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PAV 2024\VADO FCO J MUJICA, CLINICA 34\"/>
    </mc:Choice>
  </mc:AlternateContent>
  <xr:revisionPtr revIDLastSave="0" documentId="13_ncr:1_{C4C14DED-C2C1-4A9F-8B71-CC318E8922D0}" xr6:coauthVersionLast="47" xr6:coauthVersionMax="47" xr10:uidLastSave="{00000000-0000-0000-0000-000000000000}"/>
  <bookViews>
    <workbookView xWindow="-45" yWindow="3480" windowWidth="28800" windowHeight="1200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CATALOGO!$B$35:$H$89</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CATALOGO!$B$2:$H$89</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CATALOGO!$26:$35</definedName>
    <definedName name="_xlnm.Print_Titles">#N/A</definedName>
    <definedName name="Títulos_a_imprimir_IM" localSheetId="0">CATALOGO!$26:$27</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8" l="1"/>
  <c r="I89" i="8"/>
  <c r="I87" i="8"/>
  <c r="I86" i="8"/>
  <c r="I85" i="8"/>
  <c r="I84" i="8"/>
  <c r="I83" i="8"/>
  <c r="H18" i="8"/>
  <c r="H89" i="8"/>
  <c r="H88" i="8"/>
  <c r="H87" i="8"/>
  <c r="H86" i="8"/>
  <c r="H85" i="8"/>
  <c r="B86" i="8"/>
  <c r="B87" i="8" s="1"/>
  <c r="I79" i="8"/>
  <c r="I78" i="8"/>
  <c r="I77" i="8"/>
  <c r="I76" i="8"/>
  <c r="I75"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E82" i="8" l="1"/>
  <c r="I82" i="8" s="1"/>
  <c r="E81" i="8"/>
  <c r="I81" i="8" s="1"/>
  <c r="E80" i="8"/>
  <c r="E74" i="8"/>
  <c r="I74" i="8" s="1"/>
  <c r="E73" i="8"/>
  <c r="I73" i="8" s="1"/>
  <c r="H79" i="8"/>
  <c r="H78" i="8"/>
  <c r="H77" i="8"/>
  <c r="H76" i="8"/>
  <c r="H75" i="8"/>
  <c r="H74" i="8"/>
  <c r="H72" i="8"/>
  <c r="H71" i="8"/>
  <c r="H70" i="8"/>
  <c r="B69" i="8"/>
  <c r="B70" i="8" s="1"/>
  <c r="B71" i="8" s="1"/>
  <c r="B72" i="8" s="1"/>
  <c r="B73" i="8" s="1"/>
  <c r="B74" i="8" s="1"/>
  <c r="B75" i="8" s="1"/>
  <c r="B76" i="8" s="1"/>
  <c r="B77" i="8" s="1"/>
  <c r="B78" i="8" s="1"/>
  <c r="B79" i="8" s="1"/>
  <c r="B80" i="8" s="1"/>
  <c r="B81" i="8" s="1"/>
  <c r="B82" i="8" s="1"/>
  <c r="H63" i="8"/>
  <c r="H62" i="8"/>
  <c r="H54" i="8"/>
  <c r="H53" i="8"/>
  <c r="H52" i="8"/>
  <c r="H51" i="8"/>
  <c r="H50" i="8"/>
  <c r="B50" i="8"/>
  <c r="B51" i="8" s="1"/>
  <c r="B52" i="8" s="1"/>
  <c r="H49" i="8"/>
  <c r="H73" i="8" l="1"/>
  <c r="H82" i="8"/>
  <c r="H80" i="8"/>
  <c r="I80" i="8"/>
  <c r="H55" i="8"/>
  <c r="H15" i="8" s="1"/>
  <c r="H81" i="8"/>
  <c r="B53" i="8"/>
  <c r="B54" i="8" s="1"/>
  <c r="B42" i="8" l="1"/>
  <c r="B43" i="8" s="1"/>
  <c r="H45" i="8" l="1"/>
  <c r="H43" i="8"/>
  <c r="B38" i="8"/>
  <c r="B58" i="8"/>
  <c r="B59" i="8" s="1"/>
  <c r="B60" i="8" s="1"/>
  <c r="H64" i="8"/>
  <c r="H42" i="8"/>
  <c r="H37" i="8"/>
  <c r="H38" i="8"/>
  <c r="H41" i="8"/>
  <c r="H44" i="8"/>
  <c r="H46" i="8"/>
  <c r="H57" i="8"/>
  <c r="H58" i="8"/>
  <c r="H59" i="8"/>
  <c r="H60" i="8"/>
  <c r="H61" i="8"/>
  <c r="H65" i="8"/>
  <c r="H68" i="8"/>
  <c r="H69" i="8"/>
  <c r="B44" i="8"/>
  <c r="B45" i="8" s="1"/>
  <c r="B46" i="8" s="1"/>
  <c r="D26" i="8"/>
  <c r="D33" i="8"/>
  <c r="D32" i="8"/>
  <c r="H83" i="8" l="1"/>
  <c r="H17" i="8" s="1"/>
  <c r="H66" i="8"/>
  <c r="H16" i="8" s="1"/>
  <c r="H47" i="8"/>
  <c r="H14" i="8" s="1"/>
  <c r="B61" i="8"/>
  <c r="B62" i="8" s="1"/>
  <c r="B63" i="8" s="1"/>
  <c r="B64" i="8" s="1"/>
  <c r="B65" i="8" s="1"/>
  <c r="H39" i="8"/>
  <c r="I21" i="8"/>
  <c r="H13" i="8" l="1"/>
</calcChain>
</file>

<file path=xl/sharedStrings.xml><?xml version="1.0" encoding="utf-8"?>
<sst xmlns="http://schemas.openxmlformats.org/spreadsheetml/2006/main" count="132" uniqueCount="91">
  <si>
    <t xml:space="preserve">LICITACIÓN No </t>
  </si>
  <si>
    <t>CATALOGO DE CONCEPTOS Y</t>
  </si>
  <si>
    <t xml:space="preserve">CONCURSO No.  </t>
  </si>
  <si>
    <t>CANTIDADES DE OBRA.</t>
  </si>
  <si>
    <t>I.-</t>
  </si>
  <si>
    <t>III.-</t>
  </si>
  <si>
    <t>IV.-</t>
  </si>
  <si>
    <t>V.-</t>
  </si>
  <si>
    <t>TERRACERIAS</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</si>
  <si>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</si>
  <si>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</si>
  <si>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</si>
  <si>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</si>
  <si>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</si>
  <si>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</si>
  <si>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</si>
  <si>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</si>
  <si>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</si>
  <si>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</si>
  <si>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</si>
  <si>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</si>
  <si>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</si>
  <si>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</si>
  <si>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</si>
  <si>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M2</t>
  </si>
  <si>
    <t>SUB TOTAL :  TERRACERIAS</t>
  </si>
  <si>
    <t>SUB TOTAL :  PAVIMENTACION</t>
  </si>
  <si>
    <t>SUB TOTAL :  SEÑALAMIENTO  VERTICAL Y HORIZONTAL</t>
  </si>
  <si>
    <t xml:space="preserve">TOTAL : </t>
  </si>
  <si>
    <t>DIRECCIÓN DE INFRAESTRUCTURA VIAL Y MOVILIDAD URBANA</t>
  </si>
  <si>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</si>
  <si>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rPr>
        <b/>
        <sz val="8"/>
        <rFont val="Arial"/>
        <family val="2"/>
      </rPr>
      <t>LIMPIEZA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</si>
  <si>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</si>
  <si>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rPr>
        <b/>
        <sz val="8"/>
        <rFont val="Arial"/>
        <family val="2"/>
      </rPr>
      <t xml:space="preserve">TRAZO Y NIVELACION DE TERRACERIAS, </t>
    </r>
    <r>
      <rPr>
        <sz val="8"/>
        <rFont val="Arial"/>
        <family val="2"/>
      </rPr>
      <t>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</si>
  <si>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</si>
  <si>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t xml:space="preserve">SUMINISTRO Y COLOCACION DE SEÑAL TIPO </t>
    </r>
    <r>
      <rPr>
        <b/>
        <sz val="8"/>
        <rFont val="Arial"/>
        <family val="2"/>
      </rPr>
      <t xml:space="preserve">REGLAMENTARIA (RESTRICTIVA Y/O PREVENTIVA) </t>
    </r>
    <r>
      <rPr>
        <sz val="8"/>
        <rFont val="Arial"/>
        <family val="2"/>
      </rPr>
      <t xml:space="preserve">SEGUN NORMAS DE LA DIRECCION DE TRANSITO MUNICIPAL </t>
    </r>
    <r>
      <rPr>
        <b/>
        <sz val="8"/>
        <rFont val="Arial"/>
        <family val="2"/>
      </rPr>
      <t xml:space="preserve">DE HASTA 86 x 86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</si>
  <si>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</si>
  <si>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t>RESUMEN</t>
  </si>
  <si>
    <t>IMPORTE DE LA PROPUESTA ES DE $________________________ 00/100 M.N. (SIN INCLUIR EL I.V.A.)</t>
  </si>
  <si>
    <r>
      <t xml:space="preserve">CONSTRUCCION DE </t>
    </r>
    <r>
      <rPr>
        <b/>
        <sz val="8"/>
        <rFont val="Arial"/>
        <family val="2"/>
      </rPr>
      <t xml:space="preserve">BASE HIDRAULICA </t>
    </r>
    <r>
      <rPr>
        <sz val="8"/>
        <rFont val="Arial"/>
        <family val="2"/>
      </rPr>
      <t xml:space="preserve">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</si>
  <si>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SUMINISTRO Y COLOCACIÓN DE </t>
    </r>
    <r>
      <rPr>
        <b/>
        <sz val="8"/>
        <rFont val="Arial"/>
        <family val="2"/>
      </rPr>
      <t>JUNTA DE DILATACIÓN ENTRE EL CONCRETO</t>
    </r>
    <r>
      <rPr>
        <sz val="8"/>
        <rFont val="Arial"/>
        <family val="2"/>
      </rPr>
      <t xml:space="preserve">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</si>
  <si>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t>UBICACION : LA PAZ</t>
  </si>
  <si>
    <t>MUNICIPIO : LA PAZ, B.C.S.</t>
  </si>
  <si>
    <r>
      <rPr>
        <b/>
        <sz val="8"/>
        <rFont val="Arial"/>
        <family val="2"/>
      </rPr>
      <t>EXCAVACION Y/O CORTE POR MEDIOS MECANICOS</t>
    </r>
    <r>
      <rPr>
        <sz val="8"/>
        <rFont val="Arial"/>
        <family val="2"/>
      </rPr>
      <t xml:space="preserve"> EN TERRENO CON CUALQUIER CLASIFICACION EN TERRENO NATURAL, EL MATERIAL PRODUCTO DEL CORTE SE UTILIZARA EN LA FORMACION DE TERRAPLENES, CON ESPESOR VARIABLE PARA DAR EL NIVEL DEL TERRAPLEN. INCLUYE: ESCARIFICADO, ACAMELLONADO DEL MATERIAL PARA SER RETIRADO, Y EL EQUIPO NECESARIO.</t>
    </r>
  </si>
  <si>
    <r>
      <rPr>
        <b/>
        <sz val="8"/>
        <rFont val="Arial"/>
        <family val="2"/>
      </rPr>
      <t>CONSTRUCCION Y FORMACION DE TERRAPLENES UTILIZANDO MATERIALES COMPACTABLES PROCEDENTES DE CORTE.</t>
    </r>
    <r>
      <rPr>
        <sz val="8"/>
        <rFont val="Arial"/>
        <family val="2"/>
      </rPr>
      <t xml:space="preserve"> INCLUYE: CARGA, ACARREO, TENDIDO, INCORPORACION DE HUMEDAD, ACAMELLONADO EN ALAS, AFINE Y COMPACTACION AL 90% DE SU P.V.S.M. DE LA PRUEBA PROCTOR, LA MANO DE OBRA, HERRAMIENTA Y EQUIPO NECESARIO.</t>
    </r>
  </si>
  <si>
    <r>
      <rPr>
        <b/>
        <sz val="8"/>
        <rFont val="Arial"/>
        <family val="2"/>
      </rPr>
      <t>CONSTRUCCION Y FORMACION DE TERRAPLENES UTILIZANDO MATERIALES COMPACTABLES PROCEDENTES DE BANCO DE MATERIALES.</t>
    </r>
    <r>
      <rPr>
        <sz val="8"/>
        <rFont val="Arial"/>
        <family val="2"/>
      </rPr>
      <t xml:space="preserve"> INCLUYE: CARGA, ACARREO, REGALÍAS, TENDIDO, INCORPORACION DE HUMEDAD, ACAMELLONADO EN ALAS, AFINE Y COMPACTACION AL 90% DE SU P.V.S.M. DE LA PRUEBA PROCTOR, LA MANO DE OBRA, HERRAMIENTA Y EQUIPO NECESARIO.</t>
    </r>
  </si>
  <si>
    <r>
      <rPr>
        <b/>
        <sz val="8"/>
        <rFont val="Arial"/>
        <family val="2"/>
      </rPr>
      <t>CONSTRUCCION Y FORMACION DE TERRAPLENES EN LA CAPA SUBRASANTE UTILIZANDO MATERIALES COMPACTABLES PROCEDENTES DE BANCO DE MATERIALES.</t>
    </r>
    <r>
      <rPr>
        <sz val="8"/>
        <rFont val="Arial"/>
        <family val="2"/>
      </rPr>
      <t xml:space="preserve"> INCLUYE: CARGA, ACARREO, REGALÍAS, TENDIDO, INCORPORACION DE HUMEDAD, ACAMELLONADO EN ALAS, AFINE Y COMPACTACION AL 100% DE SU P.V.S.M. DE LA PRUEBA PROCTOR, LA MANO DE OBRA, HERRAMIENTA Y EQUIPO NECESARIO.</t>
    </r>
  </si>
  <si>
    <r>
      <t>SUMINISTRO Y COLOCACION DE LA</t>
    </r>
    <r>
      <rPr>
        <b/>
        <sz val="8"/>
        <rFont val="Arial"/>
        <family val="2"/>
      </rPr>
      <t xml:space="preserve"> CAPA DE MATERIAL FILTRO</t>
    </r>
    <r>
      <rPr>
        <sz val="8"/>
        <rFont val="Arial"/>
        <family val="2"/>
      </rPr>
      <t xml:space="preserve"> CONFORME A NORMA SCT N·CMT·3·04·001/05 FILTROS. INCLUYE: SUMINISTRO, TRATAMIENTO Y TENDIDO DEL MATERIAL, EN UN </t>
    </r>
    <r>
      <rPr>
        <b/>
        <sz val="8"/>
        <rFont val="Arial"/>
        <family val="2"/>
      </rPr>
      <t>ESPESOR DE 40 CM.</t>
    </r>
    <r>
      <rPr>
        <sz val="8"/>
        <rFont val="Arial"/>
        <family val="2"/>
      </rPr>
      <t xml:space="preserve"> P.U.O.T.</t>
    </r>
  </si>
  <si>
    <r>
      <rPr>
        <b/>
        <sz val="8"/>
        <rFont val="Arial"/>
        <family val="2"/>
      </rPr>
      <t>EXCAVACION  EN ZANJAS POR MEDIOS MECANICOS</t>
    </r>
    <r>
      <rPr>
        <sz val="8"/>
        <rFont val="Arial"/>
        <family val="2"/>
      </rPr>
      <t xml:space="preserve"> EN TERRENO CON CUALQUIER CLASIFICACION Y PROFUNDIDAD EN PRESENCIA DE AGUA O EN SECO, PARA DESPLANTE DE OBRAS DE PROTECCIÓN. INCLUYE: TRAZO, NIVELACION, AFINE DE FONDO Y TALUDES, RETIRO DE MATERIAL HASTA 4 MTS. DE DISTANCIA HORIZONTAL, MATERIALES, MANO DE OBRA, HERRAMIENTA Y EQUIPO NECESARIO.</t>
    </r>
  </si>
  <si>
    <r>
      <rPr>
        <b/>
        <sz val="8"/>
        <rFont val="Arial"/>
        <family val="2"/>
      </rPr>
      <t>RELLENO COMPACTADO  AL 95% DE SU PVSM.</t>
    </r>
    <r>
      <rPr>
        <sz val="8"/>
        <rFont val="Arial"/>
        <family val="2"/>
      </rPr>
      <t xml:space="preserve"> EN CAPAS DE 20 CMS CON MATERIAL PRODUCTO DE LA EXCAVACION, PARA LA PROTECCION DE ESTRUCTURAS, INCLUYE, MATERIALES,MANO DE OBRA, HERRAMIENTA Y EQUIPO NECESARIO.</t>
    </r>
  </si>
  <si>
    <r>
      <t xml:space="preserve">SUMINISTRO Y COLOCACION DE </t>
    </r>
    <r>
      <rPr>
        <b/>
        <sz val="8"/>
        <rFont val="Arial"/>
        <family val="2"/>
      </rPr>
      <t>ACERO DE REFUERZO DE Fy= 4,200 KGF/CM²,</t>
    </r>
    <r>
      <rPr>
        <sz val="8"/>
        <rFont val="Arial"/>
        <family val="2"/>
      </rPr>
      <t xml:space="preserve"> PARA DENTELLÓN Y LOSA DE CONCRETO REFORZADO. INCLUYE: ALAMBRE PARA AMARRES, FLETE Y ACARREOS HASTA LA OBRA, ACARREOS HASTA EL LUGAR DE COLOCACION, SUMINISTRO, CARGA, ACARREOS, TRAZO, NIVELACION, LA MANO DE OBRA, HERRAMIENTA Y EQUIPO NECESARIO. P.U.O.T.</t>
    </r>
  </si>
  <si>
    <t>KG</t>
  </si>
  <si>
    <r>
      <t xml:space="preserve">SUMINISTRO Y COLOCACION DE </t>
    </r>
    <r>
      <rPr>
        <b/>
        <sz val="8"/>
        <rFont val="Arial"/>
        <family val="2"/>
      </rPr>
      <t>GAVION DE (2.00x1.00x1.00 MTS.).</t>
    </r>
    <r>
      <rPr>
        <sz val="8"/>
        <rFont val="Arial"/>
        <family val="2"/>
      </rPr>
      <t xml:space="preserve"> CUADRADO DE ALAMBRE GALVANIZADO SIN RECUBRIMIENTO EN MALLA METALICA DE TRIPLE TORSION DE ALAMBRE DE ACERO BAJO CARBON GALVANIZADO CLASE III. CALIBRE 12. REFORZADO EN SUS ARISTAS CON ALAMBRE GALV. E ACERO BAJO CARBON  CAL.10,  ESCUADRIA 8x10 CMS. INCLUYE ALAMBRE PARA AMARRES, FLETE Y ACARREOS HASTA LA OBRA, ARMADO DE GAVION POR MEDIOS MANUALES EN SECCION DE ACUERDO A PROYECTO, AMARRES, ACARREOS HASTA EL LUGAR DE COLOCACION, SUMINISTRO, CARGA, ACARREOS, COLOCACION Y ACOMODO A MANO DE PIEDRA DE CANTO RODADO O DE EXPLOTACION DE LA REGION, SANA Y NO INTEMPERIZABLE (CON UNA GRANULOMETRIA DE 4 A 8 PULGADAS) PARA EL LLENADO DE GAVIONES, TRAZO, NIVELACION, EXCAVACION EN TERRENO INVESTIGADO EN OBRA, RELLENO COMPACTADO AL 95% MINIMO, CON MATERIAL SELECCCIONADO PRODUCTO DE LA EXCAVACION, LA MANO DE OBRA, HERRAMIENTA Y EQUIPO NECESARIO. P.U.O.T. (DETALLES EN PLANO).</t>
    </r>
  </si>
  <si>
    <t>SUB TOTAL :  OBRAS DE PROTECCIÓN</t>
  </si>
  <si>
    <r>
      <t>CONSTRUCCION DE</t>
    </r>
    <r>
      <rPr>
        <b/>
        <sz val="8"/>
        <rFont val="Arial"/>
        <family val="2"/>
      </rPr>
      <t xml:space="preserve"> MURO DENTELLON DE CONCRETO F'C= 250 KG/CM2.T.M.A. 3/4".</t>
    </r>
    <r>
      <rPr>
        <sz val="8"/>
        <rFont val="Arial"/>
        <family val="2"/>
      </rPr>
      <t xml:space="preserve"> INCLUYE: TRAZO, NIVELACION, EXCAVACION, RELLENO COMPACTADO, CIMBRADO Y DESCIMBRADO, COLADO, VIBRADO Y CURADO DE CONCRETO, MATERIALES, MANO DE OBRA Y HERRAMIENTA.</t>
    </r>
  </si>
  <si>
    <r>
      <t xml:space="preserve">CONSTRUCCION DE </t>
    </r>
    <r>
      <rPr>
        <b/>
        <sz val="8"/>
        <rFont val="Arial"/>
        <family val="2"/>
      </rPr>
      <t>ZAMPEADO EN VERTEDOR DE CONCRETO REFORZADO F'C= 300 KG/CM2.T.M.A. 3/4".</t>
    </r>
    <r>
      <rPr>
        <sz val="8"/>
        <rFont val="Arial"/>
        <family val="2"/>
      </rPr>
      <t xml:space="preserve"> INCLUYE: TRAZO, NIVELACION, EXCAVACION, RELLENO COMPACTADO, COLADO, VIBRADO Y CURADO DE CONCRETO, MATERIALES, MANO DE OBRA Y HERRAMIENTA.</t>
    </r>
  </si>
  <si>
    <r>
      <rPr>
        <b/>
        <sz val="8"/>
        <rFont val="Arial"/>
        <family val="2"/>
      </rPr>
      <t>DEMOLICIÓN POR MEDIOS MANUALES Y/O MECÁNICOS DE PAVIMENTO DE CONCRETO HIDRÁULICO</t>
    </r>
    <r>
      <rPr>
        <sz val="8"/>
        <rFont val="Arial"/>
        <family val="2"/>
      </rPr>
      <t xml:space="preserve"> (SIMPLE O REFORZADO), EXISTENTE EN MAL ESTADO DE HASTA 15 CM DE ESPESOR (INCLUYENDO LA EXTRACCIÓN, ACOPIO, CARGA Y ACARREOS DE LOS MATERIALES PRODUCTO DE LA DEMOLICIÓN, FUERA DE LA OBRA HASTA EL TIRADERO AUTORIZADO, SEGÚN LO INDIQUE LA SUPERVISIÓN). INCLUYE: BARRIDO Y LIMPIEZA PREVIA (RETIRO DE LOS MATERIALES FUERA DE LA OBRA), DISGREGADO, ACAMELLONADO,  REALIZAR EL CORTE PREVIO CON DISCO DE 3 MM. (1/8”) DE ANCHO, CON CORTADORA EN PAVIMENTO DE CONCRETO HIDRÁULICO Y/O ASFALTO, PARA EL PERFILADO DE LOSAS EN BOCACALLES, LOS MATERIALES, LA MANO DE OBRA, HERRAMIENTA Y EQUIPO NECESARIO.</t>
    </r>
  </si>
  <si>
    <r>
      <rPr>
        <b/>
        <sz val="8"/>
        <rFont val="Arial"/>
        <family val="2"/>
      </rPr>
      <t>DEMOLICIÓN POR MEDIOS MANUALES Y/O MECÁNICOS DE ZAMPEADO Y DENTELLÓN DE MAMPOSTERÍA DE PIEDRA</t>
    </r>
    <r>
      <rPr>
        <sz val="8"/>
        <rFont val="Arial"/>
        <family val="2"/>
      </rPr>
      <t>, (INCLUYENDO LA EXTRACCIÓN, ACOPIO, CARGA Y ACARREOS DE LOS MATERIALES PRODUCTO DE LA DEMOLICIÓN, FUERA DE LA OBRA HASTA EL TIRADERO AUTORIZADO, SEGÚN LO INDIQUE LA SUPERVISIÓN). INCLUYE: BARRIDO Y LIMPIEZA PREVIA (RETIRO DE LOS MATERIALES FUERA DE LA OBRA), DISGREGADO, ACAMELLONADO,  REALIZAR EL CORTE PREVIO CON DISCO DE 3 MM. (1/8”) DE ANCHO, CON CORTADORA EN PAVIMENTO DE CONCRETO HIDRÁULICO Y/O ASFALTO, PARA EL PERFILADO DE LOSAS EN BOCACALLES, LOS MATERIALES, LA MANO DE OBRA, HERRAMIENTA Y EQUIPO NECESARIO.</t>
    </r>
  </si>
  <si>
    <r>
      <rPr>
        <b/>
        <sz val="8"/>
        <rFont val="Arial"/>
        <family val="2"/>
      </rPr>
      <t>SEÑAL PREVENTIVA SP-32 PEATONES,</t>
    </r>
    <r>
      <rPr>
        <sz val="8"/>
        <rFont val="Arial"/>
        <family val="2"/>
      </rPr>
      <t xml:space="preserve"> CON UN TABLERO DE 71 CM X 71 CM, EN UN POSTE, CON PELÍCULA REFLEJANTE TIPO A, POR UNIDAD DE OBRA TERMINADA.</t>
    </r>
  </si>
  <si>
    <r>
      <rPr>
        <b/>
        <sz val="8"/>
        <rFont val="Arial"/>
        <family val="2"/>
      </rPr>
      <t>SEÑAL RESTRICTIVA SR-9 VELOCIDAD,</t>
    </r>
    <r>
      <rPr>
        <sz val="8"/>
        <rFont val="Arial"/>
        <family val="2"/>
      </rPr>
      <t xml:space="preserve"> CON UN TABLERO DE 71 CM X 71 CM, EN UN POSTE, CON PELÍCULA REFLEJANTE TIPO A, POR UNIDAD DE OBRA TERMINADA.</t>
    </r>
  </si>
  <si>
    <t>II.-</t>
  </si>
  <si>
    <t>OBRAS DE PROTECCIÓN</t>
  </si>
  <si>
    <t>I.- OBRA PRELIMINAR</t>
  </si>
  <si>
    <t>SUB TOTAL : OBRA PRELIMINAR</t>
  </si>
  <si>
    <t>OBRA PRELIMINAR</t>
  </si>
  <si>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</si>
  <si>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rPr>
        <b/>
        <sz val="8"/>
        <rFont val="Arial"/>
        <family val="2"/>
      </rPr>
      <t>DESMONTE Y REUBICACION DE ESTRUCTURAS TIPO POSTE DE ENERGÍA ELÉCTRICA</t>
    </r>
    <r>
      <rPr>
        <sz val="8"/>
        <rFont val="Arial"/>
        <family val="2"/>
      </rPr>
      <t xml:space="preserve"> DE LA COMISIÓN FEDERAL DE ELECTRICIDAD. INCLUYE GESTIONES, PERMISOS, MANIOBRAS, DESMONTE,, HERRAJES, ACCESORIOS, EQUIPO, MANO DE OBRA, HERRAMIENTA, ESTIBA, TRASLADO, ACARREOS, REINSTALACION Y TODO LO NECESARIO PARA SU CORRECTA EJECUCION. P.U.O.T.</t>
    </r>
  </si>
  <si>
    <r>
      <t xml:space="preserve">SUMINISTRO Y APLICACION DE </t>
    </r>
    <r>
      <rPr>
        <b/>
        <sz val="8"/>
        <rFont val="Arial"/>
        <family val="2"/>
      </rPr>
      <t xml:space="preserve">PINTURA EN EL CENTRO PARA DELIMITAR SENTIDOS SENCILLA CONTINUA (M-1.6) DE COLOR AMARILLO DE 10 CM </t>
    </r>
    <r>
      <rPr>
        <sz val="8"/>
        <rFont val="Arial"/>
        <family val="2"/>
      </rPr>
      <t xml:space="preserve">DE ANCHO, DELINEADO EL CONTORNO DE LA MARCA CON RAYAS DE 5 CENTÍMETROS DE ANCHO COLOR NEGRO,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</si>
  <si>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SUMINISTRO Y APLICACION DE </t>
    </r>
    <r>
      <rPr>
        <b/>
        <sz val="8"/>
        <rFont val="Arial"/>
        <family val="2"/>
      </rPr>
      <t>PINTURA EN LA ORILLA IZQUIERDA CONTINUA (M-1.6) DE COLOR BLANCA DE 10 CM DE ANCHO,</t>
    </r>
    <r>
      <rPr>
        <sz val="8"/>
        <rFont val="Arial"/>
        <family val="2"/>
      </rPr>
      <t xml:space="preserve"> DELINEADO EL CONTORNO DE LA MARCA CON RAYAS DE 5 CENTÍMETROS DE ANCHO COLOR NEGRO,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</si>
  <si>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SUMINISTRO Y APLICACION DE </t>
    </r>
    <r>
      <rPr>
        <b/>
        <sz val="8"/>
        <rFont val="Arial"/>
        <family val="2"/>
      </rPr>
      <t>PINTURA EN LA ORILLA IZQUIERDA DISCONTINUA (M-1.6) DE COLOR BLANCA DE 10 CM</t>
    </r>
    <r>
      <rPr>
        <sz val="8"/>
        <rFont val="Arial"/>
        <family val="2"/>
      </rPr>
      <t xml:space="preserve"> DE ANCHO PARA DELIMITAR CARRILES, DELINEADO EL CONTORNO DE LA MARCA CON RAYAS DE 5 CENTÍMETROS DE ANCHO COLOR NEGRO,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</si>
  <si>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SUMINISTRO Y APLICACION DE</t>
    </r>
    <r>
      <rPr>
        <b/>
        <sz val="8"/>
        <rFont val="Arial"/>
        <family val="2"/>
      </rPr>
      <t xml:space="preserve"> PINTURA DE RAYAS CANALIZADORAS, SE PINTARA UN ANCHO DE 20 CM DE COLOR AMARILLO,</t>
    </r>
    <r>
      <rPr>
        <sz val="8"/>
        <rFont val="Arial"/>
        <family val="2"/>
      </rPr>
      <t xml:space="preserve"> DELINEADO EL CONTORNO DE LA MARCA CON RAYAS DE 5 CENTÍMETROS DE ANCHO COLOR NEGRO,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</si>
  <si>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MARCAS M-7.1 </t>
    </r>
    <r>
      <rPr>
        <b/>
        <sz val="8"/>
        <rFont val="Arial"/>
        <family val="2"/>
      </rPr>
      <t>RAYAS PARA CRUCE DE PEATONES EN VÍAS PRIMARIAS,</t>
    </r>
    <r>
      <rPr>
        <sz val="8"/>
        <rFont val="Arial"/>
        <family val="2"/>
      </rPr>
      <t xml:space="preserve"> CON PINTURA TERMOPLÁSTICA COLOR AMARILLO RETRORREFLEJANTE DE 40 CM DE ANCHO, DELINEADO EL CONTORNO DE LA MARCA CON RAYAS DE 5 CENTÍMETROS DE ANCHO COLOR NEGRO, POR UNIDAD DE OBRA TERMINADA.</t>
    </r>
  </si>
  <si>
    <r>
      <t>SUMINISTRO Y APLICACION DE</t>
    </r>
    <r>
      <rPr>
        <b/>
        <sz val="8"/>
        <rFont val="Arial"/>
        <family val="2"/>
      </rPr>
      <t xml:space="preserve"> PINTURA PARA FLECHAS, LETRAS, NUMEROS DE COLOR BLANCO,</t>
    </r>
    <r>
      <rPr>
        <sz val="8"/>
        <rFont val="Arial"/>
        <family val="2"/>
      </rPr>
      <t xml:space="preserve"> DELINEADO EL CONTORNO DE LA MARCA CON RAYAS DE 5 CENTÍMETROS DE ANCHO COLOR NEGRO, PREVIAMENTE AUTORIZADO POR SUPERVISION CON PINTURA TERMOPLÁSTICA PARA TRAFICO MARCA SEMEX, Y SE LE APLICARA UN REFLEJANTE CON MICROESFERA,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</si>
  <si>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rPr>
        <b/>
        <sz val="8"/>
        <rFont val="Arial"/>
        <family val="2"/>
      </rPr>
      <t>SÍMBOLO DE PASO PEATONAL,</t>
    </r>
    <r>
      <rPr>
        <sz val="8"/>
        <rFont val="Arial"/>
        <family val="2"/>
      </rPr>
      <t xml:space="preserve"> CON PINTURA TERMOPLÁSTICA COLOR BLANCO RETRORREFLEJANTE, DELINEADO EL CONTORNO DE LA MARCA CON RAYAS DE 5 CENTÍMETROS DE ANCHO COLOR NEGRO, POR UNIDAD DE OBRA TERMINADA.</t>
    </r>
  </si>
  <si>
    <r>
      <t xml:space="preserve">SUMINISTRO Y COLOCACIÓN DE </t>
    </r>
    <r>
      <rPr>
        <b/>
        <sz val="8"/>
        <rFont val="Arial"/>
        <family val="2"/>
      </rPr>
      <t>INDICADORES DE ALINEAMIENTO DE 20 CM DE DIÁMETRO</t>
    </r>
    <r>
      <rPr>
        <sz val="8"/>
        <rFont val="Arial"/>
        <family val="2"/>
      </rPr>
      <t xml:space="preserve"> -CONFORME A PROYECTO-A BASE DE CONCRETO F'c= 250 kg/cm2 Y REFORZADOS CON 1 VARILLA DEL No. 5. INCLUYE: COLADO, VIBRADO, ACERO DE REFUERZO, CURADO, PINTURA, RETROREFLEJANTE, INSTALACIÓN Y TODO LO NECESARIO PARA SU CORRECTA EJECUCIÓN. P.U.O.T.</t>
    </r>
  </si>
  <si>
    <r>
      <t xml:space="preserve">SUMINISTRO Y COLOCACIÓN DE </t>
    </r>
    <r>
      <rPr>
        <b/>
        <sz val="8"/>
        <rFont val="Arial"/>
        <family val="2"/>
      </rPr>
      <t>BOYA COLOR AMARILLO</t>
    </r>
    <r>
      <rPr>
        <sz val="8"/>
        <rFont val="Arial"/>
        <family val="2"/>
      </rPr>
      <t xml:space="preserve"> CON RETROREFLEJANTE DOBLE CARA, SU COLOCACIÓN SERA SEGUN LO INDICADO EN EL MANUAL DE SEÑALIZACIÓN VIAL Y DISPOSITIVOS PARA PROTECCIÓN, INCLUYE: LIMPIEZA POR ASPERSION PARA ELIMINAR LA PRESENCIA DE POLVO, GRASA, ACEITE Y CUALQUIER MATERIAL, MATERIALES, MANO DE OBRA, HERRAMIENTA Y EQUIPO NECESARIO. P.U.O.T. </t>
    </r>
  </si>
  <si>
    <r>
      <t xml:space="preserve">SUMINISTRO Y COLOCACIÓN DE </t>
    </r>
    <r>
      <rPr>
        <b/>
        <sz val="8"/>
        <rFont val="Arial"/>
        <family val="2"/>
      </rPr>
      <t xml:space="preserve">VIALETA COLOR AMARILLO </t>
    </r>
    <r>
      <rPr>
        <sz val="8"/>
        <rFont val="Arial"/>
        <family val="2"/>
      </rPr>
      <t xml:space="preserve">CON RETROREFLEJANTE EN UNA CARA, SU COLOCACIÓN SERA SEGUN LO INDICADO EN EL MANUAL DE SEÑALIZACIÓN VIAL Y DISPOSITIVOS PARA PROTECCIÓN, INCLUYE: LIMPIEZA POR ASPERSION PARA ELIMINAR LA PRESENCIA DE POLVO, GRASA, ACEITE Y CUALQUIER MATERIAL, MATERIALES, MANO DE OBRA, HERRAMIENTA Y EQUIPO NECESARIO. P.U.O.T. </t>
    </r>
  </si>
  <si>
    <r>
      <t>SUMINISTRO Y COLOCACIÓN DE</t>
    </r>
    <r>
      <rPr>
        <b/>
        <sz val="8"/>
        <rFont val="Arial"/>
        <family val="2"/>
      </rPr>
      <t xml:space="preserve"> VIALETA COLOR BLANCO </t>
    </r>
    <r>
      <rPr>
        <sz val="8"/>
        <rFont val="Arial"/>
        <family val="2"/>
      </rPr>
      <t xml:space="preserve">CON RETROREFLEJANTE EN UNA CARA, SU COLOCACIÓN SERA SEGUN LO INDICADO EN EL MANUAL DE SEÑALIZACIÓN VIAL Y DISPOSITIVOS PARA PROTECCIÓN, INCLUYE: LIMPIEZA POR ASPERSION PARA ELIMINAR LA PRESENCIA DE POLVO, GRASA, ACEITE Y CUALQUIER MATERIAL, MATERIALES, MANO DE OBRA, HERRAMIENTA Y EQUIPO NECESARIO. P.U.O.T. </t>
    </r>
  </si>
  <si>
    <t>II.- TERRACERIAS</t>
  </si>
  <si>
    <t>III.- OBRAS DE PROTECCIÓN</t>
  </si>
  <si>
    <t>IV.- PAVIMENTACION</t>
  </si>
  <si>
    <t>V.- SEÑALAMIENTO VERTICAL Y HORIZONTAL</t>
  </si>
  <si>
    <r>
      <t xml:space="preserve">SUMINISTRO Y COLOCACION DE </t>
    </r>
    <r>
      <rPr>
        <b/>
        <sz val="8"/>
        <rFont val="Arial"/>
        <family val="2"/>
      </rPr>
      <t>CONCRETO HIDRAULICO PREMEZCLADO F'C= 300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20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1"</t>
    </r>
    <r>
      <rPr>
        <sz val="8"/>
        <rFont val="Arial"/>
        <family val="2"/>
      </rPr>
      <t xml:space="preserve"> GRADO 60, DE 46 CM DE LARGO @ 30 CM, EN FORMA TRANSVERSAL Y COLOCADAS A CADA 3.50 M,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</si>
  <si>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OBRA: REHABILITACION DE VADO: ARROYO EL CAJONCITO Y BLVD. J. MÚJICA, LA PAZ, B.C.S. (FADENBCS)</t>
  </si>
  <si>
    <t>ALUMBRADO PUBLICO</t>
  </si>
  <si>
    <t>VI.-</t>
  </si>
  <si>
    <r>
      <t xml:space="preserve">SUMINISTRO Y COLOCACIÓN DE </t>
    </r>
    <r>
      <rPr>
        <b/>
        <sz val="8"/>
        <rFont val="Arial"/>
        <family val="2"/>
      </rPr>
      <t>LUMINARIA AUTONOMA SOLAR DE LED DE 100  WATTS</t>
    </r>
    <r>
      <rPr>
        <sz val="8"/>
        <rFont val="Arial"/>
        <family val="2"/>
      </rPr>
      <t xml:space="preserve"> </t>
    </r>
    <r>
      <rPr>
        <b/>
        <sz val="8"/>
        <rFont val="Arial"/>
        <family val="2"/>
      </rPr>
      <t>MODELO ALL IN ONE</t>
    </r>
    <r>
      <rPr>
        <sz val="8"/>
        <rFont val="Arial"/>
        <family val="2"/>
      </rPr>
      <t xml:space="preserve">  </t>
    </r>
    <r>
      <rPr>
        <b/>
        <sz val="8"/>
        <rFont val="Arial"/>
        <family val="2"/>
      </rPr>
      <t xml:space="preserve">MARCA FORLIGHTING </t>
    </r>
    <r>
      <rPr>
        <sz val="8"/>
        <rFont val="Arial"/>
        <family val="2"/>
      </rPr>
      <t xml:space="preserve"> TERMINADA CON PINTURA ELECTROSTATICA, PARA MAYOR EFICIENCIA Y CONTROL DE LUZ , SE INCLUYE: ANEXAR HOJA DE CERTIFICACIÓN NOM-064-SCFI., CONSIDERAR CARGO DIRECTO POR EL COSTO DE MANO DE OBRA Y MATERIALES REQUERIDOS, FLETE A OBRA, ACARREO, COPLE,  FIJACIÓN, LIMPIEZA Y RETIRO DE SOBRANTES FUERA DE OBRA, EQUIPO DE SEGURIDAD, INSTALACIONES ESPECÍFICAS, DEPRECIACIÓN Y DEMÁS CARGOS DERIVADOS DEL USO DE EQUIPO Y HERRAMIENTA, EN CUALQUIER NIVEL.</t>
    </r>
  </si>
  <si>
    <r>
      <t xml:space="preserve">SUMINISTRO Y COLOCACION DE </t>
    </r>
    <r>
      <rPr>
        <b/>
        <sz val="8"/>
        <rFont val="Arial"/>
        <family val="2"/>
      </rPr>
      <t xml:space="preserve">POSTE DE Fe. (CAL. 11) OCTAGONAL CÓNICO  GALVANIZADO DE 9 METROS DE ALTURA,  </t>
    </r>
    <r>
      <rPr>
        <sz val="8"/>
        <rFont val="Arial"/>
        <family val="2"/>
      </rPr>
      <t xml:space="preserve"> SE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t>
    </r>
  </si>
  <si>
    <r>
      <rPr>
        <b/>
        <sz val="8"/>
        <rFont val="Arial"/>
        <family val="2"/>
      </rPr>
      <t>CIMENTACIÓN  DE CONCRETO DE 50x50 EN CORONA Y 50x50 EN BASE, CON ALTURA DE 100 Cm.,</t>
    </r>
    <r>
      <rPr>
        <sz val="8"/>
        <rFont val="Arial"/>
        <family val="2"/>
      </rPr>
      <t xml:space="preserve"> F´c= 200 Kg/Cm2 ARMADA CON VARILLA N° 3 Y 4 SEGÚN SE INDICA EN PLANOS,  ANCLAJE ADECUADO, (VER DETALLE EN PLANO DE INSTALACIONES ),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t>
    </r>
  </si>
  <si>
    <t>SUB TOTAL :  ALUMBRADO PUBLICO</t>
  </si>
  <si>
    <t>VI.- ALUMBRADO 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</si>
</sst>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67"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b/>
      <sz val="11"/>
      <name val="Arial Narrow"/>
      <family val="2"/>
    </font>
    <font>
      <b/>
      <sz val="13"/>
      <color indexed="10"/>
      <name val="Arial"/>
      <family val="2"/>
    </font>
    <font>
      <sz val="10"/>
      <color rgb="FFFF0000"/>
      <name val="Arial"/>
      <family val="2"/>
    </font>
    <font>
      <b/>
      <sz val="13"/>
      <name val="Arial"/>
      <family val="2"/>
    </font>
    <font>
      <sz val="12"/>
      <color rgb="FFFF0000"/>
      <name val="Arial"/>
      <family val="2"/>
    </font>
    <font>
      <b/>
      <sz val="10"/>
      <color rgb="FF000000"/>
      <name val="Arial"/>
      <family val="2"/>
    </font>
    <font>
      <sz val="12"/>
      <color rgb="FF000000"/>
      <name val="Arial"/>
      <family val="2"/>
    </font>
    <font>
      <sz val="11"/>
      <color rgb="FF000000"/>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54">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auto="1"/>
      </left>
      <right style="thin">
        <color auto="1"/>
      </right>
      <top/>
      <bottom/>
      <diagonal/>
    </border>
    <border>
      <left/>
      <right/>
      <top style="dotted">
        <color auto="1"/>
      </top>
      <bottom style="dotted">
        <color auto="1"/>
      </bottom>
      <diagonal/>
    </border>
    <border>
      <left/>
      <right/>
      <top/>
      <bottom style="dotted">
        <color auto="1"/>
      </bottom>
      <diagonal/>
    </border>
    <border>
      <left style="hair">
        <color indexed="64"/>
      </left>
      <right style="hair">
        <color indexed="64"/>
      </right>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197">
    <xf numFmtId="0" fontId="0" fillId="0" borderId="0" xfId="0"/>
    <xf numFmtId="39" fontId="44" fillId="0" borderId="0" xfId="3677" applyFont="1" applyFill="1"/>
    <xf numFmtId="39" fontId="45" fillId="0" borderId="30" xfId="3677" applyFont="1" applyFill="1" applyBorder="1" applyAlignment="1" applyProtection="1">
      <alignment horizontal="centerContinuous"/>
    </xf>
    <xf numFmtId="39" fontId="46" fillId="0" borderId="32" xfId="3677" applyFont="1" applyFill="1" applyBorder="1" applyAlignment="1">
      <alignment horizontal="centerContinuous"/>
    </xf>
    <xf numFmtId="39" fontId="48" fillId="0" borderId="32" xfId="3677" quotePrefix="1" applyFont="1" applyFill="1" applyBorder="1" applyAlignment="1" applyProtection="1">
      <alignment horizontal="left"/>
    </xf>
    <xf numFmtId="39" fontId="49" fillId="0" borderId="9" xfId="3677" quotePrefix="1" applyFont="1" applyFill="1" applyBorder="1" applyAlignment="1" applyProtection="1">
      <alignment horizontal="left"/>
    </xf>
    <xf numFmtId="39" fontId="47" fillId="0" borderId="9" xfId="3677" applyFont="1" applyFill="1" applyBorder="1" applyAlignment="1" applyProtection="1">
      <alignment horizontal="centerContinuous"/>
    </xf>
    <xf numFmtId="39" fontId="46" fillId="0" borderId="10" xfId="3677" applyFont="1" applyFill="1" applyBorder="1" applyAlignment="1">
      <alignment horizontal="centerContinuous"/>
    </xf>
    <xf numFmtId="39" fontId="48" fillId="0" borderId="10" xfId="3677" quotePrefix="1" applyFont="1" applyFill="1" applyBorder="1" applyAlignment="1" applyProtection="1">
      <alignment horizontal="left"/>
    </xf>
    <xf numFmtId="39" fontId="50" fillId="0" borderId="10" xfId="3677" applyFont="1" applyFill="1" applyBorder="1"/>
    <xf numFmtId="39" fontId="46" fillId="0" borderId="9" xfId="3677" applyFont="1" applyFill="1" applyBorder="1"/>
    <xf numFmtId="39" fontId="47" fillId="0" borderId="10" xfId="3677" applyFont="1" applyFill="1" applyBorder="1" applyAlignment="1">
      <alignment horizontal="centerContinuous"/>
    </xf>
    <xf numFmtId="39" fontId="46" fillId="0" borderId="0" xfId="3677" applyFont="1" applyFill="1"/>
    <xf numFmtId="39" fontId="46" fillId="0" borderId="10" xfId="3677" applyFont="1" applyFill="1" applyBorder="1"/>
    <xf numFmtId="39" fontId="46" fillId="0" borderId="7" xfId="3677" applyFont="1" applyFill="1" applyBorder="1"/>
    <xf numFmtId="39" fontId="46" fillId="0" borderId="8" xfId="3677" applyFont="1" applyFill="1" applyBorder="1"/>
    <xf numFmtId="39" fontId="51" fillId="0" borderId="0" xfId="3677" applyFont="1" applyFill="1"/>
    <xf numFmtId="39" fontId="53" fillId="0" borderId="0" xfId="3677" applyFont="1" applyFill="1"/>
    <xf numFmtId="39" fontId="52" fillId="0" borderId="0" xfId="3677" quotePrefix="1" applyFont="1" applyFill="1" applyAlignment="1">
      <alignment horizontal="right"/>
    </xf>
    <xf numFmtId="39" fontId="54" fillId="0" borderId="0" xfId="3677" applyFont="1" applyFill="1"/>
    <xf numFmtId="39" fontId="54" fillId="0" borderId="2" xfId="3677" applyFont="1" applyFill="1" applyBorder="1"/>
    <xf numFmtId="39" fontId="45" fillId="0" borderId="0" xfId="3677" quotePrefix="1" applyFont="1" applyFill="1" applyAlignment="1">
      <alignment horizontal="right"/>
    </xf>
    <xf numFmtId="39" fontId="53" fillId="0" borderId="0" xfId="3677" applyFont="1" applyFill="1" applyBorder="1"/>
    <xf numFmtId="39" fontId="56" fillId="0" borderId="0" xfId="3677" applyFont="1" applyFill="1" applyAlignment="1">
      <alignment vertical="top" wrapText="1"/>
    </xf>
    <xf numFmtId="39" fontId="49" fillId="0" borderId="0" xfId="3677" quotePrefix="1" applyFont="1" applyFill="1" applyBorder="1" applyAlignment="1" applyProtection="1"/>
    <xf numFmtId="39" fontId="51" fillId="0" borderId="30" xfId="3677" applyFont="1" applyFill="1" applyBorder="1"/>
    <xf numFmtId="39" fontId="51" fillId="0" borderId="35" xfId="3677" applyFont="1" applyFill="1" applyBorder="1"/>
    <xf numFmtId="39" fontId="51" fillId="0" borderId="31" xfId="3677" applyFont="1" applyFill="1" applyBorder="1"/>
    <xf numFmtId="39" fontId="51" fillId="0" borderId="32" xfId="3677" applyFont="1" applyFill="1" applyBorder="1" applyAlignment="1" applyProtection="1">
      <alignment horizontal="center"/>
    </xf>
    <xf numFmtId="39" fontId="51" fillId="0" borderId="6" xfId="3677" applyFont="1" applyFill="1" applyBorder="1" applyAlignment="1" applyProtection="1">
      <alignment horizontal="center"/>
    </xf>
    <xf numFmtId="39" fontId="51" fillId="0" borderId="11" xfId="3677" applyFont="1" applyFill="1" applyBorder="1" applyAlignment="1" applyProtection="1">
      <alignment horizontal="center"/>
    </xf>
    <xf numFmtId="39" fontId="51" fillId="0" borderId="7" xfId="3677" applyFont="1" applyFill="1" applyBorder="1" applyAlignment="1" applyProtection="1">
      <alignment horizontal="center"/>
    </xf>
    <xf numFmtId="39" fontId="51" fillId="0" borderId="8" xfId="3677" applyFont="1" applyFill="1" applyBorder="1" applyAlignment="1" applyProtection="1">
      <alignment horizontal="center"/>
    </xf>
    <xf numFmtId="49" fontId="51" fillId="0" borderId="8" xfId="3677" applyNumberFormat="1" applyFont="1" applyFill="1" applyBorder="1" applyAlignment="1" applyProtection="1">
      <alignment horizontal="center"/>
    </xf>
    <xf numFmtId="39" fontId="4" fillId="0" borderId="0" xfId="3677" applyFont="1" applyFill="1"/>
    <xf numFmtId="49" fontId="44" fillId="0" borderId="36" xfId="3677" applyNumberFormat="1" applyFont="1" applyFill="1" applyBorder="1" applyAlignment="1">
      <alignment horizontal="right" vertical="top"/>
    </xf>
    <xf numFmtId="49" fontId="52" fillId="0" borderId="33" xfId="3677" applyNumberFormat="1" applyFont="1" applyFill="1" applyBorder="1" applyAlignment="1" applyProtection="1">
      <alignment horizontal="center" vertical="top"/>
    </xf>
    <xf numFmtId="39" fontId="2" fillId="0" borderId="33" xfId="3677" applyFont="1" applyFill="1" applyBorder="1" applyAlignment="1">
      <alignment horizontal="center"/>
    </xf>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4" fillId="0" borderId="3" xfId="3677" applyFont="1" applyFill="1" applyBorder="1" applyAlignment="1" applyProtection="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Fill="1" applyBorder="1" applyAlignment="1" applyProtection="1">
      <alignment horizontal="justify" vertical="top"/>
    </xf>
    <xf numFmtId="181" fontId="2" fillId="0" borderId="36" xfId="3677" applyNumberFormat="1" applyFont="1" applyFill="1" applyBorder="1" applyAlignment="1" applyProtection="1">
      <alignment horizontal="right" vertical="top"/>
    </xf>
    <xf numFmtId="39" fontId="52" fillId="0" borderId="33" xfId="3677" quotePrefix="1" applyFont="1" applyFill="1" applyBorder="1" applyAlignment="1" applyProtection="1">
      <alignment horizontal="center" vertical="top"/>
    </xf>
    <xf numFmtId="181" fontId="2" fillId="0" borderId="36" xfId="3677" applyNumberFormat="1" applyFont="1" applyFill="1" applyBorder="1" applyAlignment="1">
      <alignment horizontal="right" vertical="top"/>
    </xf>
    <xf numFmtId="49" fontId="57" fillId="0" borderId="33" xfId="3677" applyNumberFormat="1" applyFont="1" applyFill="1" applyBorder="1" applyAlignment="1" applyProtection="1">
      <alignment horizontal="center" vertical="top"/>
    </xf>
    <xf numFmtId="4" fontId="3" fillId="0" borderId="34" xfId="3678" applyNumberFormat="1" applyFont="1" applyFill="1" applyBorder="1" applyAlignment="1">
      <alignment horizontal="right"/>
    </xf>
    <xf numFmtId="4" fontId="3" fillId="0" borderId="41" xfId="3678" applyNumberFormat="1" applyFont="1" applyFill="1" applyBorder="1" applyAlignment="1" applyProtection="1">
      <alignment horizontal="right"/>
    </xf>
    <xf numFmtId="49" fontId="2" fillId="0" borderId="36" xfId="3677" applyNumberFormat="1" applyFont="1" applyFill="1" applyBorder="1" applyAlignment="1">
      <alignment horizontal="right" vertical="top"/>
    </xf>
    <xf numFmtId="39" fontId="3" fillId="0" borderId="33" xfId="3677" applyNumberFormat="1" applyFont="1" applyFill="1" applyBorder="1" applyAlignment="1" applyProtection="1"/>
    <xf numFmtId="39" fontId="58" fillId="0" borderId="33" xfId="3677" quotePrefix="1" applyFont="1" applyFill="1" applyBorder="1" applyAlignment="1" applyProtection="1">
      <alignment horizontal="center" vertical="top"/>
    </xf>
    <xf numFmtId="39" fontId="44" fillId="0" borderId="3" xfId="3677" applyFont="1" applyFill="1" applyBorder="1" applyAlignment="1" applyProtection="1">
      <alignment horizontal="justify" vertical="top" wrapText="1"/>
    </xf>
    <xf numFmtId="39" fontId="44" fillId="0" borderId="21" xfId="3677" applyFont="1" applyFill="1" applyBorder="1" applyAlignment="1" applyProtection="1">
      <alignment horizontal="justify" vertical="top" wrapText="1"/>
    </xf>
    <xf numFmtId="49" fontId="2" fillId="0" borderId="36" xfId="3677" applyNumberFormat="1" applyFont="1" applyFill="1" applyBorder="1" applyAlignment="1" applyProtection="1">
      <alignment horizontal="right" vertical="top"/>
    </xf>
    <xf numFmtId="39" fontId="52" fillId="0" borderId="42" xfId="3677" applyFont="1" applyFill="1" applyBorder="1" applyAlignment="1" applyProtection="1">
      <alignment horizontal="center" vertical="top" wrapText="1"/>
    </xf>
    <xf numFmtId="39" fontId="57" fillId="0" borderId="42" xfId="3677" applyFont="1" applyFill="1" applyBorder="1" applyAlignment="1" applyProtection="1">
      <alignment horizontal="center" vertical="top" wrapText="1"/>
    </xf>
    <xf numFmtId="4" fontId="3" fillId="0" borderId="1" xfId="3678" applyNumberFormat="1" applyFont="1" applyFill="1" applyBorder="1" applyAlignment="1" applyProtection="1">
      <alignment horizontal="right"/>
    </xf>
    <xf numFmtId="49" fontId="59" fillId="0" borderId="36" xfId="3677" applyNumberFormat="1" applyFont="1" applyFill="1" applyBorder="1" applyAlignment="1">
      <alignment horizontal="center" vertical="top" wrapText="1"/>
    </xf>
    <xf numFmtId="39" fontId="53" fillId="0" borderId="42" xfId="3677" quotePrefix="1" applyFont="1" applyFill="1" applyBorder="1" applyAlignment="1" applyProtection="1">
      <alignment horizontal="center" vertical="top"/>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9" fontId="59" fillId="0" borderId="0" xfId="3677" applyNumberFormat="1" applyFont="1" applyFill="1" applyBorder="1" applyAlignment="1">
      <alignment horizontal="center" vertical="top" wrapText="1"/>
    </xf>
    <xf numFmtId="39" fontId="53" fillId="0" borderId="0" xfId="3677" quotePrefix="1" applyFont="1" applyFill="1" applyBorder="1" applyAlignment="1" applyProtection="1">
      <alignment horizontal="center" vertical="top"/>
    </xf>
    <xf numFmtId="39" fontId="2" fillId="0" borderId="0" xfId="3677" applyFont="1" applyFill="1" applyBorder="1" applyAlignment="1">
      <alignment horizontal="center"/>
    </xf>
    <xf numFmtId="39" fontId="2" fillId="0" borderId="0" xfId="3677" applyNumberFormat="1" applyFont="1" applyFill="1" applyBorder="1" applyProtection="1"/>
    <xf numFmtId="4" fontId="53" fillId="0" borderId="0" xfId="3677" applyNumberFormat="1" applyFont="1" applyFill="1" applyBorder="1" applyAlignment="1">
      <alignment vertical="top" wrapText="1"/>
    </xf>
    <xf numFmtId="4" fontId="53" fillId="0" borderId="0" xfId="3677" applyNumberFormat="1" applyFont="1" applyFill="1" applyBorder="1" applyAlignment="1">
      <alignment horizontal="left" vertical="center" wrapText="1"/>
    </xf>
    <xf numFmtId="39" fontId="60" fillId="0" borderId="0" xfId="3677" applyFont="1" applyFill="1" applyAlignment="1">
      <alignment horizontal="right"/>
    </xf>
    <xf numFmtId="0" fontId="4" fillId="0" borderId="0" xfId="0" applyFont="1"/>
    <xf numFmtId="0" fontId="53" fillId="0" borderId="0" xfId="0" applyFont="1"/>
    <xf numFmtId="181" fontId="44" fillId="33" borderId="37" xfId="3677" applyNumberFormat="1" applyFont="1" applyFill="1" applyBorder="1" applyAlignment="1" applyProtection="1">
      <alignment horizontal="right" vertical="top"/>
    </xf>
    <xf numFmtId="181" fontId="44" fillId="0" borderId="37" xfId="3677" applyNumberFormat="1" applyFont="1" applyFill="1" applyBorder="1" applyAlignment="1" applyProtection="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3" xfId="3678"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39" fontId="3" fillId="0" borderId="33" xfId="3677" applyFont="1" applyFill="1" applyBorder="1" applyAlignment="1" applyProtection="1">
      <alignment horizontal="center"/>
    </xf>
    <xf numFmtId="4" fontId="6" fillId="33" borderId="45" xfId="3563" applyNumberFormat="1" applyFont="1" applyFill="1" applyBorder="1" applyAlignment="1">
      <alignment horizontal="right" wrapText="1"/>
    </xf>
    <xf numFmtId="49" fontId="52" fillId="0" borderId="0" xfId="3677" applyNumberFormat="1" applyFont="1" applyFill="1" applyAlignment="1">
      <alignment horizontal="left"/>
    </xf>
    <xf numFmtId="39" fontId="50" fillId="0" borderId="8" xfId="3677" applyFont="1" applyFill="1" applyBorder="1" applyAlignment="1">
      <alignment horizontal="left" wrapText="1"/>
    </xf>
    <xf numFmtId="39" fontId="47" fillId="0" borderId="0" xfId="3677" quotePrefix="1" applyFont="1" applyFill="1" applyAlignment="1" applyProtection="1">
      <alignment horizontal="left"/>
    </xf>
    <xf numFmtId="39" fontId="47" fillId="0" borderId="7" xfId="3677" quotePrefix="1" applyFont="1" applyFill="1" applyBorder="1" applyAlignment="1" applyProtection="1">
      <alignment horizontal="left"/>
    </xf>
    <xf numFmtId="39" fontId="50" fillId="0" borderId="8" xfId="3677" applyFont="1" applyFill="1" applyBorder="1"/>
    <xf numFmtId="0" fontId="4" fillId="0" borderId="0" xfId="0" applyFont="1" applyAlignment="1">
      <alignment horizontal="left"/>
    </xf>
    <xf numFmtId="181" fontId="44" fillId="33" borderId="37" xfId="0" applyNumberFormat="1" applyFont="1" applyFill="1" applyBorder="1" applyAlignment="1">
      <alignment horizontal="right" vertical="top"/>
    </xf>
    <xf numFmtId="0" fontId="44" fillId="33" borderId="44" xfId="0" quotePrefix="1" applyFont="1" applyFill="1" applyBorder="1" applyAlignment="1">
      <alignment horizontal="justify" vertical="top"/>
    </xf>
    <xf numFmtId="0" fontId="44" fillId="33" borderId="44"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2" fillId="0" borderId="0" xfId="3677" applyFont="1" applyFill="1"/>
    <xf numFmtId="40" fontId="3" fillId="33" borderId="3" xfId="3679" applyNumberFormat="1" applyFont="1" applyFill="1" applyBorder="1" applyAlignment="1" applyProtection="1">
      <alignment horizontal="right" wrapText="1"/>
    </xf>
    <xf numFmtId="4" fontId="3" fillId="0" borderId="1" xfId="3679" applyNumberFormat="1" applyFont="1" applyBorder="1" applyAlignment="1" applyProtection="1">
      <alignment horizontal="right"/>
    </xf>
    <xf numFmtId="39" fontId="47" fillId="0" borderId="30" xfId="3677" quotePrefix="1" applyFont="1" applyFill="1" applyBorder="1" applyAlignment="1" applyProtection="1">
      <alignment horizontal="justify" vertical="top" wrapText="1"/>
    </xf>
    <xf numFmtId="39" fontId="47" fillId="0" borderId="9" xfId="3677" quotePrefix="1" applyFont="1" applyFill="1" applyBorder="1" applyAlignment="1" applyProtection="1">
      <alignment horizontal="justify" vertical="top" wrapText="1"/>
    </xf>
    <xf numFmtId="39" fontId="47" fillId="0" borderId="6" xfId="3677" quotePrefix="1" applyFont="1" applyFill="1" applyBorder="1" applyAlignment="1" applyProtection="1">
      <alignment horizontal="justify" vertical="top" wrapText="1"/>
    </xf>
    <xf numFmtId="39" fontId="45" fillId="0" borderId="30"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8" fillId="0" borderId="47" xfId="3677" quotePrefix="1" applyFont="1" applyFill="1" applyBorder="1" applyAlignment="1" applyProtection="1">
      <alignment horizontal="left" vertical="center"/>
    </xf>
    <xf numFmtId="39" fontId="48" fillId="0" borderId="8" xfId="3677" quotePrefix="1" applyFont="1" applyFill="1" applyBorder="1" applyAlignment="1" applyProtection="1">
      <alignment horizontal="left"/>
    </xf>
    <xf numFmtId="39" fontId="46" fillId="0" borderId="6" xfId="3677" applyFont="1" applyFill="1" applyBorder="1"/>
    <xf numFmtId="4" fontId="55" fillId="0" borderId="5" xfId="3677" applyNumberFormat="1" applyFont="1" applyFill="1" applyBorder="1" applyAlignment="1">
      <alignment wrapText="1"/>
    </xf>
    <xf numFmtId="39" fontId="53" fillId="33" borderId="48" xfId="3677" applyFont="1" applyFill="1" applyBorder="1"/>
    <xf numFmtId="39" fontId="43" fillId="33" borderId="48" xfId="3677" applyFill="1" applyBorder="1" applyAlignment="1">
      <alignment vertical="center" wrapText="1"/>
    </xf>
    <xf numFmtId="49" fontId="52" fillId="33" borderId="48" xfId="3677" applyNumberFormat="1" applyFont="1" applyFill="1" applyBorder="1" applyAlignment="1">
      <alignment horizontal="left"/>
    </xf>
    <xf numFmtId="39" fontId="54" fillId="33" borderId="48" xfId="3677" applyFont="1" applyFill="1" applyBorder="1"/>
    <xf numFmtId="4" fontId="54" fillId="0" borderId="0" xfId="0" applyNumberFormat="1" applyFont="1" applyFill="1" applyAlignment="1">
      <alignment horizontal="right"/>
    </xf>
    <xf numFmtId="39" fontId="44" fillId="0" borderId="3" xfId="3677" applyFont="1" applyBorder="1" applyAlignment="1">
      <alignment horizontal="justify" vertical="top"/>
    </xf>
    <xf numFmtId="39" fontId="44" fillId="0" borderId="3" xfId="3677" quotePrefix="1" applyFont="1" applyBorder="1" applyAlignment="1">
      <alignment horizontal="justify" vertical="top" wrapText="1"/>
    </xf>
    <xf numFmtId="39" fontId="44" fillId="0" borderId="3" xfId="3677" applyFont="1" applyBorder="1" applyAlignment="1">
      <alignment horizontal="justify" vertical="top" wrapText="1"/>
    </xf>
    <xf numFmtId="39" fontId="4" fillId="0" borderId="0" xfId="3677" applyFont="1"/>
    <xf numFmtId="181" fontId="44" fillId="0" borderId="37" xfId="3677" applyNumberFormat="1" applyFont="1" applyBorder="1" applyAlignment="1">
      <alignment horizontal="right" vertical="top"/>
    </xf>
    <xf numFmtId="39" fontId="53" fillId="0" borderId="0" xfId="3677" applyFont="1"/>
    <xf numFmtId="0" fontId="44" fillId="0" borderId="44" xfId="3677" quotePrefix="1" applyNumberFormat="1" applyFont="1" applyFill="1" applyBorder="1" applyAlignment="1">
      <alignment horizontal="justify" vertical="top" wrapText="1"/>
    </xf>
    <xf numFmtId="39" fontId="44" fillId="0" borderId="4" xfId="3677" applyFont="1" applyFill="1" applyBorder="1" applyAlignment="1">
      <alignment horizontal="justify" vertical="top" wrapText="1"/>
    </xf>
    <xf numFmtId="39" fontId="47" fillId="0" borderId="0" xfId="3677" quotePrefix="1" applyFont="1" applyAlignment="1">
      <alignment horizontal="left"/>
    </xf>
    <xf numFmtId="39" fontId="50" fillId="0" borderId="5" xfId="3677" applyFont="1" applyFill="1" applyBorder="1" applyAlignment="1">
      <alignment horizontal="left"/>
    </xf>
    <xf numFmtId="39" fontId="55" fillId="0" borderId="0" xfId="3677" applyFont="1" applyAlignment="1">
      <alignment vertical="top"/>
    </xf>
    <xf numFmtId="39" fontId="61" fillId="0" borderId="33" xfId="3677" applyNumberFormat="1" applyFont="1" applyFill="1" applyBorder="1" applyAlignment="1" applyProtection="1">
      <alignment horizontal="right"/>
    </xf>
    <xf numFmtId="39" fontId="3" fillId="0" borderId="33" xfId="3677" applyNumberFormat="1" applyFont="1" applyFill="1" applyBorder="1" applyAlignment="1" applyProtection="1">
      <alignment horizontal="right"/>
    </xf>
    <xf numFmtId="49" fontId="52" fillId="33" borderId="49" xfId="3677" applyNumberFormat="1" applyFont="1" applyFill="1" applyBorder="1"/>
    <xf numFmtId="39" fontId="53" fillId="33" borderId="49" xfId="3677" applyFont="1" applyFill="1" applyBorder="1"/>
    <xf numFmtId="39" fontId="53" fillId="33" borderId="0" xfId="3677" applyFont="1" applyFill="1" applyBorder="1"/>
    <xf numFmtId="0" fontId="44" fillId="0" borderId="3" xfId="0" applyFont="1" applyBorder="1" applyAlignment="1">
      <alignment horizontal="justify" vertical="top"/>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49" fontId="57" fillId="0" borderId="33" xfId="3677" applyNumberFormat="1" applyFont="1" applyBorder="1" applyAlignment="1">
      <alignment horizontal="center" vertical="top"/>
    </xf>
    <xf numFmtId="39" fontId="44" fillId="0" borderId="0" xfId="3677" applyFont="1"/>
    <xf numFmtId="0" fontId="44" fillId="0" borderId="44" xfId="3677" quotePrefix="1" applyNumberFormat="1" applyFont="1" applyBorder="1" applyAlignment="1">
      <alignment horizontal="justify" vertical="top" wrapText="1"/>
    </xf>
    <xf numFmtId="49" fontId="2" fillId="0" borderId="36" xfId="3677" applyNumberFormat="1" applyFont="1" applyBorder="1" applyAlignment="1">
      <alignment horizontal="right" vertical="top"/>
    </xf>
    <xf numFmtId="39" fontId="52" fillId="0" borderId="42" xfId="3677" applyFont="1" applyBorder="1" applyAlignment="1">
      <alignment horizontal="center" vertical="top" wrapText="1"/>
    </xf>
    <xf numFmtId="39" fontId="44" fillId="33" borderId="3" xfId="3677" quotePrefix="1" applyFont="1" applyFill="1" applyBorder="1" applyAlignment="1">
      <alignment horizontal="justify" vertical="top"/>
    </xf>
    <xf numFmtId="39" fontId="54" fillId="0" borderId="38" xfId="3677" quotePrefix="1" applyFont="1" applyFill="1" applyBorder="1" applyAlignment="1" applyProtection="1">
      <alignment horizontal="center"/>
    </xf>
    <xf numFmtId="39" fontId="54" fillId="0" borderId="38" xfId="3677" applyNumberFormat="1" applyFont="1" applyFill="1" applyBorder="1" applyAlignment="1" applyProtection="1">
      <alignment horizontal="right"/>
    </xf>
    <xf numFmtId="39" fontId="54" fillId="0" borderId="21" xfId="0" applyNumberFormat="1" applyFont="1" applyFill="1" applyBorder="1" applyAlignment="1" applyProtection="1">
      <alignment horizontal="right"/>
    </xf>
    <xf numFmtId="0" fontId="54" fillId="0" borderId="21" xfId="0" quotePrefix="1" applyFont="1" applyFill="1" applyBorder="1" applyAlignment="1" applyProtection="1">
      <alignment horizontal="center"/>
    </xf>
    <xf numFmtId="4" fontId="54" fillId="0" borderId="21" xfId="0" quotePrefix="1" applyNumberFormat="1" applyFont="1" applyFill="1" applyBorder="1" applyAlignment="1" applyProtection="1">
      <alignment horizontal="right"/>
    </xf>
    <xf numFmtId="39" fontId="54" fillId="0" borderId="42" xfId="3677" applyFont="1" applyFill="1" applyBorder="1" applyAlignment="1" applyProtection="1">
      <alignment horizontal="center"/>
    </xf>
    <xf numFmtId="39" fontId="63" fillId="0" borderId="42" xfId="3677" applyNumberFormat="1" applyFont="1" applyFill="1" applyBorder="1" applyAlignment="1" applyProtection="1">
      <alignment horizontal="right"/>
    </xf>
    <xf numFmtId="40" fontId="54" fillId="0" borderId="42" xfId="3678" applyNumberFormat="1" applyFont="1" applyFill="1" applyBorder="1" applyAlignment="1" applyProtection="1">
      <alignment horizontal="right"/>
    </xf>
    <xf numFmtId="39" fontId="54" fillId="0" borderId="42" xfId="3677" applyFont="1" applyFill="1" applyBorder="1" applyAlignment="1">
      <alignment horizontal="center"/>
    </xf>
    <xf numFmtId="39" fontId="54" fillId="0" borderId="42" xfId="3677" applyNumberFormat="1" applyFont="1" applyFill="1" applyBorder="1" applyAlignment="1" applyProtection="1">
      <alignment horizontal="right"/>
    </xf>
    <xf numFmtId="39" fontId="54" fillId="0" borderId="21" xfId="3677" applyFont="1" applyFill="1" applyBorder="1" applyAlignment="1" applyProtection="1">
      <alignment horizontal="center"/>
    </xf>
    <xf numFmtId="39" fontId="54" fillId="0" borderId="21" xfId="3677" quotePrefix="1" applyNumberFormat="1" applyFont="1" applyFill="1" applyBorder="1" applyAlignment="1" applyProtection="1">
      <alignment horizontal="right"/>
    </xf>
    <xf numFmtId="0" fontId="54" fillId="0" borderId="21" xfId="0" applyFont="1" applyBorder="1" applyAlignment="1">
      <alignment horizontal="center"/>
    </xf>
    <xf numFmtId="39" fontId="54" fillId="0" borderId="3" xfId="3677" quotePrefix="1" applyNumberFormat="1" applyFont="1" applyFill="1" applyBorder="1" applyAlignment="1" applyProtection="1">
      <alignment horizontal="right"/>
    </xf>
    <xf numFmtId="43" fontId="54" fillId="33" borderId="44" xfId="3561" applyFont="1" applyFill="1" applyBorder="1" applyAlignment="1">
      <alignment horizontal="right"/>
    </xf>
    <xf numFmtId="39" fontId="54" fillId="0" borderId="3" xfId="0" applyNumberFormat="1" applyFont="1" applyFill="1" applyBorder="1" applyAlignment="1">
      <alignment horizontal="right"/>
    </xf>
    <xf numFmtId="39" fontId="54" fillId="0" borderId="44" xfId="0" applyNumberFormat="1" applyFont="1" applyFill="1" applyBorder="1" applyAlignment="1">
      <alignment horizontal="right"/>
    </xf>
    <xf numFmtId="39" fontId="54" fillId="0" borderId="21" xfId="3677" applyFont="1" applyBorder="1" applyAlignment="1">
      <alignment horizontal="center"/>
    </xf>
    <xf numFmtId="39" fontId="54" fillId="0" borderId="21" xfId="3677" applyNumberFormat="1" applyFont="1" applyFill="1" applyBorder="1" applyAlignment="1" applyProtection="1">
      <alignment horizontal="right"/>
    </xf>
    <xf numFmtId="39" fontId="54" fillId="0" borderId="42" xfId="3677" applyFont="1" applyBorder="1" applyAlignment="1">
      <alignment horizontal="center"/>
    </xf>
    <xf numFmtId="39" fontId="54" fillId="0" borderId="42" xfId="3677" applyFont="1" applyBorder="1" applyAlignment="1">
      <alignment horizontal="right"/>
    </xf>
    <xf numFmtId="39" fontId="54" fillId="0" borderId="21" xfId="3677" applyFont="1" applyBorder="1" applyAlignment="1">
      <alignment horizontal="right"/>
    </xf>
    <xf numFmtId="39" fontId="54" fillId="0" borderId="21" xfId="0" applyNumberFormat="1" applyFont="1" applyBorder="1" applyAlignment="1">
      <alignment horizontal="right"/>
    </xf>
    <xf numFmtId="39" fontId="54" fillId="0" borderId="21" xfId="3677" quotePrefix="1" applyFont="1" applyBorder="1" applyAlignment="1">
      <alignment horizontal="center"/>
    </xf>
    <xf numFmtId="39" fontId="53" fillId="0" borderId="42" xfId="3677" applyFont="1" applyBorder="1" applyAlignment="1">
      <alignment horizontal="center"/>
    </xf>
    <xf numFmtId="39" fontId="53" fillId="0" borderId="42" xfId="3677" applyFont="1" applyBorder="1" applyAlignment="1">
      <alignment horizontal="right"/>
    </xf>
    <xf numFmtId="39" fontId="54" fillId="0" borderId="21" xfId="3677" quotePrefix="1" applyFont="1" applyFill="1" applyBorder="1" applyAlignment="1" applyProtection="1">
      <alignment horizontal="center"/>
    </xf>
    <xf numFmtId="39" fontId="53" fillId="0" borderId="42" xfId="3677" applyFont="1" applyFill="1" applyBorder="1" applyAlignment="1" applyProtection="1">
      <alignment horizontal="center"/>
    </xf>
    <xf numFmtId="39" fontId="53" fillId="0" borderId="42" xfId="3677" applyNumberFormat="1" applyFont="1" applyFill="1" applyBorder="1" applyAlignment="1" applyProtection="1">
      <alignment horizontal="right"/>
    </xf>
    <xf numFmtId="39" fontId="54" fillId="0" borderId="46" xfId="3677" applyFont="1" applyFill="1" applyBorder="1" applyAlignment="1" applyProtection="1">
      <alignment horizontal="center"/>
    </xf>
    <xf numFmtId="39" fontId="47" fillId="0" borderId="30" xfId="3677" applyFont="1" applyFill="1" applyBorder="1" applyAlignment="1" applyProtection="1">
      <alignment horizontal="justify" vertical="top" wrapText="1"/>
    </xf>
    <xf numFmtId="39" fontId="47" fillId="0" borderId="31" xfId="3677" applyFont="1" applyFill="1" applyBorder="1" applyAlignment="1" applyProtection="1">
      <alignment horizontal="justify" vertical="top" wrapText="1"/>
    </xf>
    <xf numFmtId="39" fontId="47" fillId="0" borderId="32" xfId="3677" applyFont="1" applyFill="1" applyBorder="1" applyAlignment="1" applyProtection="1">
      <alignment horizontal="justify" vertical="top" wrapText="1"/>
    </xf>
    <xf numFmtId="39" fontId="47" fillId="0" borderId="9" xfId="3677" applyFont="1" applyFill="1" applyBorder="1" applyAlignment="1" applyProtection="1">
      <alignment horizontal="justify" vertical="top" wrapText="1"/>
    </xf>
    <xf numFmtId="39" fontId="47" fillId="0" borderId="0" xfId="3677" applyFont="1" applyFill="1" applyBorder="1" applyAlignment="1" applyProtection="1">
      <alignment horizontal="justify" vertical="top" wrapText="1"/>
    </xf>
    <xf numFmtId="39" fontId="47" fillId="0" borderId="10" xfId="3677" applyFont="1" applyFill="1" applyBorder="1" applyAlignment="1" applyProtection="1">
      <alignment horizontal="justify" vertical="top" wrapText="1"/>
    </xf>
    <xf numFmtId="39" fontId="53" fillId="0" borderId="9" xfId="3677" applyFont="1" applyFill="1" applyBorder="1" applyAlignment="1">
      <alignment horizontal="center" vertical="center"/>
    </xf>
    <xf numFmtId="39" fontId="53" fillId="0" borderId="10" xfId="3677" applyFont="1" applyFill="1" applyBorder="1" applyAlignment="1">
      <alignment horizontal="center" vertical="center"/>
    </xf>
    <xf numFmtId="39" fontId="53" fillId="0" borderId="6" xfId="3677" applyFont="1" applyFill="1" applyBorder="1" applyAlignment="1">
      <alignment horizontal="center" vertical="center"/>
    </xf>
    <xf numFmtId="39" fontId="53" fillId="0" borderId="8" xfId="3677" applyFont="1" applyFill="1" applyBorder="1" applyAlignment="1">
      <alignment horizontal="center" vertical="center"/>
    </xf>
    <xf numFmtId="39" fontId="45" fillId="0" borderId="30" xfId="3677" quotePrefix="1" applyFont="1" applyFill="1" applyBorder="1" applyAlignment="1" applyProtection="1">
      <alignment horizontal="justify" vertical="top"/>
    </xf>
    <xf numFmtId="39" fontId="45" fillId="0" borderId="31" xfId="3677" quotePrefix="1" applyFont="1" applyFill="1" applyBorder="1" applyAlignment="1" applyProtection="1">
      <alignment horizontal="justify" vertical="top"/>
    </xf>
    <xf numFmtId="39" fontId="45" fillId="0" borderId="32" xfId="3677" quotePrefix="1" applyFont="1" applyFill="1" applyBorder="1" applyAlignment="1" applyProtection="1">
      <alignment horizontal="justify" vertical="top"/>
    </xf>
    <xf numFmtId="39" fontId="45" fillId="0" borderId="9" xfId="3677" quotePrefix="1" applyFont="1" applyFill="1" applyBorder="1" applyAlignment="1" applyProtection="1">
      <alignment horizontal="justify" vertical="top"/>
    </xf>
    <xf numFmtId="39" fontId="45" fillId="0" borderId="0" xfId="3677" quotePrefix="1" applyFont="1" applyFill="1" applyBorder="1" applyAlignment="1" applyProtection="1">
      <alignment horizontal="justify" vertical="top"/>
    </xf>
    <xf numFmtId="39" fontId="45" fillId="0" borderId="10" xfId="3677" quotePrefix="1" applyFont="1" applyFill="1" applyBorder="1" applyAlignment="1" applyProtection="1">
      <alignment horizontal="justify" vertical="top"/>
    </xf>
    <xf numFmtId="39" fontId="20" fillId="0" borderId="42" xfId="3677" applyFont="1" applyBorder="1" applyAlignment="1">
      <alignment horizontal="center"/>
    </xf>
    <xf numFmtId="40" fontId="3" fillId="0" borderId="42" xfId="3678" applyNumberFormat="1" applyFont="1" applyFill="1" applyBorder="1" applyAlignment="1" applyProtection="1">
      <alignment horizontal="right"/>
    </xf>
    <xf numFmtId="39" fontId="44" fillId="33" borderId="21" xfId="3677" quotePrefix="1" applyFont="1" applyFill="1" applyBorder="1" applyAlignment="1">
      <alignment horizontal="justify" vertical="top"/>
    </xf>
    <xf numFmtId="39" fontId="3" fillId="0" borderId="50" xfId="3677" applyFont="1" applyBorder="1" applyAlignment="1">
      <alignment horizontal="center"/>
    </xf>
    <xf numFmtId="39" fontId="3" fillId="0" borderId="50" xfId="3677" applyFont="1" applyBorder="1" applyAlignment="1">
      <alignment horizontal="right"/>
    </xf>
    <xf numFmtId="39" fontId="3" fillId="0" borderId="21" xfId="0" applyNumberFormat="1" applyFont="1" applyBorder="1" applyAlignment="1">
      <alignment horizontal="right"/>
    </xf>
    <xf numFmtId="39" fontId="44" fillId="33" borderId="21" xfId="3677" quotePrefix="1" applyFont="1" applyFill="1" applyBorder="1" applyAlignment="1">
      <alignment horizontal="justify" vertical="top" wrapText="1"/>
    </xf>
    <xf numFmtId="181" fontId="44" fillId="0" borderId="51" xfId="0" applyNumberFormat="1" applyFont="1" applyBorder="1" applyAlignment="1">
      <alignment horizontal="right" vertical="top"/>
    </xf>
    <xf numFmtId="0" fontId="64" fillId="0" borderId="52" xfId="0" applyFont="1" applyBorder="1" applyAlignment="1">
      <alignment horizontal="center" vertical="top"/>
    </xf>
    <xf numFmtId="0" fontId="65" fillId="0" borderId="53" xfId="0" applyFont="1" applyBorder="1" applyAlignment="1">
      <alignment horizontal="center" vertical="top"/>
    </xf>
    <xf numFmtId="39" fontId="63" fillId="0" borderId="53" xfId="0" applyNumberFormat="1" applyFont="1" applyBorder="1" applyAlignment="1">
      <alignment vertical="top"/>
    </xf>
    <xf numFmtId="40" fontId="66" fillId="0" borderId="53" xfId="0" applyNumberFormat="1" applyFont="1" applyBorder="1" applyAlignment="1">
      <alignment vertical="top"/>
    </xf>
    <xf numFmtId="40" fontId="2" fillId="0" borderId="53" xfId="0" applyNumberFormat="1" applyFont="1" applyBorder="1" applyAlignment="1">
      <alignment horizontal="left" vertical="top" wrapText="1"/>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88</xdr:row>
      <xdr:rowOff>0</xdr:rowOff>
    </xdr:from>
    <xdr:ext cx="76200" cy="152400"/>
    <xdr:sp macro="" textlink="">
      <xdr:nvSpPr>
        <xdr:cNvPr id="6" name="Text Box 44">
          <a:extLst>
            <a:ext uri="{FF2B5EF4-FFF2-40B4-BE49-F238E27FC236}">
              <a16:creationId xmlns:a16="http://schemas.microsoft.com/office/drawing/2014/main" id="{1713CA96-66F1-471E-988B-862E61B2D31D}"/>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7" name="Text Box 45">
          <a:extLst>
            <a:ext uri="{FF2B5EF4-FFF2-40B4-BE49-F238E27FC236}">
              <a16:creationId xmlns:a16="http://schemas.microsoft.com/office/drawing/2014/main" id="{C82C0088-780D-478B-A2DF-479112D21404}"/>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8" name="Text Box 46">
          <a:extLst>
            <a:ext uri="{FF2B5EF4-FFF2-40B4-BE49-F238E27FC236}">
              <a16:creationId xmlns:a16="http://schemas.microsoft.com/office/drawing/2014/main" id="{35C19AD2-7BDB-481A-997E-8260F9F6C875}"/>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9" name="Text Box 47">
          <a:extLst>
            <a:ext uri="{FF2B5EF4-FFF2-40B4-BE49-F238E27FC236}">
              <a16:creationId xmlns:a16="http://schemas.microsoft.com/office/drawing/2014/main" id="{FD5F8C5A-ACD5-46F9-AA2E-44D8539ED76A}"/>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10" name="Text Box 48">
          <a:extLst>
            <a:ext uri="{FF2B5EF4-FFF2-40B4-BE49-F238E27FC236}">
              <a16:creationId xmlns:a16="http://schemas.microsoft.com/office/drawing/2014/main" id="{88C53AE0-C1BD-4605-9742-3CF627E005DC}"/>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3390900</xdr:colOff>
      <xdr:row>88</xdr:row>
      <xdr:rowOff>0</xdr:rowOff>
    </xdr:from>
    <xdr:ext cx="76200" cy="161925"/>
    <xdr:sp macro="" textlink="">
      <xdr:nvSpPr>
        <xdr:cNvPr id="11" name="Text Box 44">
          <a:extLst>
            <a:ext uri="{FF2B5EF4-FFF2-40B4-BE49-F238E27FC236}">
              <a16:creationId xmlns:a16="http://schemas.microsoft.com/office/drawing/2014/main" id="{00642DB7-8DE5-4E78-872B-AC9A915C0B66}"/>
            </a:ext>
          </a:extLst>
        </xdr:cNvPr>
        <xdr:cNvSpPr txBox="1">
          <a:spLocks noChangeArrowheads="1"/>
        </xdr:cNvSpPr>
      </xdr:nvSpPr>
      <xdr:spPr bwMode="auto">
        <a:xfrm>
          <a:off x="4543425" y="8086725"/>
          <a:ext cx="76200" cy="161925"/>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12" name="Text Box 44">
          <a:extLst>
            <a:ext uri="{FF2B5EF4-FFF2-40B4-BE49-F238E27FC236}">
              <a16:creationId xmlns:a16="http://schemas.microsoft.com/office/drawing/2014/main" id="{8BDA3B91-ED69-49D0-A83E-5BBE2908C639}"/>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13" name="Text Box 45">
          <a:extLst>
            <a:ext uri="{FF2B5EF4-FFF2-40B4-BE49-F238E27FC236}">
              <a16:creationId xmlns:a16="http://schemas.microsoft.com/office/drawing/2014/main" id="{D16917F4-D7AA-4ACC-A29C-BAD1E7BDF731}"/>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14" name="Text Box 46">
          <a:extLst>
            <a:ext uri="{FF2B5EF4-FFF2-40B4-BE49-F238E27FC236}">
              <a16:creationId xmlns:a16="http://schemas.microsoft.com/office/drawing/2014/main" id="{5D6F8778-F1CF-44FC-AC2F-DE2024D36C0E}"/>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15" name="Text Box 47">
          <a:extLst>
            <a:ext uri="{FF2B5EF4-FFF2-40B4-BE49-F238E27FC236}">
              <a16:creationId xmlns:a16="http://schemas.microsoft.com/office/drawing/2014/main" id="{AB097F25-C2EF-425F-9FAC-B9D55CA6BDDE}"/>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16" name="Text Box 48">
          <a:extLst>
            <a:ext uri="{FF2B5EF4-FFF2-40B4-BE49-F238E27FC236}">
              <a16:creationId xmlns:a16="http://schemas.microsoft.com/office/drawing/2014/main" id="{B8DB0B73-26B7-4489-85D8-961A0295E26D}"/>
            </a:ext>
          </a:extLst>
        </xdr:cNvPr>
        <xdr:cNvSpPr txBox="1">
          <a:spLocks noChangeArrowheads="1"/>
        </xdr:cNvSpPr>
      </xdr:nvSpPr>
      <xdr:spPr bwMode="auto">
        <a:xfrm>
          <a:off x="3914775" y="7229475"/>
          <a:ext cx="76200" cy="152400"/>
        </a:xfrm>
        <a:prstGeom prst="rect">
          <a:avLst/>
        </a:prstGeom>
        <a:noFill/>
        <a:ln>
          <a:noFill/>
        </a:ln>
      </xdr:spPr>
    </xdr:sp>
    <xdr:clientData fLocksWithSheet="0"/>
  </xdr:oneCellAnchor>
  <xdr:oneCellAnchor>
    <xdr:from>
      <xdr:col>2</xdr:col>
      <xdr:colOff>3390900</xdr:colOff>
      <xdr:row>88</xdr:row>
      <xdr:rowOff>0</xdr:rowOff>
    </xdr:from>
    <xdr:ext cx="76200" cy="161925"/>
    <xdr:sp macro="" textlink="">
      <xdr:nvSpPr>
        <xdr:cNvPr id="17" name="Text Box 44">
          <a:extLst>
            <a:ext uri="{FF2B5EF4-FFF2-40B4-BE49-F238E27FC236}">
              <a16:creationId xmlns:a16="http://schemas.microsoft.com/office/drawing/2014/main" id="{261F87F0-04E5-472E-8926-7FAF1CD03CB3}"/>
            </a:ext>
          </a:extLst>
        </xdr:cNvPr>
        <xdr:cNvSpPr txBox="1">
          <a:spLocks noChangeArrowheads="1"/>
        </xdr:cNvSpPr>
      </xdr:nvSpPr>
      <xdr:spPr bwMode="auto">
        <a:xfrm>
          <a:off x="4543425" y="8086725"/>
          <a:ext cx="76200" cy="161925"/>
        </a:xfrm>
        <a:prstGeom prst="rect">
          <a:avLst/>
        </a:prstGeom>
        <a:noFill/>
        <a:ln>
          <a:noFill/>
        </a:ln>
      </xdr:spPr>
    </xdr:sp>
    <xdr:clientData fLocksWithSheet="0"/>
  </xdr:oneCellAnchor>
  <xdr:twoCellAnchor editAs="oneCell">
    <xdr:from>
      <xdr:col>6</xdr:col>
      <xdr:colOff>744014</xdr:colOff>
      <xdr:row>2</xdr:row>
      <xdr:rowOff>96583</xdr:rowOff>
    </xdr:from>
    <xdr:to>
      <xdr:col>7</xdr:col>
      <xdr:colOff>866103</xdr:colOff>
      <xdr:row>5</xdr:row>
      <xdr:rowOff>60638</xdr:rowOff>
    </xdr:to>
    <xdr:pic>
      <xdr:nvPicPr>
        <xdr:cNvPr id="19" name="Imagen 21705">
          <a:extLst>
            <a:ext uri="{FF2B5EF4-FFF2-40B4-BE49-F238E27FC236}">
              <a16:creationId xmlns:a16="http://schemas.microsoft.com/office/drawing/2014/main" id="{D98D6293-E4C2-4E2C-A413-44BF110F1FC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9301860" y="433621"/>
          <a:ext cx="1659131" cy="543175"/>
        </a:xfrm>
        <a:prstGeom prst="rect">
          <a:avLst/>
        </a:prstGeom>
      </xdr:spPr>
    </xdr:pic>
    <xdr:clientData/>
  </xdr:twoCellAnchor>
  <xdr:twoCellAnchor editAs="oneCell">
    <xdr:from>
      <xdr:col>1</xdr:col>
      <xdr:colOff>190500</xdr:colOff>
      <xdr:row>1</xdr:row>
      <xdr:rowOff>51289</xdr:rowOff>
    </xdr:from>
    <xdr:to>
      <xdr:col>2</xdr:col>
      <xdr:colOff>3873558</xdr:colOff>
      <xdr:row>6</xdr:row>
      <xdr:rowOff>3645</xdr:rowOff>
    </xdr:to>
    <xdr:pic>
      <xdr:nvPicPr>
        <xdr:cNvPr id="20" name="Imagen 18189">
          <a:extLst>
            <a:ext uri="{FF2B5EF4-FFF2-40B4-BE49-F238E27FC236}">
              <a16:creationId xmlns:a16="http://schemas.microsoft.com/office/drawing/2014/main" id="{6DFAA099-F9D8-4346-B96C-5AE8665F1EC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71500" y="197827"/>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1084396</xdr:colOff>
      <xdr:row>27</xdr:row>
      <xdr:rowOff>143093</xdr:rowOff>
    </xdr:from>
    <xdr:to>
      <xdr:col>7</xdr:col>
      <xdr:colOff>1208390</xdr:colOff>
      <xdr:row>30</xdr:row>
      <xdr:rowOff>1061</xdr:rowOff>
    </xdr:to>
    <xdr:pic>
      <xdr:nvPicPr>
        <xdr:cNvPr id="21" name="Imagen 21705">
          <a:extLst>
            <a:ext uri="{FF2B5EF4-FFF2-40B4-BE49-F238E27FC236}">
              <a16:creationId xmlns:a16="http://schemas.microsoft.com/office/drawing/2014/main" id="{25995103-816B-4C43-8021-1DDB809670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9979918" y="5112658"/>
          <a:ext cx="1656276" cy="537142"/>
        </a:xfrm>
        <a:prstGeom prst="rect">
          <a:avLst/>
        </a:prstGeom>
      </xdr:spPr>
    </xdr:pic>
    <xdr:clientData/>
  </xdr:twoCellAnchor>
  <xdr:twoCellAnchor editAs="oneCell">
    <xdr:from>
      <xdr:col>1</xdr:col>
      <xdr:colOff>237010</xdr:colOff>
      <xdr:row>25</xdr:row>
      <xdr:rowOff>82827</xdr:rowOff>
    </xdr:from>
    <xdr:to>
      <xdr:col>2</xdr:col>
      <xdr:colOff>3931498</xdr:colOff>
      <xdr:row>29</xdr:row>
      <xdr:rowOff>178982</xdr:rowOff>
    </xdr:to>
    <xdr:pic>
      <xdr:nvPicPr>
        <xdr:cNvPr id="22" name="Imagen 18189">
          <a:extLst>
            <a:ext uri="{FF2B5EF4-FFF2-40B4-BE49-F238E27FC236}">
              <a16:creationId xmlns:a16="http://schemas.microsoft.com/office/drawing/2014/main" id="{BED7278F-F975-4CF3-A396-285F4CD1C33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618010" y="4671392"/>
          <a:ext cx="4075488" cy="866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2762250</xdr:colOff>
      <xdr:row>88</xdr:row>
      <xdr:rowOff>0</xdr:rowOff>
    </xdr:from>
    <xdr:ext cx="76200" cy="152400"/>
    <xdr:sp macro="" textlink="">
      <xdr:nvSpPr>
        <xdr:cNvPr id="18" name="Text Box 44">
          <a:extLst>
            <a:ext uri="{FF2B5EF4-FFF2-40B4-BE49-F238E27FC236}">
              <a16:creationId xmlns:a16="http://schemas.microsoft.com/office/drawing/2014/main" id="{AD792E01-6A38-48F9-8619-C11C28446919}"/>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23" name="Text Box 45">
          <a:extLst>
            <a:ext uri="{FF2B5EF4-FFF2-40B4-BE49-F238E27FC236}">
              <a16:creationId xmlns:a16="http://schemas.microsoft.com/office/drawing/2014/main" id="{B6E8286D-106F-48A4-B194-FAB83B642F73}"/>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24" name="Text Box 46">
          <a:extLst>
            <a:ext uri="{FF2B5EF4-FFF2-40B4-BE49-F238E27FC236}">
              <a16:creationId xmlns:a16="http://schemas.microsoft.com/office/drawing/2014/main" id="{47C68B5E-B530-4691-A2B8-6D2A4035F299}"/>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25" name="Text Box 47">
          <a:extLst>
            <a:ext uri="{FF2B5EF4-FFF2-40B4-BE49-F238E27FC236}">
              <a16:creationId xmlns:a16="http://schemas.microsoft.com/office/drawing/2014/main" id="{C8081AC3-C834-48F5-90CF-0924B8BD3118}"/>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26" name="Text Box 48">
          <a:extLst>
            <a:ext uri="{FF2B5EF4-FFF2-40B4-BE49-F238E27FC236}">
              <a16:creationId xmlns:a16="http://schemas.microsoft.com/office/drawing/2014/main" id="{DA8AB203-5523-4770-8CC0-341E8B324B46}"/>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3390900</xdr:colOff>
      <xdr:row>88</xdr:row>
      <xdr:rowOff>0</xdr:rowOff>
    </xdr:from>
    <xdr:ext cx="76200" cy="161925"/>
    <xdr:sp macro="" textlink="">
      <xdr:nvSpPr>
        <xdr:cNvPr id="27" name="Text Box 44">
          <a:extLst>
            <a:ext uri="{FF2B5EF4-FFF2-40B4-BE49-F238E27FC236}">
              <a16:creationId xmlns:a16="http://schemas.microsoft.com/office/drawing/2014/main" id="{776495C1-048F-4512-BA02-FF50F95CD3C7}"/>
            </a:ext>
          </a:extLst>
        </xdr:cNvPr>
        <xdr:cNvSpPr txBox="1">
          <a:spLocks noChangeArrowheads="1"/>
        </xdr:cNvSpPr>
      </xdr:nvSpPr>
      <xdr:spPr bwMode="auto">
        <a:xfrm>
          <a:off x="4543425" y="9334500"/>
          <a:ext cx="76200" cy="161925"/>
        </a:xfrm>
        <a:prstGeom prst="rect">
          <a:avLst/>
        </a:prstGeom>
        <a:noFill/>
        <a:ln>
          <a:noFill/>
        </a:ln>
      </xdr:spPr>
    </xdr:sp>
    <xdr:clientData fLocksWithSheet="0"/>
  </xdr:oneCellAnchor>
  <xdr:oneCellAnchor>
    <xdr:from>
      <xdr:col>1</xdr:col>
      <xdr:colOff>2771775</xdr:colOff>
      <xdr:row>88</xdr:row>
      <xdr:rowOff>0</xdr:rowOff>
    </xdr:from>
    <xdr:ext cx="0" cy="161925"/>
    <xdr:sp macro="" textlink="">
      <xdr:nvSpPr>
        <xdr:cNvPr id="28" name="Text Box 45">
          <a:extLst>
            <a:ext uri="{FF2B5EF4-FFF2-40B4-BE49-F238E27FC236}">
              <a16:creationId xmlns:a16="http://schemas.microsoft.com/office/drawing/2014/main" id="{8BB0975A-2B34-4D31-9953-A22F137EE9BF}"/>
            </a:ext>
          </a:extLst>
        </xdr:cNvPr>
        <xdr:cNvSpPr txBox="1">
          <a:spLocks noChangeArrowheads="1"/>
        </xdr:cNvSpPr>
      </xdr:nvSpPr>
      <xdr:spPr bwMode="auto">
        <a:xfrm>
          <a:off x="1152525" y="9334500"/>
          <a:ext cx="0" cy="161925"/>
        </a:xfrm>
        <a:prstGeom prst="rect">
          <a:avLst/>
        </a:prstGeom>
        <a:noFill/>
        <a:ln>
          <a:noFill/>
        </a:ln>
      </xdr:spPr>
    </xdr:sp>
    <xdr:clientData fLocksWithSheet="0"/>
  </xdr:oneCellAnchor>
  <xdr:oneCellAnchor>
    <xdr:from>
      <xdr:col>1</xdr:col>
      <xdr:colOff>2771775</xdr:colOff>
      <xdr:row>88</xdr:row>
      <xdr:rowOff>0</xdr:rowOff>
    </xdr:from>
    <xdr:ext cx="0" cy="161925"/>
    <xdr:sp macro="" textlink="">
      <xdr:nvSpPr>
        <xdr:cNvPr id="29" name="Text Box 46">
          <a:extLst>
            <a:ext uri="{FF2B5EF4-FFF2-40B4-BE49-F238E27FC236}">
              <a16:creationId xmlns:a16="http://schemas.microsoft.com/office/drawing/2014/main" id="{2C043D9B-F47F-4F14-AA79-D431E64C0D9E}"/>
            </a:ext>
          </a:extLst>
        </xdr:cNvPr>
        <xdr:cNvSpPr txBox="1">
          <a:spLocks noChangeArrowheads="1"/>
        </xdr:cNvSpPr>
      </xdr:nvSpPr>
      <xdr:spPr bwMode="auto">
        <a:xfrm>
          <a:off x="1152525" y="9334500"/>
          <a:ext cx="0" cy="161925"/>
        </a:xfrm>
        <a:prstGeom prst="rect">
          <a:avLst/>
        </a:prstGeom>
        <a:noFill/>
        <a:ln>
          <a:noFill/>
        </a:ln>
      </xdr:spPr>
    </xdr:sp>
    <xdr:clientData fLocksWithSheet="0"/>
  </xdr:oneCellAnchor>
  <xdr:oneCellAnchor>
    <xdr:from>
      <xdr:col>1</xdr:col>
      <xdr:colOff>1533525</xdr:colOff>
      <xdr:row>88</xdr:row>
      <xdr:rowOff>0</xdr:rowOff>
    </xdr:from>
    <xdr:ext cx="0" cy="504825"/>
    <xdr:sp macro="" textlink="">
      <xdr:nvSpPr>
        <xdr:cNvPr id="30" name="Text Box 48">
          <a:extLst>
            <a:ext uri="{FF2B5EF4-FFF2-40B4-BE49-F238E27FC236}">
              <a16:creationId xmlns:a16="http://schemas.microsoft.com/office/drawing/2014/main" id="{6338AC12-9964-446B-8178-086E085D862D}"/>
            </a:ext>
          </a:extLst>
        </xdr:cNvPr>
        <xdr:cNvSpPr txBox="1">
          <a:spLocks noChangeArrowheads="1"/>
        </xdr:cNvSpPr>
      </xdr:nvSpPr>
      <xdr:spPr bwMode="auto">
        <a:xfrm>
          <a:off x="1152525" y="9334500"/>
          <a:ext cx="0" cy="504825"/>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31" name="Text Box 44">
          <a:extLst>
            <a:ext uri="{FF2B5EF4-FFF2-40B4-BE49-F238E27FC236}">
              <a16:creationId xmlns:a16="http://schemas.microsoft.com/office/drawing/2014/main" id="{2687854E-B4AA-4B1B-83C6-DC1969136E25}"/>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32" name="Text Box 45">
          <a:extLst>
            <a:ext uri="{FF2B5EF4-FFF2-40B4-BE49-F238E27FC236}">
              <a16:creationId xmlns:a16="http://schemas.microsoft.com/office/drawing/2014/main" id="{2CA61AD8-0E50-4DD1-B56A-FEA6F2E3DC32}"/>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33" name="Text Box 46">
          <a:extLst>
            <a:ext uri="{FF2B5EF4-FFF2-40B4-BE49-F238E27FC236}">
              <a16:creationId xmlns:a16="http://schemas.microsoft.com/office/drawing/2014/main" id="{0A11235E-D7BB-448D-ADA7-8AA590C35EB8}"/>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34" name="Text Box 47">
          <a:extLst>
            <a:ext uri="{FF2B5EF4-FFF2-40B4-BE49-F238E27FC236}">
              <a16:creationId xmlns:a16="http://schemas.microsoft.com/office/drawing/2014/main" id="{ACFD3645-E24B-4498-8D0E-1BE52F190E2C}"/>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2</xdr:col>
      <xdr:colOff>2762250</xdr:colOff>
      <xdr:row>88</xdr:row>
      <xdr:rowOff>0</xdr:rowOff>
    </xdr:from>
    <xdr:ext cx="76200" cy="152400"/>
    <xdr:sp macro="" textlink="">
      <xdr:nvSpPr>
        <xdr:cNvPr id="35" name="Text Box 48">
          <a:extLst>
            <a:ext uri="{FF2B5EF4-FFF2-40B4-BE49-F238E27FC236}">
              <a16:creationId xmlns:a16="http://schemas.microsoft.com/office/drawing/2014/main" id="{C3CDA279-F11D-4692-A116-0014EC522D30}"/>
            </a:ext>
          </a:extLst>
        </xdr:cNvPr>
        <xdr:cNvSpPr txBox="1">
          <a:spLocks noChangeArrowheads="1"/>
        </xdr:cNvSpPr>
      </xdr:nvSpPr>
      <xdr:spPr bwMode="auto">
        <a:xfrm>
          <a:off x="3914775" y="7334250"/>
          <a:ext cx="76200" cy="152400"/>
        </a:xfrm>
        <a:prstGeom prst="rect">
          <a:avLst/>
        </a:prstGeom>
        <a:noFill/>
        <a:ln>
          <a:noFill/>
        </a:ln>
      </xdr:spPr>
    </xdr:sp>
    <xdr:clientData fLocksWithSheet="0"/>
  </xdr:oneCellAnchor>
  <xdr:oneCellAnchor>
    <xdr:from>
      <xdr:col>1</xdr:col>
      <xdr:colOff>1533525</xdr:colOff>
      <xdr:row>88</xdr:row>
      <xdr:rowOff>0</xdr:rowOff>
    </xdr:from>
    <xdr:ext cx="0" cy="381000"/>
    <xdr:sp macro="" textlink="">
      <xdr:nvSpPr>
        <xdr:cNvPr id="36" name="Text Box 48">
          <a:extLst>
            <a:ext uri="{FF2B5EF4-FFF2-40B4-BE49-F238E27FC236}">
              <a16:creationId xmlns:a16="http://schemas.microsoft.com/office/drawing/2014/main" id="{0A2B5F2C-0B1E-438E-89B8-11425F923E79}"/>
            </a:ext>
          </a:extLst>
        </xdr:cNvPr>
        <xdr:cNvSpPr txBox="1">
          <a:spLocks noChangeArrowheads="1"/>
        </xdr:cNvSpPr>
      </xdr:nvSpPr>
      <xdr:spPr bwMode="auto">
        <a:xfrm>
          <a:off x="1152525" y="9334500"/>
          <a:ext cx="0" cy="381000"/>
        </a:xfrm>
        <a:prstGeom prst="rect">
          <a:avLst/>
        </a:prstGeom>
        <a:noFill/>
        <a:ln>
          <a:noFill/>
        </a:ln>
      </xdr:spPr>
    </xdr:sp>
    <xdr:clientData fLocksWithSheet="0"/>
  </xdr:oneCellAnchor>
  <xdr:oneCellAnchor>
    <xdr:from>
      <xdr:col>1</xdr:col>
      <xdr:colOff>1533525</xdr:colOff>
      <xdr:row>88</xdr:row>
      <xdr:rowOff>0</xdr:rowOff>
    </xdr:from>
    <xdr:ext cx="0" cy="171450"/>
    <xdr:sp macro="" textlink="">
      <xdr:nvSpPr>
        <xdr:cNvPr id="37" name="Text Box 48">
          <a:extLst>
            <a:ext uri="{FF2B5EF4-FFF2-40B4-BE49-F238E27FC236}">
              <a16:creationId xmlns:a16="http://schemas.microsoft.com/office/drawing/2014/main" id="{F2A0EE79-111B-4BB8-ACEE-B6A601BB76A8}"/>
            </a:ext>
          </a:extLst>
        </xdr:cNvPr>
        <xdr:cNvSpPr txBox="1">
          <a:spLocks noChangeArrowheads="1"/>
        </xdr:cNvSpPr>
      </xdr:nvSpPr>
      <xdr:spPr bwMode="auto">
        <a:xfrm>
          <a:off x="1152525" y="9334500"/>
          <a:ext cx="0" cy="171450"/>
        </a:xfrm>
        <a:prstGeom prst="rect">
          <a:avLst/>
        </a:prstGeom>
        <a:noFill/>
        <a:ln>
          <a:noFill/>
        </a:ln>
      </xdr:spPr>
    </xdr:sp>
    <xdr:clientData fLocksWithSheet="0"/>
  </xdr:oneCellAnchor>
  <xdr:oneCellAnchor>
    <xdr:from>
      <xdr:col>2</xdr:col>
      <xdr:colOff>3390900</xdr:colOff>
      <xdr:row>88</xdr:row>
      <xdr:rowOff>0</xdr:rowOff>
    </xdr:from>
    <xdr:ext cx="76200" cy="161925"/>
    <xdr:sp macro="" textlink="">
      <xdr:nvSpPr>
        <xdr:cNvPr id="38" name="Text Box 44">
          <a:extLst>
            <a:ext uri="{FF2B5EF4-FFF2-40B4-BE49-F238E27FC236}">
              <a16:creationId xmlns:a16="http://schemas.microsoft.com/office/drawing/2014/main" id="{4C6C8BEC-F319-42CD-8701-E485E11B0DA0}"/>
            </a:ext>
          </a:extLst>
        </xdr:cNvPr>
        <xdr:cNvSpPr txBox="1">
          <a:spLocks noChangeArrowheads="1"/>
        </xdr:cNvSpPr>
      </xdr:nvSpPr>
      <xdr:spPr bwMode="auto">
        <a:xfrm>
          <a:off x="4543425" y="9334500"/>
          <a:ext cx="76200" cy="161925"/>
        </a:xfrm>
        <a:prstGeom prst="rect">
          <a:avLst/>
        </a:prstGeom>
        <a:noFill/>
        <a:ln>
          <a:noFill/>
        </a:ln>
      </xdr:spPr>
    </xdr:sp>
    <xdr:clientData fLocksWithSheet="0"/>
  </xdr:oneCellAnchor>
  <xdr:oneCellAnchor>
    <xdr:from>
      <xdr:col>1</xdr:col>
      <xdr:colOff>2771775</xdr:colOff>
      <xdr:row>88</xdr:row>
      <xdr:rowOff>0</xdr:rowOff>
    </xdr:from>
    <xdr:ext cx="0" cy="161925"/>
    <xdr:sp macro="" textlink="">
      <xdr:nvSpPr>
        <xdr:cNvPr id="39" name="Text Box 45">
          <a:extLst>
            <a:ext uri="{FF2B5EF4-FFF2-40B4-BE49-F238E27FC236}">
              <a16:creationId xmlns:a16="http://schemas.microsoft.com/office/drawing/2014/main" id="{5F08F24F-1930-4C45-A80C-F95CF72720B3}"/>
            </a:ext>
          </a:extLst>
        </xdr:cNvPr>
        <xdr:cNvSpPr txBox="1">
          <a:spLocks noChangeArrowheads="1"/>
        </xdr:cNvSpPr>
      </xdr:nvSpPr>
      <xdr:spPr bwMode="auto">
        <a:xfrm>
          <a:off x="1152525" y="9334500"/>
          <a:ext cx="0" cy="161925"/>
        </a:xfrm>
        <a:prstGeom prst="rect">
          <a:avLst/>
        </a:prstGeom>
        <a:noFill/>
        <a:ln>
          <a:noFill/>
        </a:ln>
      </xdr:spPr>
    </xdr:sp>
    <xdr:clientData fLocksWithSheet="0"/>
  </xdr:oneCellAnchor>
  <xdr:oneCellAnchor>
    <xdr:from>
      <xdr:col>1</xdr:col>
      <xdr:colOff>2771775</xdr:colOff>
      <xdr:row>88</xdr:row>
      <xdr:rowOff>0</xdr:rowOff>
    </xdr:from>
    <xdr:ext cx="0" cy="161925"/>
    <xdr:sp macro="" textlink="">
      <xdr:nvSpPr>
        <xdr:cNvPr id="40" name="Text Box 46">
          <a:extLst>
            <a:ext uri="{FF2B5EF4-FFF2-40B4-BE49-F238E27FC236}">
              <a16:creationId xmlns:a16="http://schemas.microsoft.com/office/drawing/2014/main" id="{E239C6BD-A8E4-40EF-A863-6C828ADED25A}"/>
            </a:ext>
          </a:extLst>
        </xdr:cNvPr>
        <xdr:cNvSpPr txBox="1">
          <a:spLocks noChangeArrowheads="1"/>
        </xdr:cNvSpPr>
      </xdr:nvSpPr>
      <xdr:spPr bwMode="auto">
        <a:xfrm>
          <a:off x="1152525" y="9334500"/>
          <a:ext cx="0" cy="161925"/>
        </a:xfrm>
        <a:prstGeom prst="rect">
          <a:avLst/>
        </a:prstGeom>
        <a:noFill/>
        <a:ln>
          <a:noFill/>
        </a:ln>
      </xdr:spPr>
    </xdr:sp>
    <xdr:clientData fLocksWithSheet="0"/>
  </xdr:oneCellAnchor>
  <xdr:oneCellAnchor>
    <xdr:from>
      <xdr:col>1</xdr:col>
      <xdr:colOff>1533525</xdr:colOff>
      <xdr:row>88</xdr:row>
      <xdr:rowOff>0</xdr:rowOff>
    </xdr:from>
    <xdr:ext cx="0" cy="371475"/>
    <xdr:sp macro="" textlink="">
      <xdr:nvSpPr>
        <xdr:cNvPr id="41" name="Text Box 48">
          <a:extLst>
            <a:ext uri="{FF2B5EF4-FFF2-40B4-BE49-F238E27FC236}">
              <a16:creationId xmlns:a16="http://schemas.microsoft.com/office/drawing/2014/main" id="{D14793FD-45C7-481E-9AC0-2747417C1532}"/>
            </a:ext>
          </a:extLst>
        </xdr:cNvPr>
        <xdr:cNvSpPr txBox="1">
          <a:spLocks noChangeArrowheads="1"/>
        </xdr:cNvSpPr>
      </xdr:nvSpPr>
      <xdr:spPr bwMode="auto">
        <a:xfrm>
          <a:off x="1152525" y="11115675"/>
          <a:ext cx="0" cy="371475"/>
        </a:xfrm>
        <a:prstGeom prst="rect">
          <a:avLst/>
        </a:prstGeom>
        <a:noFill/>
        <a:ln>
          <a:noFill/>
        </a:ln>
      </xdr:spPr>
    </xdr:sp>
    <xdr:clientData fLocksWithSheet="0"/>
  </xdr:oneCellAnchor>
  <xdr:oneCellAnchor>
    <xdr:from>
      <xdr:col>1</xdr:col>
      <xdr:colOff>1533525</xdr:colOff>
      <xdr:row>88</xdr:row>
      <xdr:rowOff>0</xdr:rowOff>
    </xdr:from>
    <xdr:ext cx="0" cy="257175"/>
    <xdr:sp macro="" textlink="">
      <xdr:nvSpPr>
        <xdr:cNvPr id="42" name="Text Box 48">
          <a:extLst>
            <a:ext uri="{FF2B5EF4-FFF2-40B4-BE49-F238E27FC236}">
              <a16:creationId xmlns:a16="http://schemas.microsoft.com/office/drawing/2014/main" id="{0DDC64DA-46FD-412C-9F87-100E4A01EF98}"/>
            </a:ext>
          </a:extLst>
        </xdr:cNvPr>
        <xdr:cNvSpPr txBox="1">
          <a:spLocks noChangeArrowheads="1"/>
        </xdr:cNvSpPr>
      </xdr:nvSpPr>
      <xdr:spPr bwMode="auto">
        <a:xfrm>
          <a:off x="1152525" y="11801475"/>
          <a:ext cx="0" cy="257175"/>
        </a:xfrm>
        <a:prstGeom prst="rect">
          <a:avLst/>
        </a:prstGeom>
        <a:noFill/>
        <a:ln>
          <a:noFill/>
        </a:ln>
      </xdr:spPr>
    </xdr:sp>
    <xdr:clientData fLocksWithSheet="0"/>
  </xdr:oneCellAnchor>
  <xdr:oneCellAnchor>
    <xdr:from>
      <xdr:col>1</xdr:col>
      <xdr:colOff>1533525</xdr:colOff>
      <xdr:row>88</xdr:row>
      <xdr:rowOff>0</xdr:rowOff>
    </xdr:from>
    <xdr:ext cx="0" cy="28575"/>
    <xdr:sp macro="" textlink="">
      <xdr:nvSpPr>
        <xdr:cNvPr id="43" name="Text Box 48">
          <a:extLst>
            <a:ext uri="{FF2B5EF4-FFF2-40B4-BE49-F238E27FC236}">
              <a16:creationId xmlns:a16="http://schemas.microsoft.com/office/drawing/2014/main" id="{1DE8C0D1-9B44-49C3-866C-92D91194F233}"/>
            </a:ext>
          </a:extLst>
        </xdr:cNvPr>
        <xdr:cNvSpPr txBox="1">
          <a:spLocks noChangeArrowheads="1"/>
        </xdr:cNvSpPr>
      </xdr:nvSpPr>
      <xdr:spPr bwMode="auto">
        <a:xfrm>
          <a:off x="1152525" y="12744450"/>
          <a:ext cx="0" cy="28575"/>
        </a:xfrm>
        <a:prstGeom prst="rect">
          <a:avLst/>
        </a:prstGeom>
        <a:noFill/>
        <a:ln>
          <a:noFill/>
        </a:ln>
      </xdr:spPr>
    </xdr:sp>
    <xdr:clientData fLocksWithSheet="0"/>
  </xdr:oneCellAnchor>
  <xdr:oneCellAnchor>
    <xdr:from>
      <xdr:col>1</xdr:col>
      <xdr:colOff>1533525</xdr:colOff>
      <xdr:row>88</xdr:row>
      <xdr:rowOff>0</xdr:rowOff>
    </xdr:from>
    <xdr:ext cx="0" cy="28575"/>
    <xdr:sp macro="" textlink="">
      <xdr:nvSpPr>
        <xdr:cNvPr id="44" name="Text Box 48">
          <a:extLst>
            <a:ext uri="{FF2B5EF4-FFF2-40B4-BE49-F238E27FC236}">
              <a16:creationId xmlns:a16="http://schemas.microsoft.com/office/drawing/2014/main" id="{D695D4E4-0D82-4AF6-A66A-6993A1856DC4}"/>
            </a:ext>
          </a:extLst>
        </xdr:cNvPr>
        <xdr:cNvSpPr txBox="1">
          <a:spLocks noChangeArrowheads="1"/>
        </xdr:cNvSpPr>
      </xdr:nvSpPr>
      <xdr:spPr bwMode="auto">
        <a:xfrm>
          <a:off x="1152525" y="12744450"/>
          <a:ext cx="0" cy="28575"/>
        </a:xfrm>
        <a:prstGeom prst="rect">
          <a:avLst/>
        </a:prstGeom>
        <a:noFill/>
        <a:ln>
          <a:noFill/>
        </a:ln>
      </xdr:spPr>
    </xdr:sp>
    <xdr:clientData fLocksWithSheet="0"/>
  </xdr:oneCellAnchor>
  <xdr:oneCellAnchor>
    <xdr:from>
      <xdr:col>1</xdr:col>
      <xdr:colOff>1533525</xdr:colOff>
      <xdr:row>88</xdr:row>
      <xdr:rowOff>0</xdr:rowOff>
    </xdr:from>
    <xdr:ext cx="0" cy="257175"/>
    <xdr:sp macro="" textlink="">
      <xdr:nvSpPr>
        <xdr:cNvPr id="45" name="Text Box 48">
          <a:extLst>
            <a:ext uri="{FF2B5EF4-FFF2-40B4-BE49-F238E27FC236}">
              <a16:creationId xmlns:a16="http://schemas.microsoft.com/office/drawing/2014/main" id="{1805FCE7-AD62-4BE5-8252-E2116A7A946F}"/>
            </a:ext>
          </a:extLst>
        </xdr:cNvPr>
        <xdr:cNvSpPr txBox="1">
          <a:spLocks noChangeArrowheads="1"/>
        </xdr:cNvSpPr>
      </xdr:nvSpPr>
      <xdr:spPr bwMode="auto">
        <a:xfrm>
          <a:off x="1152525" y="11801475"/>
          <a:ext cx="0" cy="257175"/>
        </a:xfrm>
        <a:prstGeom prst="rect">
          <a:avLst/>
        </a:prstGeom>
        <a:noFill/>
        <a:ln>
          <a:noFill/>
        </a:ln>
      </xdr:spPr>
    </xdr:sp>
    <xdr:clientData fLocksWithSheet="0"/>
  </xdr:oneCellAnchor>
  <xdr:oneCellAnchor>
    <xdr:from>
      <xdr:col>1</xdr:col>
      <xdr:colOff>1533525</xdr:colOff>
      <xdr:row>88</xdr:row>
      <xdr:rowOff>0</xdr:rowOff>
    </xdr:from>
    <xdr:ext cx="0" cy="257175"/>
    <xdr:sp macro="" textlink="">
      <xdr:nvSpPr>
        <xdr:cNvPr id="46" name="Text Box 48">
          <a:extLst>
            <a:ext uri="{FF2B5EF4-FFF2-40B4-BE49-F238E27FC236}">
              <a16:creationId xmlns:a16="http://schemas.microsoft.com/office/drawing/2014/main" id="{0B946899-05E7-4887-8411-09ABB5568D13}"/>
            </a:ext>
          </a:extLst>
        </xdr:cNvPr>
        <xdr:cNvSpPr txBox="1">
          <a:spLocks noChangeArrowheads="1"/>
        </xdr:cNvSpPr>
      </xdr:nvSpPr>
      <xdr:spPr bwMode="auto">
        <a:xfrm>
          <a:off x="1152525" y="11801475"/>
          <a:ext cx="0" cy="257175"/>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47" name="Text Box 44">
          <a:extLst>
            <a:ext uri="{FF2B5EF4-FFF2-40B4-BE49-F238E27FC236}">
              <a16:creationId xmlns:a16="http://schemas.microsoft.com/office/drawing/2014/main" id="{68D5D4C0-DACE-4860-BD9C-BBE0468BD9C1}"/>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48" name="Text Box 45">
          <a:extLst>
            <a:ext uri="{FF2B5EF4-FFF2-40B4-BE49-F238E27FC236}">
              <a16:creationId xmlns:a16="http://schemas.microsoft.com/office/drawing/2014/main" id="{E4BA7FA7-982D-409C-A6E0-16E72D2A8602}"/>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49" name="Text Box 46">
          <a:extLst>
            <a:ext uri="{FF2B5EF4-FFF2-40B4-BE49-F238E27FC236}">
              <a16:creationId xmlns:a16="http://schemas.microsoft.com/office/drawing/2014/main" id="{01368CFC-9C9B-4B13-A3D6-B7DF1C66A12C}"/>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0" name="Text Box 47">
          <a:extLst>
            <a:ext uri="{FF2B5EF4-FFF2-40B4-BE49-F238E27FC236}">
              <a16:creationId xmlns:a16="http://schemas.microsoft.com/office/drawing/2014/main" id="{3F60EC20-B117-4522-A3CA-AC404D859F42}"/>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1" name="Text Box 48">
          <a:extLst>
            <a:ext uri="{FF2B5EF4-FFF2-40B4-BE49-F238E27FC236}">
              <a16:creationId xmlns:a16="http://schemas.microsoft.com/office/drawing/2014/main" id="{3B5A7F1F-F4BA-476B-8DD2-7F94ACF800AC}"/>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3390900</xdr:colOff>
      <xdr:row>87</xdr:row>
      <xdr:rowOff>0</xdr:rowOff>
    </xdr:from>
    <xdr:ext cx="76200" cy="161925"/>
    <xdr:sp macro="" textlink="">
      <xdr:nvSpPr>
        <xdr:cNvPr id="52" name="Text Box 44">
          <a:extLst>
            <a:ext uri="{FF2B5EF4-FFF2-40B4-BE49-F238E27FC236}">
              <a16:creationId xmlns:a16="http://schemas.microsoft.com/office/drawing/2014/main" id="{AEE35927-F70A-4483-8EAB-E98DF4FABB3B}"/>
            </a:ext>
          </a:extLst>
        </xdr:cNvPr>
        <xdr:cNvSpPr txBox="1">
          <a:spLocks noChangeArrowheads="1"/>
        </xdr:cNvSpPr>
      </xdr:nvSpPr>
      <xdr:spPr bwMode="auto">
        <a:xfrm>
          <a:off x="4152900" y="10944225"/>
          <a:ext cx="76200" cy="161925"/>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3" name="Text Box 44">
          <a:extLst>
            <a:ext uri="{FF2B5EF4-FFF2-40B4-BE49-F238E27FC236}">
              <a16:creationId xmlns:a16="http://schemas.microsoft.com/office/drawing/2014/main" id="{8A70A1F5-9FB5-4EEE-B574-B232BFDD26EF}"/>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4" name="Text Box 45">
          <a:extLst>
            <a:ext uri="{FF2B5EF4-FFF2-40B4-BE49-F238E27FC236}">
              <a16:creationId xmlns:a16="http://schemas.microsoft.com/office/drawing/2014/main" id="{D5F093F2-7CCB-4BD0-9ECA-78E80262C481}"/>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5" name="Text Box 46">
          <a:extLst>
            <a:ext uri="{FF2B5EF4-FFF2-40B4-BE49-F238E27FC236}">
              <a16:creationId xmlns:a16="http://schemas.microsoft.com/office/drawing/2014/main" id="{F5451A34-3D64-4FDC-914B-C171206EF013}"/>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6" name="Text Box 47">
          <a:extLst>
            <a:ext uri="{FF2B5EF4-FFF2-40B4-BE49-F238E27FC236}">
              <a16:creationId xmlns:a16="http://schemas.microsoft.com/office/drawing/2014/main" id="{511C54D9-04FD-4402-8CC2-257A2BFFDE58}"/>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7" name="Text Box 48">
          <a:extLst>
            <a:ext uri="{FF2B5EF4-FFF2-40B4-BE49-F238E27FC236}">
              <a16:creationId xmlns:a16="http://schemas.microsoft.com/office/drawing/2014/main" id="{03D57EC4-7C14-4508-8406-34A956E5D735}"/>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3390900</xdr:colOff>
      <xdr:row>87</xdr:row>
      <xdr:rowOff>0</xdr:rowOff>
    </xdr:from>
    <xdr:ext cx="76200" cy="161925"/>
    <xdr:sp macro="" textlink="">
      <xdr:nvSpPr>
        <xdr:cNvPr id="58" name="Text Box 44">
          <a:extLst>
            <a:ext uri="{FF2B5EF4-FFF2-40B4-BE49-F238E27FC236}">
              <a16:creationId xmlns:a16="http://schemas.microsoft.com/office/drawing/2014/main" id="{EEF79360-C5CD-4ECC-9BC4-8A96450E5FFF}"/>
            </a:ext>
          </a:extLst>
        </xdr:cNvPr>
        <xdr:cNvSpPr txBox="1">
          <a:spLocks noChangeArrowheads="1"/>
        </xdr:cNvSpPr>
      </xdr:nvSpPr>
      <xdr:spPr bwMode="auto">
        <a:xfrm>
          <a:off x="4152900" y="10944225"/>
          <a:ext cx="76200" cy="161925"/>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59" name="Text Box 44">
          <a:extLst>
            <a:ext uri="{FF2B5EF4-FFF2-40B4-BE49-F238E27FC236}">
              <a16:creationId xmlns:a16="http://schemas.microsoft.com/office/drawing/2014/main" id="{CD1937E4-11EF-4DA2-A5C1-C153874B001C}"/>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0" name="Text Box 45">
          <a:extLst>
            <a:ext uri="{FF2B5EF4-FFF2-40B4-BE49-F238E27FC236}">
              <a16:creationId xmlns:a16="http://schemas.microsoft.com/office/drawing/2014/main" id="{34384337-DA6E-408F-8DBA-E23DC895088D}"/>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1" name="Text Box 46">
          <a:extLst>
            <a:ext uri="{FF2B5EF4-FFF2-40B4-BE49-F238E27FC236}">
              <a16:creationId xmlns:a16="http://schemas.microsoft.com/office/drawing/2014/main" id="{0283F053-28AA-439F-AD4F-F9D6B9813ADA}"/>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2" name="Text Box 47">
          <a:extLst>
            <a:ext uri="{FF2B5EF4-FFF2-40B4-BE49-F238E27FC236}">
              <a16:creationId xmlns:a16="http://schemas.microsoft.com/office/drawing/2014/main" id="{F5F518F9-D064-4E33-8962-0B306745C031}"/>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3" name="Text Box 48">
          <a:extLst>
            <a:ext uri="{FF2B5EF4-FFF2-40B4-BE49-F238E27FC236}">
              <a16:creationId xmlns:a16="http://schemas.microsoft.com/office/drawing/2014/main" id="{35376671-FD22-4115-9628-37C2BC088535}"/>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3390900</xdr:colOff>
      <xdr:row>87</xdr:row>
      <xdr:rowOff>0</xdr:rowOff>
    </xdr:from>
    <xdr:ext cx="76200" cy="161925"/>
    <xdr:sp macro="" textlink="">
      <xdr:nvSpPr>
        <xdr:cNvPr id="64" name="Text Box 44">
          <a:extLst>
            <a:ext uri="{FF2B5EF4-FFF2-40B4-BE49-F238E27FC236}">
              <a16:creationId xmlns:a16="http://schemas.microsoft.com/office/drawing/2014/main" id="{CCF3266C-9D9F-4DB8-ABA2-F694341534F5}"/>
            </a:ext>
          </a:extLst>
        </xdr:cNvPr>
        <xdr:cNvSpPr txBox="1">
          <a:spLocks noChangeArrowheads="1"/>
        </xdr:cNvSpPr>
      </xdr:nvSpPr>
      <xdr:spPr bwMode="auto">
        <a:xfrm>
          <a:off x="4152900" y="10944225"/>
          <a:ext cx="76200" cy="161925"/>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5" name="Text Box 44">
          <a:extLst>
            <a:ext uri="{FF2B5EF4-FFF2-40B4-BE49-F238E27FC236}">
              <a16:creationId xmlns:a16="http://schemas.microsoft.com/office/drawing/2014/main" id="{B83E94BF-AC66-4DB5-A4AD-87FD61564BF8}"/>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6" name="Text Box 45">
          <a:extLst>
            <a:ext uri="{FF2B5EF4-FFF2-40B4-BE49-F238E27FC236}">
              <a16:creationId xmlns:a16="http://schemas.microsoft.com/office/drawing/2014/main" id="{A8EB18C6-603D-49AE-ABA7-479DE0B78924}"/>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7" name="Text Box 46">
          <a:extLst>
            <a:ext uri="{FF2B5EF4-FFF2-40B4-BE49-F238E27FC236}">
              <a16:creationId xmlns:a16="http://schemas.microsoft.com/office/drawing/2014/main" id="{99979669-365F-43A0-B95A-7992E2526927}"/>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8" name="Text Box 47">
          <a:extLst>
            <a:ext uri="{FF2B5EF4-FFF2-40B4-BE49-F238E27FC236}">
              <a16:creationId xmlns:a16="http://schemas.microsoft.com/office/drawing/2014/main" id="{12644926-C613-4864-8621-7AE105284B4E}"/>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2762250</xdr:colOff>
      <xdr:row>87</xdr:row>
      <xdr:rowOff>0</xdr:rowOff>
    </xdr:from>
    <xdr:ext cx="76200" cy="152400"/>
    <xdr:sp macro="" textlink="">
      <xdr:nvSpPr>
        <xdr:cNvPr id="69" name="Text Box 48">
          <a:extLst>
            <a:ext uri="{FF2B5EF4-FFF2-40B4-BE49-F238E27FC236}">
              <a16:creationId xmlns:a16="http://schemas.microsoft.com/office/drawing/2014/main" id="{54973F70-37BF-4EFB-9202-168CD5769A79}"/>
            </a:ext>
          </a:extLst>
        </xdr:cNvPr>
        <xdr:cNvSpPr txBox="1">
          <a:spLocks noChangeArrowheads="1"/>
        </xdr:cNvSpPr>
      </xdr:nvSpPr>
      <xdr:spPr bwMode="auto">
        <a:xfrm>
          <a:off x="3524250" y="10944225"/>
          <a:ext cx="76200" cy="152400"/>
        </a:xfrm>
        <a:prstGeom prst="rect">
          <a:avLst/>
        </a:prstGeom>
        <a:noFill/>
        <a:ln>
          <a:noFill/>
        </a:ln>
      </xdr:spPr>
    </xdr:sp>
    <xdr:clientData fLocksWithSheet="0"/>
  </xdr:oneCellAnchor>
  <xdr:oneCellAnchor>
    <xdr:from>
      <xdr:col>2</xdr:col>
      <xdr:colOff>3390900</xdr:colOff>
      <xdr:row>87</xdr:row>
      <xdr:rowOff>0</xdr:rowOff>
    </xdr:from>
    <xdr:ext cx="76200" cy="161925"/>
    <xdr:sp macro="" textlink="">
      <xdr:nvSpPr>
        <xdr:cNvPr id="70" name="Text Box 44">
          <a:extLst>
            <a:ext uri="{FF2B5EF4-FFF2-40B4-BE49-F238E27FC236}">
              <a16:creationId xmlns:a16="http://schemas.microsoft.com/office/drawing/2014/main" id="{A8460ECB-3EA2-47F5-AFD6-24294B5521EF}"/>
            </a:ext>
          </a:extLst>
        </xdr:cNvPr>
        <xdr:cNvSpPr txBox="1">
          <a:spLocks noChangeArrowheads="1"/>
        </xdr:cNvSpPr>
      </xdr:nvSpPr>
      <xdr:spPr bwMode="auto">
        <a:xfrm>
          <a:off x="4152900" y="10944225"/>
          <a:ext cx="76200" cy="161925"/>
        </a:xfrm>
        <a:prstGeom prst="rect">
          <a:avLst/>
        </a:prstGeom>
        <a:noFill/>
        <a:ln>
          <a:noFill/>
        </a:ln>
      </xdr:spPr>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d.docs.live.net/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 val="1.6"/>
      <sheetName val="GRA. ENTR. CORTEZ"/>
      <sheetName val="CONCENTRADO"/>
      <sheetName val="Mayo.2009"/>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 val="Forma_E-7"/>
      <sheetName val="CALCULO  MARSHALL (2)"/>
      <sheetName val="CORTE"/>
      <sheetName val="DESPALME"/>
      <sheetName val="TERRAPLEN"/>
      <sheetName val="B DATOS"/>
      <sheetName val="E7-99002"/>
      <sheetName val="trad"/>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tabColor indexed="42"/>
  </sheetPr>
  <dimension ref="A1:L113"/>
  <sheetViews>
    <sheetView showGridLines="0" showZeros="0" tabSelected="1" zoomScale="115" zoomScaleNormal="115" zoomScaleSheetLayoutView="130" workbookViewId="0">
      <selection activeCell="H22" sqref="H22"/>
    </sheetView>
  </sheetViews>
  <sheetFormatPr baseColWidth="10" defaultColWidth="11" defaultRowHeight="12" x14ac:dyDescent="0.2"/>
  <cols>
    <col min="1" max="1" width="5.7109375" style="34" customWidth="1"/>
    <col min="2" max="2" width="5.7109375" style="1" customWidth="1"/>
    <col min="3" max="3" width="78.7109375" style="1" customWidth="1"/>
    <col min="4" max="4" width="15.7109375" style="1" customWidth="1"/>
    <col min="5" max="5" width="11.7109375" style="1" customWidth="1"/>
    <col min="6" max="6" width="15.7109375" style="1" customWidth="1"/>
    <col min="7" max="7" width="23" style="1" customWidth="1"/>
    <col min="8" max="8" width="20.710937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15" customHeight="1" x14ac:dyDescent="0.2">
      <c r="A2" s="1"/>
      <c r="B2" s="2"/>
      <c r="C2" s="3"/>
      <c r="D2" s="168" t="s">
        <v>83</v>
      </c>
      <c r="E2" s="169"/>
      <c r="F2" s="170"/>
      <c r="G2" s="99"/>
      <c r="H2" s="4"/>
      <c r="I2" s="5"/>
    </row>
    <row r="3" spans="1:12" ht="15" customHeight="1" x14ac:dyDescent="0.2">
      <c r="A3" s="1"/>
      <c r="B3" s="6"/>
      <c r="C3" s="7"/>
      <c r="D3" s="171"/>
      <c r="E3" s="172"/>
      <c r="F3" s="173"/>
      <c r="G3" s="100"/>
      <c r="H3" s="8"/>
      <c r="I3" s="5"/>
    </row>
    <row r="4" spans="1:12" ht="15" customHeight="1" x14ac:dyDescent="0.2">
      <c r="A4" s="1"/>
      <c r="B4" s="6"/>
      <c r="C4" s="7"/>
      <c r="D4" s="171"/>
      <c r="E4" s="172"/>
      <c r="F4" s="173"/>
      <c r="G4" s="100"/>
      <c r="H4" s="9"/>
    </row>
    <row r="5" spans="1:12" ht="15" customHeight="1" x14ac:dyDescent="0.2">
      <c r="A5" s="1"/>
      <c r="B5" s="10"/>
      <c r="C5" s="7"/>
      <c r="D5" s="171"/>
      <c r="E5" s="172"/>
      <c r="F5" s="173"/>
      <c r="G5" s="100"/>
      <c r="H5" s="9"/>
    </row>
    <row r="6" spans="1:12" ht="12.75" x14ac:dyDescent="0.2">
      <c r="A6" s="1"/>
      <c r="B6" s="10"/>
      <c r="C6" s="11"/>
      <c r="D6" s="171"/>
      <c r="E6" s="172"/>
      <c r="F6" s="173"/>
      <c r="G6" s="101"/>
      <c r="H6" s="90"/>
    </row>
    <row r="7" spans="1:12" ht="13.9" customHeight="1" x14ac:dyDescent="0.2">
      <c r="A7" s="1"/>
      <c r="B7" s="174" t="s">
        <v>29</v>
      </c>
      <c r="C7" s="175"/>
      <c r="D7" s="121" t="s">
        <v>41</v>
      </c>
      <c r="E7" s="12"/>
      <c r="F7" s="13"/>
      <c r="G7" s="122" t="s">
        <v>0</v>
      </c>
      <c r="H7" s="104" t="s">
        <v>1</v>
      </c>
    </row>
    <row r="8" spans="1:12" ht="12.75" x14ac:dyDescent="0.2">
      <c r="A8" s="1"/>
      <c r="B8" s="176"/>
      <c r="C8" s="177"/>
      <c r="D8" s="89" t="s">
        <v>42</v>
      </c>
      <c r="E8" s="14"/>
      <c r="F8" s="15"/>
      <c r="G8" s="87" t="s">
        <v>2</v>
      </c>
      <c r="H8" s="105" t="s">
        <v>3</v>
      </c>
    </row>
    <row r="9" spans="1:12" ht="11.25" x14ac:dyDescent="0.2">
      <c r="A9" s="1"/>
    </row>
    <row r="10" spans="1:12" ht="18" x14ac:dyDescent="0.2">
      <c r="A10" s="1"/>
      <c r="C10" s="123" t="s">
        <v>37</v>
      </c>
    </row>
    <row r="11" spans="1:12" ht="11.25" x14ac:dyDescent="0.2">
      <c r="A11" s="1"/>
    </row>
    <row r="12" spans="1:12" s="74" customFormat="1" ht="16.899999999999999" customHeight="1" x14ac:dyDescent="0.25">
      <c r="B12" s="75"/>
      <c r="C12" s="76"/>
      <c r="D12" s="77"/>
      <c r="E12" s="77"/>
      <c r="F12" s="77"/>
      <c r="G12" s="77"/>
      <c r="H12" s="128"/>
      <c r="I12" s="73"/>
      <c r="J12" s="73"/>
      <c r="K12" s="73"/>
      <c r="L12" s="73"/>
    </row>
    <row r="13" spans="1:12" s="74" customFormat="1" ht="16.899999999999999" customHeight="1" x14ac:dyDescent="0.25">
      <c r="B13" s="75" t="s">
        <v>4</v>
      </c>
      <c r="C13" s="126" t="s">
        <v>64</v>
      </c>
      <c r="D13" s="127"/>
      <c r="E13" s="127"/>
      <c r="F13" s="127"/>
      <c r="G13" s="127"/>
      <c r="H13" s="127">
        <f>H39</f>
        <v>104</v>
      </c>
      <c r="I13" s="73"/>
      <c r="J13" s="73"/>
      <c r="K13" s="73"/>
      <c r="L13" s="73"/>
    </row>
    <row r="14" spans="1:12" s="74" customFormat="1" ht="16.899999999999999" customHeight="1" x14ac:dyDescent="0.25">
      <c r="B14" s="75" t="s">
        <v>60</v>
      </c>
      <c r="C14" s="110" t="s">
        <v>8</v>
      </c>
      <c r="D14" s="108"/>
      <c r="E14" s="108"/>
      <c r="F14" s="108"/>
      <c r="G14" s="109"/>
      <c r="H14" s="108">
        <f>H47</f>
        <v>656459.1</v>
      </c>
      <c r="I14" s="73"/>
      <c r="J14" s="73"/>
      <c r="K14" s="73"/>
      <c r="L14" s="73"/>
    </row>
    <row r="15" spans="1:12" s="74" customFormat="1" ht="16.899999999999999" customHeight="1" x14ac:dyDescent="0.25">
      <c r="B15" s="75" t="s">
        <v>5</v>
      </c>
      <c r="C15" s="110" t="s">
        <v>61</v>
      </c>
      <c r="D15" s="108"/>
      <c r="E15" s="108"/>
      <c r="F15" s="108"/>
      <c r="G15" s="109"/>
      <c r="H15" s="108">
        <f>H55</f>
        <v>231502977.43000001</v>
      </c>
      <c r="I15" s="73"/>
      <c r="J15" s="73"/>
      <c r="K15" s="73"/>
      <c r="L15" s="73"/>
    </row>
    <row r="16" spans="1:12" s="74" customFormat="1" ht="16.899999999999999" customHeight="1" x14ac:dyDescent="0.25">
      <c r="B16" s="75" t="s">
        <v>6</v>
      </c>
      <c r="C16" s="110" t="s">
        <v>9</v>
      </c>
      <c r="D16" s="108"/>
      <c r="E16" s="108"/>
      <c r="F16" s="108"/>
      <c r="G16" s="108"/>
      <c r="H16" s="108">
        <f>H66</f>
        <v>1195950.1299999999</v>
      </c>
      <c r="I16" s="73"/>
      <c r="J16" s="73"/>
      <c r="K16" s="73"/>
      <c r="L16" s="73"/>
    </row>
    <row r="17" spans="1:12" s="73" customFormat="1" ht="16.899999999999999" customHeight="1" x14ac:dyDescent="0.25">
      <c r="B17" s="78" t="s">
        <v>7</v>
      </c>
      <c r="C17" s="110" t="s">
        <v>10</v>
      </c>
      <c r="D17" s="111"/>
      <c r="E17" s="111"/>
      <c r="F17" s="111"/>
      <c r="G17" s="111"/>
      <c r="H17" s="108">
        <f>H83</f>
        <v>828392.07000000007</v>
      </c>
    </row>
    <row r="18" spans="1:12" s="73" customFormat="1" ht="16.899999999999999" customHeight="1" x14ac:dyDescent="0.25">
      <c r="B18" s="78" t="s">
        <v>85</v>
      </c>
      <c r="C18" s="110" t="s">
        <v>84</v>
      </c>
      <c r="D18" s="111"/>
      <c r="E18" s="111"/>
      <c r="F18" s="111"/>
      <c r="G18" s="111"/>
      <c r="H18" s="108">
        <f>H88</f>
        <v>48</v>
      </c>
    </row>
    <row r="19" spans="1:12" s="16" customFormat="1" ht="8.1" customHeight="1" thickBot="1" x14ac:dyDescent="0.3">
      <c r="C19" s="17"/>
      <c r="D19" s="17"/>
      <c r="E19" s="17"/>
      <c r="F19" s="17"/>
      <c r="G19" s="17"/>
      <c r="H19" s="17"/>
      <c r="I19" s="1"/>
      <c r="J19" s="1"/>
      <c r="K19" s="1"/>
      <c r="L19" s="1"/>
    </row>
    <row r="20" spans="1:12" s="16" customFormat="1" ht="8.1" customHeight="1" thickTop="1" x14ac:dyDescent="0.2">
      <c r="B20" s="18"/>
      <c r="C20" s="19"/>
      <c r="D20" s="19"/>
      <c r="E20" s="19"/>
      <c r="F20" s="19"/>
      <c r="G20" s="19"/>
      <c r="H20" s="20"/>
      <c r="I20" s="1"/>
      <c r="J20" s="1"/>
      <c r="K20" s="1"/>
      <c r="L20" s="1"/>
    </row>
    <row r="21" spans="1:12" s="16" customFormat="1" ht="16.5" x14ac:dyDescent="0.25">
      <c r="B21" s="18"/>
      <c r="C21" s="17"/>
      <c r="D21" s="17"/>
      <c r="E21" s="17"/>
      <c r="F21" s="21"/>
      <c r="G21" s="21" t="s">
        <v>11</v>
      </c>
      <c r="H21" s="17">
        <f>SUM(H12:H18)</f>
        <v>234183930.72999999</v>
      </c>
      <c r="I21" s="17">
        <f>I89</f>
        <v>234183930.72999999</v>
      </c>
      <c r="J21" s="96"/>
      <c r="K21" s="22"/>
      <c r="L21" s="1"/>
    </row>
    <row r="22" spans="1:12" ht="16.899999999999999" customHeight="1" x14ac:dyDescent="0.25">
      <c r="A22" s="1"/>
      <c r="B22" s="18"/>
      <c r="C22" s="86"/>
      <c r="D22" s="19"/>
      <c r="E22" s="19"/>
      <c r="F22" s="19"/>
      <c r="G22" s="19"/>
      <c r="H22" s="17"/>
    </row>
    <row r="23" spans="1:12" ht="16.899999999999999" customHeight="1" x14ac:dyDescent="0.25">
      <c r="A23" s="1"/>
      <c r="B23" s="18"/>
      <c r="C23" s="86"/>
      <c r="D23" s="19"/>
      <c r="E23" s="19"/>
      <c r="F23" s="19"/>
      <c r="G23" s="19"/>
      <c r="H23" s="17"/>
    </row>
    <row r="24" spans="1:12" s="16" customFormat="1" ht="18" x14ac:dyDescent="0.25">
      <c r="B24" s="18"/>
      <c r="C24" s="123" t="s">
        <v>38</v>
      </c>
      <c r="D24" s="23"/>
      <c r="E24" s="23"/>
      <c r="F24" s="23"/>
      <c r="G24" s="21"/>
      <c r="H24" s="17"/>
      <c r="I24" s="1"/>
      <c r="J24" s="1"/>
      <c r="K24" s="1"/>
      <c r="L24" s="1"/>
    </row>
    <row r="25" spans="1:12" s="16" customFormat="1" ht="29.45" customHeight="1" x14ac:dyDescent="0.25">
      <c r="B25" s="18"/>
      <c r="C25" s="19"/>
      <c r="D25" s="19"/>
      <c r="E25" s="19"/>
      <c r="F25" s="21"/>
      <c r="G25" s="21"/>
      <c r="H25" s="17"/>
      <c r="I25" s="1"/>
      <c r="J25" s="1"/>
      <c r="K25" s="1"/>
      <c r="L25" s="1"/>
    </row>
    <row r="26" spans="1:12" ht="15" customHeight="1" x14ac:dyDescent="0.2">
      <c r="A26" s="1"/>
      <c r="B26" s="2"/>
      <c r="C26" s="3"/>
      <c r="D26" s="178" t="str">
        <f>D2</f>
        <v>OBRA: REHABILITACION DE VADO: ARROYO EL CAJONCITO Y BLVD. J. MÚJICA, LA PAZ, B.C.S. (FADENBCS)</v>
      </c>
      <c r="E26" s="179"/>
      <c r="F26" s="180"/>
      <c r="G26" s="102"/>
      <c r="H26" s="4"/>
    </row>
    <row r="27" spans="1:12" ht="15" customHeight="1" x14ac:dyDescent="0.2">
      <c r="A27" s="1"/>
      <c r="B27" s="6"/>
      <c r="C27" s="7"/>
      <c r="D27" s="181"/>
      <c r="E27" s="182"/>
      <c r="F27" s="183"/>
      <c r="G27" s="103"/>
      <c r="H27" s="8"/>
    </row>
    <row r="28" spans="1:12" ht="15" customHeight="1" x14ac:dyDescent="0.2">
      <c r="A28" s="1"/>
      <c r="B28" s="6"/>
      <c r="C28" s="7"/>
      <c r="D28" s="181"/>
      <c r="E28" s="182"/>
      <c r="F28" s="183"/>
      <c r="G28" s="103"/>
      <c r="H28" s="9"/>
    </row>
    <row r="29" spans="1:12" ht="15.75" customHeight="1" x14ac:dyDescent="0.2">
      <c r="A29" s="1"/>
      <c r="B29" s="10"/>
      <c r="C29" s="7"/>
      <c r="D29" s="181"/>
      <c r="E29" s="182"/>
      <c r="F29" s="183"/>
      <c r="G29" s="103"/>
      <c r="H29" s="9"/>
    </row>
    <row r="30" spans="1:12" ht="22.5" customHeight="1" x14ac:dyDescent="0.2">
      <c r="A30" s="1"/>
      <c r="B30" s="10"/>
      <c r="C30" s="11"/>
      <c r="D30" s="181"/>
      <c r="E30" s="182"/>
      <c r="F30" s="183"/>
      <c r="G30" s="103"/>
      <c r="H30" s="9"/>
    </row>
    <row r="31" spans="1:12" ht="12.75" x14ac:dyDescent="0.2">
      <c r="A31" s="1"/>
      <c r="B31" s="10"/>
      <c r="C31" s="11"/>
      <c r="D31" s="24">
        <v>0</v>
      </c>
      <c r="E31" s="12"/>
      <c r="F31" s="13"/>
      <c r="G31" s="106"/>
      <c r="H31" s="90"/>
    </row>
    <row r="32" spans="1:12" ht="13.9" customHeight="1" x14ac:dyDescent="0.2">
      <c r="A32" s="1"/>
      <c r="B32" s="174" t="s">
        <v>29</v>
      </c>
      <c r="C32" s="175"/>
      <c r="D32" s="88" t="str">
        <f>D7</f>
        <v>UBICACION : LA PAZ</v>
      </c>
      <c r="E32" s="12"/>
      <c r="F32" s="13"/>
      <c r="G32" s="122" t="s">
        <v>0</v>
      </c>
      <c r="H32" s="104" t="s">
        <v>1</v>
      </c>
    </row>
    <row r="33" spans="1:10" ht="13.9" customHeight="1" x14ac:dyDescent="0.2">
      <c r="A33" s="1"/>
      <c r="B33" s="176"/>
      <c r="C33" s="177"/>
      <c r="D33" s="89" t="str">
        <f>D8</f>
        <v>MUNICIPIO : LA PAZ, B.C.S.</v>
      </c>
      <c r="E33" s="14"/>
      <c r="F33" s="15"/>
      <c r="G33" s="87" t="s">
        <v>2</v>
      </c>
      <c r="H33" s="105" t="s">
        <v>3</v>
      </c>
    </row>
    <row r="34" spans="1:10" ht="11.25" x14ac:dyDescent="0.2">
      <c r="A34" s="1"/>
      <c r="B34" s="25"/>
      <c r="C34" s="26"/>
      <c r="D34" s="27"/>
      <c r="E34" s="26"/>
      <c r="F34" s="28" t="s">
        <v>12</v>
      </c>
      <c r="G34" s="28" t="s">
        <v>13</v>
      </c>
      <c r="H34" s="28"/>
    </row>
    <row r="35" spans="1:10" ht="11.25" x14ac:dyDescent="0.2">
      <c r="A35" s="1"/>
      <c r="B35" s="29" t="s">
        <v>14</v>
      </c>
      <c r="C35" s="30" t="s">
        <v>15</v>
      </c>
      <c r="D35" s="31" t="s">
        <v>16</v>
      </c>
      <c r="E35" s="30" t="s">
        <v>17</v>
      </c>
      <c r="F35" s="32" t="s">
        <v>18</v>
      </c>
      <c r="G35" s="33" t="s">
        <v>19</v>
      </c>
      <c r="H35" s="32" t="s">
        <v>20</v>
      </c>
    </row>
    <row r="36" spans="1:10" s="17" customFormat="1" ht="15.75" x14ac:dyDescent="0.25">
      <c r="A36" s="34"/>
      <c r="B36" s="35"/>
      <c r="C36" s="36" t="s">
        <v>62</v>
      </c>
      <c r="D36" s="37"/>
      <c r="E36" s="124"/>
      <c r="F36" s="38"/>
      <c r="G36" s="38"/>
      <c r="H36" s="39"/>
      <c r="I36" s="112"/>
    </row>
    <row r="37" spans="1:10" s="17" customFormat="1" ht="50.1" customHeight="1" x14ac:dyDescent="0.25">
      <c r="A37" s="34"/>
      <c r="B37" s="71">
        <v>1</v>
      </c>
      <c r="C37" s="129" t="s">
        <v>66</v>
      </c>
      <c r="D37" s="138" t="s">
        <v>23</v>
      </c>
      <c r="E37" s="139">
        <v>2</v>
      </c>
      <c r="F37" s="140">
        <v>2</v>
      </c>
      <c r="G37" s="79"/>
      <c r="H37" s="85">
        <f>ROUND(E37*F37,2)</f>
        <v>4</v>
      </c>
      <c r="I37" s="112">
        <f>ROUND(E37*F37,2)</f>
        <v>4</v>
      </c>
    </row>
    <row r="38" spans="1:10" s="17" customFormat="1" ht="39.950000000000003" customHeight="1" x14ac:dyDescent="0.25">
      <c r="A38" s="34"/>
      <c r="B38" s="71">
        <f>B37+1</f>
        <v>2</v>
      </c>
      <c r="C38" s="137" t="s">
        <v>65</v>
      </c>
      <c r="D38" s="141" t="s">
        <v>21</v>
      </c>
      <c r="E38" s="142">
        <v>10</v>
      </c>
      <c r="F38" s="140">
        <v>10</v>
      </c>
      <c r="G38" s="80"/>
      <c r="H38" s="48">
        <f t="shared" ref="H38" si="0">ROUND(E38*F38,2)</f>
        <v>100</v>
      </c>
      <c r="I38" s="112">
        <f t="shared" ref="I38:I87" si="1">ROUND(E38*F38,2)</f>
        <v>100</v>
      </c>
    </row>
    <row r="39" spans="1:10" s="17" customFormat="1" ht="17.25" customHeight="1" x14ac:dyDescent="0.25">
      <c r="A39" s="34"/>
      <c r="B39" s="43"/>
      <c r="C39" s="44" t="s">
        <v>63</v>
      </c>
      <c r="D39" s="143"/>
      <c r="E39" s="144"/>
      <c r="F39" s="145"/>
      <c r="G39" s="81"/>
      <c r="H39" s="83">
        <f>SUM(H37:H38)</f>
        <v>104</v>
      </c>
      <c r="I39" s="112">
        <f t="shared" si="1"/>
        <v>0</v>
      </c>
    </row>
    <row r="40" spans="1:10" s="17" customFormat="1" ht="15.75" x14ac:dyDescent="0.25">
      <c r="A40" s="34"/>
      <c r="B40" s="45"/>
      <c r="C40" s="46" t="s">
        <v>78</v>
      </c>
      <c r="D40" s="146"/>
      <c r="E40" s="147"/>
      <c r="F40" s="145"/>
      <c r="G40" s="81"/>
      <c r="H40" s="47"/>
      <c r="I40" s="112">
        <f t="shared" si="1"/>
        <v>0</v>
      </c>
    </row>
    <row r="41" spans="1:10" s="17" customFormat="1" ht="72" customHeight="1" x14ac:dyDescent="0.25">
      <c r="A41" s="34"/>
      <c r="B41" s="72">
        <v>1</v>
      </c>
      <c r="C41" s="40" t="s">
        <v>33</v>
      </c>
      <c r="D41" s="148" t="s">
        <v>24</v>
      </c>
      <c r="E41" s="149">
        <v>403.97</v>
      </c>
      <c r="F41" s="140">
        <v>403.97</v>
      </c>
      <c r="G41" s="80"/>
      <c r="H41" s="41">
        <f t="shared" ref="H41:H46" si="2">ROUND(E41*F41,2)</f>
        <v>163191.76</v>
      </c>
      <c r="I41" s="112">
        <f t="shared" si="1"/>
        <v>163191.76</v>
      </c>
    </row>
    <row r="42" spans="1:10" s="17" customFormat="1" ht="50.1" customHeight="1" x14ac:dyDescent="0.25">
      <c r="A42" s="34"/>
      <c r="B42" s="72">
        <f>B41+1</f>
        <v>2</v>
      </c>
      <c r="C42" s="93" t="s">
        <v>43</v>
      </c>
      <c r="D42" s="150" t="s">
        <v>21</v>
      </c>
      <c r="E42" s="151">
        <v>201.99</v>
      </c>
      <c r="F42" s="152">
        <v>201.99</v>
      </c>
      <c r="G42" s="97"/>
      <c r="H42" s="98">
        <f t="shared" si="2"/>
        <v>40799.96</v>
      </c>
      <c r="I42" s="112">
        <f t="shared" si="1"/>
        <v>40799.96</v>
      </c>
    </row>
    <row r="43" spans="1:10" s="70" customFormat="1" ht="50.1" customHeight="1" x14ac:dyDescent="0.25">
      <c r="A43" s="69"/>
      <c r="B43" s="92">
        <f>B42+1</f>
        <v>3</v>
      </c>
      <c r="C43" s="94" t="s">
        <v>44</v>
      </c>
      <c r="D43" s="150" t="s">
        <v>21</v>
      </c>
      <c r="E43" s="153">
        <v>201.99</v>
      </c>
      <c r="F43" s="152">
        <v>201.99</v>
      </c>
      <c r="G43" s="97"/>
      <c r="H43" s="98">
        <f t="shared" si="2"/>
        <v>40799.96</v>
      </c>
      <c r="I43" s="112">
        <f t="shared" si="1"/>
        <v>40799.96</v>
      </c>
      <c r="J43" s="91"/>
    </row>
    <row r="44" spans="1:10" s="70" customFormat="1" ht="50.1" customHeight="1" x14ac:dyDescent="0.25">
      <c r="A44" s="69"/>
      <c r="B44" s="92">
        <f t="shared" ref="B44" si="3">B43+1</f>
        <v>4</v>
      </c>
      <c r="C44" s="93" t="s">
        <v>45</v>
      </c>
      <c r="D44" s="150" t="s">
        <v>21</v>
      </c>
      <c r="E44" s="154">
        <v>523.51</v>
      </c>
      <c r="F44" s="152">
        <v>523.51</v>
      </c>
      <c r="G44" s="97"/>
      <c r="H44" s="98">
        <f t="shared" si="2"/>
        <v>274062.71999999997</v>
      </c>
      <c r="I44" s="112">
        <f t="shared" si="1"/>
        <v>274062.71999999997</v>
      </c>
      <c r="J44" s="91"/>
    </row>
    <row r="45" spans="1:10" s="70" customFormat="1" ht="60" customHeight="1" x14ac:dyDescent="0.25">
      <c r="A45" s="69"/>
      <c r="B45" s="92">
        <f>B44+1</f>
        <v>5</v>
      </c>
      <c r="C45" s="130" t="s">
        <v>46</v>
      </c>
      <c r="D45" s="155" t="s">
        <v>21</v>
      </c>
      <c r="E45" s="154">
        <v>157.19</v>
      </c>
      <c r="F45" s="152">
        <v>157.19</v>
      </c>
      <c r="G45" s="97"/>
      <c r="H45" s="98">
        <f t="shared" si="2"/>
        <v>24708.7</v>
      </c>
      <c r="I45" s="112">
        <f t="shared" si="1"/>
        <v>24708.7</v>
      </c>
      <c r="J45" s="91"/>
    </row>
    <row r="46" spans="1:10" s="17" customFormat="1" ht="39.950000000000003" customHeight="1" x14ac:dyDescent="0.25">
      <c r="A46" s="34"/>
      <c r="B46" s="72">
        <f>B45+1</f>
        <v>6</v>
      </c>
      <c r="C46" s="130" t="s">
        <v>47</v>
      </c>
      <c r="D46" s="155" t="s">
        <v>21</v>
      </c>
      <c r="E46" s="156">
        <v>336</v>
      </c>
      <c r="F46" s="140">
        <v>336</v>
      </c>
      <c r="G46" s="80"/>
      <c r="H46" s="41">
        <f t="shared" si="2"/>
        <v>112896</v>
      </c>
      <c r="I46" s="112">
        <f t="shared" si="1"/>
        <v>112896</v>
      </c>
    </row>
    <row r="47" spans="1:10" s="17" customFormat="1" ht="15.75" x14ac:dyDescent="0.25">
      <c r="A47" s="34"/>
      <c r="B47" s="43"/>
      <c r="C47" s="44" t="s">
        <v>25</v>
      </c>
      <c r="D47" s="143"/>
      <c r="E47" s="147"/>
      <c r="F47" s="145"/>
      <c r="G47" s="81"/>
      <c r="H47" s="83">
        <f>SUM(H41:H46)</f>
        <v>656459.1</v>
      </c>
      <c r="I47" s="112">
        <f t="shared" si="1"/>
        <v>0</v>
      </c>
    </row>
    <row r="48" spans="1:10" s="118" customFormat="1" ht="15.75" x14ac:dyDescent="0.25">
      <c r="A48" s="116"/>
      <c r="B48" s="131"/>
      <c r="C48" s="132" t="s">
        <v>79</v>
      </c>
      <c r="D48" s="157"/>
      <c r="E48" s="158"/>
      <c r="F48" s="145"/>
      <c r="G48" s="81"/>
      <c r="H48" s="47"/>
      <c r="I48" s="112">
        <f t="shared" si="1"/>
        <v>0</v>
      </c>
    </row>
    <row r="49" spans="1:11" s="118" customFormat="1" ht="50.1" customHeight="1" x14ac:dyDescent="0.25">
      <c r="A49" s="116"/>
      <c r="B49" s="117">
        <v>1</v>
      </c>
      <c r="C49" s="113" t="s">
        <v>48</v>
      </c>
      <c r="D49" s="155" t="s">
        <v>21</v>
      </c>
      <c r="E49" s="159">
        <v>1198.69</v>
      </c>
      <c r="F49" s="160">
        <v>1198.69</v>
      </c>
      <c r="G49" s="80"/>
      <c r="H49" s="41">
        <f t="shared" ref="H49:H54" si="4">ROUND(E49*F49,2)</f>
        <v>1436857.72</v>
      </c>
      <c r="I49" s="112">
        <f t="shared" si="1"/>
        <v>1436857.72</v>
      </c>
    </row>
    <row r="50" spans="1:11" s="118" customFormat="1" ht="39.950000000000003" customHeight="1" x14ac:dyDescent="0.25">
      <c r="A50" s="116"/>
      <c r="B50" s="117">
        <f t="shared" ref="B50:B54" si="5">B49+1</f>
        <v>2</v>
      </c>
      <c r="C50" s="130" t="s">
        <v>49</v>
      </c>
      <c r="D50" s="155" t="s">
        <v>21</v>
      </c>
      <c r="E50" s="159">
        <v>918.82</v>
      </c>
      <c r="F50" s="160">
        <v>918.82</v>
      </c>
      <c r="G50" s="80"/>
      <c r="H50" s="41">
        <f t="shared" si="4"/>
        <v>844230.19</v>
      </c>
      <c r="I50" s="112">
        <f t="shared" si="1"/>
        <v>844230.19</v>
      </c>
      <c r="J50" s="133"/>
      <c r="K50" s="133"/>
    </row>
    <row r="51" spans="1:11" s="118" customFormat="1" ht="50.1" customHeight="1" x14ac:dyDescent="0.25">
      <c r="A51" s="116"/>
      <c r="B51" s="117">
        <f t="shared" si="5"/>
        <v>3</v>
      </c>
      <c r="C51" s="115" t="s">
        <v>50</v>
      </c>
      <c r="D51" s="155" t="s">
        <v>51</v>
      </c>
      <c r="E51" s="159">
        <v>15137.31</v>
      </c>
      <c r="F51" s="160">
        <v>15137.31</v>
      </c>
      <c r="G51" s="80"/>
      <c r="H51" s="41">
        <f t="shared" si="4"/>
        <v>229138154.03999999</v>
      </c>
      <c r="I51" s="112">
        <f t="shared" si="1"/>
        <v>229138154.03999999</v>
      </c>
      <c r="J51" s="133"/>
      <c r="K51" s="133"/>
    </row>
    <row r="52" spans="1:11" s="118" customFormat="1" ht="39.950000000000003" customHeight="1" x14ac:dyDescent="0.25">
      <c r="A52" s="116"/>
      <c r="B52" s="117">
        <f t="shared" si="5"/>
        <v>4</v>
      </c>
      <c r="C52" s="134" t="s">
        <v>54</v>
      </c>
      <c r="D52" s="161" t="s">
        <v>21</v>
      </c>
      <c r="E52" s="159">
        <v>49.87</v>
      </c>
      <c r="F52" s="160">
        <v>49.87</v>
      </c>
      <c r="G52" s="80"/>
      <c r="H52" s="41">
        <f t="shared" si="4"/>
        <v>2487.02</v>
      </c>
      <c r="I52" s="112">
        <f t="shared" si="1"/>
        <v>2487.02</v>
      </c>
      <c r="J52" s="133"/>
      <c r="K52" s="133"/>
    </row>
    <row r="53" spans="1:11" s="118" customFormat="1" ht="39.950000000000003" customHeight="1" x14ac:dyDescent="0.25">
      <c r="A53" s="116"/>
      <c r="B53" s="117">
        <f>B52+1</f>
        <v>5</v>
      </c>
      <c r="C53" s="114" t="s">
        <v>55</v>
      </c>
      <c r="D53" s="161" t="s">
        <v>21</v>
      </c>
      <c r="E53" s="159">
        <v>168.37</v>
      </c>
      <c r="F53" s="160">
        <v>168.37</v>
      </c>
      <c r="G53" s="80"/>
      <c r="H53" s="41">
        <f t="shared" si="4"/>
        <v>28348.46</v>
      </c>
      <c r="I53" s="112">
        <f t="shared" si="1"/>
        <v>28348.46</v>
      </c>
      <c r="J53" s="133"/>
      <c r="K53" s="133"/>
    </row>
    <row r="54" spans="1:11" s="118" customFormat="1" ht="135" x14ac:dyDescent="0.25">
      <c r="A54" s="116"/>
      <c r="B54" s="117">
        <f t="shared" si="5"/>
        <v>6</v>
      </c>
      <c r="C54" s="114" t="s">
        <v>52</v>
      </c>
      <c r="D54" s="161" t="s">
        <v>21</v>
      </c>
      <c r="E54" s="159">
        <v>230</v>
      </c>
      <c r="F54" s="160">
        <v>230</v>
      </c>
      <c r="G54" s="80"/>
      <c r="H54" s="41">
        <f t="shared" si="4"/>
        <v>52900</v>
      </c>
      <c r="I54" s="112">
        <f t="shared" si="1"/>
        <v>52900</v>
      </c>
      <c r="J54" s="133"/>
      <c r="K54" s="133"/>
    </row>
    <row r="55" spans="1:11" s="118" customFormat="1" ht="15.75" x14ac:dyDescent="0.25">
      <c r="A55" s="116"/>
      <c r="B55" s="135"/>
      <c r="C55" s="136" t="s">
        <v>53</v>
      </c>
      <c r="D55" s="162"/>
      <c r="E55" s="163"/>
      <c r="F55" s="145"/>
      <c r="G55" s="82"/>
      <c r="H55" s="83">
        <f>SUM(H49:H54)</f>
        <v>231502977.43000001</v>
      </c>
      <c r="I55" s="112">
        <f t="shared" si="1"/>
        <v>0</v>
      </c>
      <c r="J55" s="133"/>
      <c r="K55" s="133"/>
    </row>
    <row r="56" spans="1:11" s="17" customFormat="1" ht="15.75" x14ac:dyDescent="0.25">
      <c r="A56" s="34"/>
      <c r="B56" s="45"/>
      <c r="C56" s="46" t="s">
        <v>80</v>
      </c>
      <c r="D56" s="146"/>
      <c r="E56" s="147"/>
      <c r="F56" s="145"/>
      <c r="G56" s="81"/>
      <c r="H56" s="47"/>
      <c r="I56" s="112">
        <f t="shared" si="1"/>
        <v>0</v>
      </c>
    </row>
    <row r="57" spans="1:11" s="17" customFormat="1" ht="76.5" customHeight="1" x14ac:dyDescent="0.25">
      <c r="A57" s="34"/>
      <c r="B57" s="72">
        <v>1</v>
      </c>
      <c r="C57" s="40" t="s">
        <v>34</v>
      </c>
      <c r="D57" s="148" t="s">
        <v>24</v>
      </c>
      <c r="E57" s="156">
        <v>403.97</v>
      </c>
      <c r="F57" s="140">
        <v>403.97</v>
      </c>
      <c r="G57" s="80"/>
      <c r="H57" s="41">
        <f t="shared" ref="H57:H65" si="6">ROUND(E57*F57,2)</f>
        <v>163191.76</v>
      </c>
      <c r="I57" s="112">
        <f t="shared" si="1"/>
        <v>163191.76</v>
      </c>
    </row>
    <row r="58" spans="1:11" s="17" customFormat="1" ht="63" customHeight="1" x14ac:dyDescent="0.25">
      <c r="A58" s="34"/>
      <c r="B58" s="72">
        <f t="shared" ref="B58:B65" si="7">B57+1</f>
        <v>2</v>
      </c>
      <c r="C58" s="42" t="s">
        <v>39</v>
      </c>
      <c r="D58" s="148" t="s">
        <v>24</v>
      </c>
      <c r="E58" s="156">
        <v>523.97</v>
      </c>
      <c r="F58" s="140">
        <v>523.97</v>
      </c>
      <c r="G58" s="80"/>
      <c r="H58" s="41">
        <f t="shared" si="6"/>
        <v>274544.56</v>
      </c>
      <c r="I58" s="112">
        <f t="shared" si="1"/>
        <v>274544.56</v>
      </c>
      <c r="J58" s="1"/>
      <c r="K58" s="1"/>
    </row>
    <row r="59" spans="1:11" s="17" customFormat="1" ht="122.25" customHeight="1" x14ac:dyDescent="0.25">
      <c r="A59" s="34"/>
      <c r="B59" s="72">
        <f t="shared" si="7"/>
        <v>3</v>
      </c>
      <c r="C59" s="52" t="s">
        <v>30</v>
      </c>
      <c r="D59" s="148" t="s">
        <v>24</v>
      </c>
      <c r="E59" s="156">
        <v>523.97</v>
      </c>
      <c r="F59" s="140">
        <v>523.97</v>
      </c>
      <c r="G59" s="80"/>
      <c r="H59" s="41">
        <f t="shared" si="6"/>
        <v>274544.56</v>
      </c>
      <c r="I59" s="112">
        <f t="shared" si="1"/>
        <v>274544.56</v>
      </c>
      <c r="J59" s="1"/>
      <c r="K59" s="1"/>
    </row>
    <row r="60" spans="1:11" s="17" customFormat="1" ht="339" customHeight="1" x14ac:dyDescent="0.25">
      <c r="A60" s="34"/>
      <c r="B60" s="72">
        <f t="shared" si="7"/>
        <v>4</v>
      </c>
      <c r="C60" s="119" t="s">
        <v>82</v>
      </c>
      <c r="D60" s="164" t="s">
        <v>24</v>
      </c>
      <c r="E60" s="156">
        <v>523.97</v>
      </c>
      <c r="F60" s="140">
        <v>523.97</v>
      </c>
      <c r="G60" s="80"/>
      <c r="H60" s="41">
        <f t="shared" si="6"/>
        <v>274544.56</v>
      </c>
      <c r="I60" s="112">
        <f t="shared" si="1"/>
        <v>274544.56</v>
      </c>
      <c r="J60" s="1"/>
      <c r="K60" s="1"/>
    </row>
    <row r="61" spans="1:11" s="17" customFormat="1" ht="66" customHeight="1" x14ac:dyDescent="0.25">
      <c r="A61" s="34"/>
      <c r="B61" s="72">
        <f>B60+1</f>
        <v>5</v>
      </c>
      <c r="C61" s="114" t="s">
        <v>40</v>
      </c>
      <c r="D61" s="164" t="s">
        <v>22</v>
      </c>
      <c r="E61" s="156">
        <v>150</v>
      </c>
      <c r="F61" s="140">
        <v>150</v>
      </c>
      <c r="G61" s="80"/>
      <c r="H61" s="41">
        <f t="shared" si="6"/>
        <v>22500</v>
      </c>
      <c r="I61" s="112">
        <f t="shared" si="1"/>
        <v>22500</v>
      </c>
      <c r="J61" s="1"/>
      <c r="K61" s="1"/>
    </row>
    <row r="62" spans="1:11" s="118" customFormat="1" ht="95.1" customHeight="1" x14ac:dyDescent="0.25">
      <c r="A62" s="116"/>
      <c r="B62" s="72">
        <f t="shared" si="7"/>
        <v>6</v>
      </c>
      <c r="C62" s="114" t="s">
        <v>56</v>
      </c>
      <c r="D62" s="161" t="s">
        <v>21</v>
      </c>
      <c r="E62" s="159">
        <v>87.08</v>
      </c>
      <c r="F62" s="160">
        <v>87.08</v>
      </c>
      <c r="G62" s="80"/>
      <c r="H62" s="41">
        <f t="shared" si="6"/>
        <v>7582.93</v>
      </c>
      <c r="I62" s="112">
        <f t="shared" si="1"/>
        <v>7582.93</v>
      </c>
      <c r="J62" s="133"/>
      <c r="K62" s="133"/>
    </row>
    <row r="63" spans="1:11" s="118" customFormat="1" ht="95.1" customHeight="1" x14ac:dyDescent="0.25">
      <c r="A63" s="116"/>
      <c r="B63" s="72">
        <f t="shared" si="7"/>
        <v>7</v>
      </c>
      <c r="C63" s="114" t="s">
        <v>57</v>
      </c>
      <c r="D63" s="161" t="s">
        <v>21</v>
      </c>
      <c r="E63" s="159">
        <v>125</v>
      </c>
      <c r="F63" s="160">
        <v>125</v>
      </c>
      <c r="G63" s="80"/>
      <c r="H63" s="41">
        <f t="shared" si="6"/>
        <v>15625</v>
      </c>
      <c r="I63" s="112">
        <f t="shared" si="1"/>
        <v>15625</v>
      </c>
      <c r="J63" s="133"/>
      <c r="K63" s="133"/>
    </row>
    <row r="64" spans="1:11" s="17" customFormat="1" ht="50.1" customHeight="1" x14ac:dyDescent="0.25">
      <c r="A64" s="34"/>
      <c r="B64" s="72">
        <f t="shared" si="7"/>
        <v>8</v>
      </c>
      <c r="C64" s="114" t="s">
        <v>36</v>
      </c>
      <c r="D64" s="164" t="s">
        <v>22</v>
      </c>
      <c r="E64" s="156">
        <v>15</v>
      </c>
      <c r="F64" s="140">
        <v>15</v>
      </c>
      <c r="G64" s="80"/>
      <c r="H64" s="41">
        <f t="shared" ref="H64" si="8">ROUND(E64*F64,2)</f>
        <v>225</v>
      </c>
      <c r="I64" s="112">
        <f t="shared" si="1"/>
        <v>225</v>
      </c>
      <c r="J64" s="1"/>
      <c r="K64" s="1"/>
    </row>
    <row r="65" spans="1:11" s="17" customFormat="1" ht="41.25" customHeight="1" x14ac:dyDescent="0.25">
      <c r="A65" s="34"/>
      <c r="B65" s="72">
        <f t="shared" si="7"/>
        <v>9</v>
      </c>
      <c r="C65" s="115" t="s">
        <v>31</v>
      </c>
      <c r="D65" s="148" t="s">
        <v>24</v>
      </c>
      <c r="E65" s="156">
        <v>403.97</v>
      </c>
      <c r="F65" s="140">
        <v>403.97</v>
      </c>
      <c r="G65" s="80"/>
      <c r="H65" s="41">
        <f t="shared" si="6"/>
        <v>163191.76</v>
      </c>
      <c r="I65" s="112">
        <f t="shared" si="1"/>
        <v>163191.76</v>
      </c>
      <c r="J65" s="1"/>
      <c r="K65" s="1"/>
    </row>
    <row r="66" spans="1:11" s="17" customFormat="1" ht="15.75" x14ac:dyDescent="0.25">
      <c r="A66" s="34"/>
      <c r="B66" s="54"/>
      <c r="C66" s="55" t="s">
        <v>26</v>
      </c>
      <c r="D66" s="165"/>
      <c r="E66" s="166"/>
      <c r="F66" s="145"/>
      <c r="G66" s="82"/>
      <c r="H66" s="83">
        <f>SUM(H57:H65)</f>
        <v>1195950.1299999999</v>
      </c>
      <c r="I66" s="112">
        <f t="shared" si="1"/>
        <v>0</v>
      </c>
      <c r="J66" s="1"/>
      <c r="K66" s="1"/>
    </row>
    <row r="67" spans="1:11" s="17" customFormat="1" ht="15.75" x14ac:dyDescent="0.25">
      <c r="A67" s="34"/>
      <c r="B67" s="49"/>
      <c r="C67" s="56" t="s">
        <v>81</v>
      </c>
      <c r="D67" s="146"/>
      <c r="E67" s="147"/>
      <c r="F67" s="145"/>
      <c r="G67" s="81"/>
      <c r="H67" s="47"/>
      <c r="I67" s="112">
        <f t="shared" si="1"/>
        <v>0</v>
      </c>
      <c r="J67" s="1"/>
      <c r="K67" s="1"/>
    </row>
    <row r="68" spans="1:11" s="17" customFormat="1" ht="100.5" customHeight="1" x14ac:dyDescent="0.25">
      <c r="A68" s="34"/>
      <c r="B68" s="72">
        <v>1</v>
      </c>
      <c r="C68" s="120" t="s">
        <v>35</v>
      </c>
      <c r="D68" s="164" t="s">
        <v>23</v>
      </c>
      <c r="E68" s="156">
        <v>2</v>
      </c>
      <c r="F68" s="140">
        <v>2</v>
      </c>
      <c r="G68" s="80"/>
      <c r="H68" s="57">
        <f t="shared" ref="H68:H78" si="9">ROUND(E68*F68,2)</f>
        <v>4</v>
      </c>
      <c r="I68" s="112">
        <f t="shared" si="1"/>
        <v>4</v>
      </c>
      <c r="J68" s="1"/>
      <c r="K68" s="1"/>
    </row>
    <row r="69" spans="1:11" s="17" customFormat="1" ht="85.5" customHeight="1" x14ac:dyDescent="0.25">
      <c r="A69" s="34"/>
      <c r="B69" s="72">
        <f>B68+1</f>
        <v>2</v>
      </c>
      <c r="C69" s="53" t="s">
        <v>32</v>
      </c>
      <c r="D69" s="167" t="s">
        <v>23</v>
      </c>
      <c r="E69" s="156">
        <v>2</v>
      </c>
      <c r="F69" s="140">
        <v>2</v>
      </c>
      <c r="G69" s="80"/>
      <c r="H69" s="57">
        <f t="shared" si="9"/>
        <v>4</v>
      </c>
      <c r="I69" s="112">
        <f t="shared" si="1"/>
        <v>4</v>
      </c>
      <c r="J69" s="1"/>
      <c r="K69" s="1"/>
    </row>
    <row r="70" spans="1:11" s="118" customFormat="1" ht="90" x14ac:dyDescent="0.25">
      <c r="A70" s="116"/>
      <c r="B70" s="117">
        <f t="shared" ref="B70:B82" si="10">B69+1</f>
        <v>3</v>
      </c>
      <c r="C70" s="53" t="s">
        <v>67</v>
      </c>
      <c r="D70" s="167" t="s">
        <v>22</v>
      </c>
      <c r="E70" s="156">
        <v>300</v>
      </c>
      <c r="F70" s="160">
        <v>300</v>
      </c>
      <c r="G70" s="80"/>
      <c r="H70" s="57">
        <f t="shared" si="9"/>
        <v>90000</v>
      </c>
      <c r="I70" s="112">
        <f t="shared" si="1"/>
        <v>90000</v>
      </c>
      <c r="J70" s="133"/>
      <c r="K70" s="133"/>
    </row>
    <row r="71" spans="1:11" s="118" customFormat="1" ht="90" x14ac:dyDescent="0.25">
      <c r="A71" s="116"/>
      <c r="B71" s="117">
        <f t="shared" si="10"/>
        <v>4</v>
      </c>
      <c r="C71" s="53" t="s">
        <v>68</v>
      </c>
      <c r="D71" s="167" t="s">
        <v>22</v>
      </c>
      <c r="E71" s="156">
        <v>300</v>
      </c>
      <c r="F71" s="160">
        <v>300</v>
      </c>
      <c r="G71" s="80"/>
      <c r="H71" s="57">
        <f t="shared" si="9"/>
        <v>90000</v>
      </c>
      <c r="I71" s="112">
        <f t="shared" si="1"/>
        <v>90000</v>
      </c>
      <c r="J71" s="133"/>
      <c r="K71" s="133"/>
    </row>
    <row r="72" spans="1:11" s="118" customFormat="1" ht="90" x14ac:dyDescent="0.25">
      <c r="A72" s="116"/>
      <c r="B72" s="117">
        <f t="shared" si="10"/>
        <v>5</v>
      </c>
      <c r="C72" s="53" t="s">
        <v>69</v>
      </c>
      <c r="D72" s="167" t="s">
        <v>22</v>
      </c>
      <c r="E72" s="156">
        <v>600</v>
      </c>
      <c r="F72" s="160">
        <v>600</v>
      </c>
      <c r="G72" s="80"/>
      <c r="H72" s="57">
        <f t="shared" si="9"/>
        <v>360000</v>
      </c>
      <c r="I72" s="112">
        <f t="shared" si="1"/>
        <v>360000</v>
      </c>
      <c r="J72" s="133"/>
      <c r="K72" s="133"/>
    </row>
    <row r="73" spans="1:11" s="118" customFormat="1" ht="90" x14ac:dyDescent="0.25">
      <c r="A73" s="116"/>
      <c r="B73" s="117">
        <f t="shared" si="10"/>
        <v>6</v>
      </c>
      <c r="C73" s="53" t="s">
        <v>70</v>
      </c>
      <c r="D73" s="167" t="s">
        <v>22</v>
      </c>
      <c r="E73" s="156">
        <f>7.07*63</f>
        <v>445.41</v>
      </c>
      <c r="F73" s="160">
        <v>445.41</v>
      </c>
      <c r="G73" s="80"/>
      <c r="H73" s="57">
        <f t="shared" si="9"/>
        <v>198390.07</v>
      </c>
      <c r="I73" s="112">
        <f t="shared" si="1"/>
        <v>198390.07</v>
      </c>
      <c r="J73" s="133"/>
      <c r="K73" s="133"/>
    </row>
    <row r="74" spans="1:11" s="118" customFormat="1" ht="45" x14ac:dyDescent="0.25">
      <c r="A74" s="116"/>
      <c r="B74" s="117">
        <f t="shared" si="10"/>
        <v>7</v>
      </c>
      <c r="C74" s="53" t="s">
        <v>71</v>
      </c>
      <c r="D74" s="167" t="s">
        <v>22</v>
      </c>
      <c r="E74" s="156">
        <f>22*2.5</f>
        <v>55</v>
      </c>
      <c r="F74" s="160">
        <v>55</v>
      </c>
      <c r="G74" s="80"/>
      <c r="H74" s="57">
        <f t="shared" si="9"/>
        <v>3025</v>
      </c>
      <c r="I74" s="112">
        <f t="shared" si="1"/>
        <v>3025</v>
      </c>
      <c r="J74" s="133"/>
      <c r="K74" s="133"/>
    </row>
    <row r="75" spans="1:11" s="118" customFormat="1" ht="90" x14ac:dyDescent="0.25">
      <c r="A75" s="116"/>
      <c r="B75" s="117">
        <f t="shared" si="10"/>
        <v>8</v>
      </c>
      <c r="C75" s="53" t="s">
        <v>72</v>
      </c>
      <c r="D75" s="167" t="s">
        <v>23</v>
      </c>
      <c r="E75" s="156">
        <v>16</v>
      </c>
      <c r="F75" s="160">
        <v>16</v>
      </c>
      <c r="G75" s="80"/>
      <c r="H75" s="57">
        <f t="shared" si="9"/>
        <v>256</v>
      </c>
      <c r="I75" s="112">
        <f t="shared" si="1"/>
        <v>256</v>
      </c>
      <c r="J75" s="133"/>
      <c r="K75" s="133"/>
    </row>
    <row r="76" spans="1:11" s="118" customFormat="1" ht="39.75" customHeight="1" x14ac:dyDescent="0.25">
      <c r="A76" s="116"/>
      <c r="B76" s="117">
        <f t="shared" si="10"/>
        <v>9</v>
      </c>
      <c r="C76" s="53" t="s">
        <v>73</v>
      </c>
      <c r="D76" s="167" t="s">
        <v>23</v>
      </c>
      <c r="E76" s="156">
        <v>8</v>
      </c>
      <c r="F76" s="160">
        <v>8</v>
      </c>
      <c r="G76" s="80"/>
      <c r="H76" s="57">
        <f t="shared" si="9"/>
        <v>64</v>
      </c>
      <c r="I76" s="112">
        <f t="shared" si="1"/>
        <v>64</v>
      </c>
      <c r="J76" s="133"/>
      <c r="K76" s="133"/>
    </row>
    <row r="77" spans="1:11" s="118" customFormat="1" ht="35.25" customHeight="1" x14ac:dyDescent="0.25">
      <c r="A77" s="116"/>
      <c r="B77" s="117">
        <f t="shared" si="10"/>
        <v>10</v>
      </c>
      <c r="C77" s="53" t="s">
        <v>58</v>
      </c>
      <c r="D77" s="167" t="s">
        <v>23</v>
      </c>
      <c r="E77" s="156">
        <v>2</v>
      </c>
      <c r="F77" s="160">
        <v>2</v>
      </c>
      <c r="G77" s="80"/>
      <c r="H77" s="57">
        <f t="shared" si="9"/>
        <v>4</v>
      </c>
      <c r="I77" s="112">
        <f t="shared" si="1"/>
        <v>4</v>
      </c>
      <c r="J77" s="133"/>
      <c r="K77" s="133"/>
    </row>
    <row r="78" spans="1:11" s="118" customFormat="1" ht="30" customHeight="1" x14ac:dyDescent="0.25">
      <c r="A78" s="116"/>
      <c r="B78" s="117">
        <f t="shared" si="10"/>
        <v>11</v>
      </c>
      <c r="C78" s="53" t="s">
        <v>59</v>
      </c>
      <c r="D78" s="167" t="s">
        <v>23</v>
      </c>
      <c r="E78" s="156">
        <v>2</v>
      </c>
      <c r="F78" s="160">
        <v>2</v>
      </c>
      <c r="G78" s="80"/>
      <c r="H78" s="57">
        <f t="shared" si="9"/>
        <v>4</v>
      </c>
      <c r="I78" s="112">
        <f t="shared" si="1"/>
        <v>4</v>
      </c>
      <c r="J78" s="133"/>
      <c r="K78" s="133"/>
    </row>
    <row r="79" spans="1:11" s="118" customFormat="1" ht="53.25" customHeight="1" x14ac:dyDescent="0.25">
      <c r="A79" s="116"/>
      <c r="B79" s="117">
        <f t="shared" si="10"/>
        <v>12</v>
      </c>
      <c r="C79" s="53" t="s">
        <v>74</v>
      </c>
      <c r="D79" s="167" t="s">
        <v>23</v>
      </c>
      <c r="E79" s="156">
        <v>13</v>
      </c>
      <c r="F79" s="160">
        <v>13</v>
      </c>
      <c r="G79" s="80"/>
      <c r="H79" s="57">
        <f t="shared" ref="H79:H80" si="11">ROUND(E79*F79,2)</f>
        <v>169</v>
      </c>
      <c r="I79" s="112">
        <f t="shared" si="1"/>
        <v>169</v>
      </c>
      <c r="J79" s="133"/>
      <c r="K79" s="133"/>
    </row>
    <row r="80" spans="1:11" s="118" customFormat="1" ht="56.25" x14ac:dyDescent="0.25">
      <c r="A80" s="116"/>
      <c r="B80" s="117">
        <f t="shared" si="10"/>
        <v>13</v>
      </c>
      <c r="C80" s="53" t="s">
        <v>75</v>
      </c>
      <c r="D80" s="167" t="s">
        <v>23</v>
      </c>
      <c r="E80" s="156">
        <f>ROUND(72/0.5,0)*2</f>
        <v>288</v>
      </c>
      <c r="F80" s="160">
        <v>288</v>
      </c>
      <c r="G80" s="80"/>
      <c r="H80" s="57">
        <f t="shared" si="11"/>
        <v>82944</v>
      </c>
      <c r="I80" s="112">
        <f t="shared" si="1"/>
        <v>82944</v>
      </c>
      <c r="J80" s="133"/>
      <c r="K80" s="133"/>
    </row>
    <row r="81" spans="1:11" s="118" customFormat="1" ht="56.25" x14ac:dyDescent="0.25">
      <c r="A81" s="116"/>
      <c r="B81" s="117">
        <f t="shared" si="10"/>
        <v>14</v>
      </c>
      <c r="C81" s="53" t="s">
        <v>76</v>
      </c>
      <c r="D81" s="167" t="s">
        <v>23</v>
      </c>
      <c r="E81" s="156">
        <f>ROUND((E70+E71)/15,0)+2</f>
        <v>42</v>
      </c>
      <c r="F81" s="160">
        <v>42</v>
      </c>
      <c r="G81" s="80"/>
      <c r="H81" s="57">
        <f t="shared" ref="H81:H82" si="12">ROUND(E81*F81,2)</f>
        <v>1764</v>
      </c>
      <c r="I81" s="112">
        <f t="shared" si="1"/>
        <v>1764</v>
      </c>
      <c r="J81" s="133"/>
      <c r="K81" s="133"/>
    </row>
    <row r="82" spans="1:11" s="118" customFormat="1" ht="56.25" x14ac:dyDescent="0.25">
      <c r="A82" s="116"/>
      <c r="B82" s="117">
        <f t="shared" si="10"/>
        <v>15</v>
      </c>
      <c r="C82" s="53" t="s">
        <v>77</v>
      </c>
      <c r="D82" s="167" t="s">
        <v>23</v>
      </c>
      <c r="E82" s="156">
        <f>ROUND(E72/15,0)+2</f>
        <v>42</v>
      </c>
      <c r="F82" s="160">
        <v>42</v>
      </c>
      <c r="G82" s="80"/>
      <c r="H82" s="57">
        <f t="shared" si="12"/>
        <v>1764</v>
      </c>
      <c r="I82" s="112">
        <f t="shared" si="1"/>
        <v>1764</v>
      </c>
      <c r="J82" s="133"/>
      <c r="K82" s="133"/>
    </row>
    <row r="83" spans="1:11" ht="15.75" x14ac:dyDescent="0.25">
      <c r="B83" s="54"/>
      <c r="C83" s="51" t="s">
        <v>27</v>
      </c>
      <c r="D83" s="84"/>
      <c r="E83" s="125"/>
      <c r="F83" s="95"/>
      <c r="G83" s="95"/>
      <c r="H83" s="83">
        <f>SUM(H68:H82)</f>
        <v>828392.07000000007</v>
      </c>
      <c r="I83" s="112">
        <f t="shared" si="1"/>
        <v>0</v>
      </c>
    </row>
    <row r="84" spans="1:11" ht="15" x14ac:dyDescent="0.2">
      <c r="B84" s="131"/>
      <c r="C84" s="132" t="s">
        <v>90</v>
      </c>
      <c r="D84" s="184"/>
      <c r="E84" s="184"/>
      <c r="F84" s="185"/>
      <c r="G84" s="81"/>
      <c r="H84" s="47"/>
      <c r="I84" s="112">
        <f t="shared" si="1"/>
        <v>0</v>
      </c>
    </row>
    <row r="85" spans="1:11" ht="78.75" x14ac:dyDescent="0.2">
      <c r="B85" s="117">
        <v>1</v>
      </c>
      <c r="C85" s="186" t="s">
        <v>86</v>
      </c>
      <c r="D85" s="187" t="s">
        <v>23</v>
      </c>
      <c r="E85" s="188">
        <v>4</v>
      </c>
      <c r="F85" s="189">
        <v>4</v>
      </c>
      <c r="G85" s="80"/>
      <c r="H85" s="57">
        <f t="shared" ref="H85:H87" si="13">ROUND(E85*F85,2)</f>
        <v>16</v>
      </c>
      <c r="I85" s="112">
        <f t="shared" si="1"/>
        <v>16</v>
      </c>
    </row>
    <row r="86" spans="1:11" ht="78.75" x14ac:dyDescent="0.2">
      <c r="B86" s="117">
        <f>B85+1</f>
        <v>2</v>
      </c>
      <c r="C86" s="190" t="s">
        <v>87</v>
      </c>
      <c r="D86" s="187" t="s">
        <v>23</v>
      </c>
      <c r="E86" s="188">
        <v>4</v>
      </c>
      <c r="F86" s="189">
        <v>4</v>
      </c>
      <c r="G86" s="80"/>
      <c r="H86" s="57">
        <f t="shared" si="13"/>
        <v>16</v>
      </c>
      <c r="I86" s="112">
        <f t="shared" si="1"/>
        <v>16</v>
      </c>
    </row>
    <row r="87" spans="1:11" ht="78.75" x14ac:dyDescent="0.2">
      <c r="B87" s="117">
        <f>B86+1</f>
        <v>3</v>
      </c>
      <c r="C87" s="186" t="s">
        <v>88</v>
      </c>
      <c r="D87" s="187" t="s">
        <v>23</v>
      </c>
      <c r="E87" s="188">
        <v>4</v>
      </c>
      <c r="F87" s="189">
        <v>4</v>
      </c>
      <c r="G87" s="80"/>
      <c r="H87" s="57">
        <f t="shared" si="13"/>
        <v>16</v>
      </c>
      <c r="I87" s="112">
        <f t="shared" si="1"/>
        <v>16</v>
      </c>
    </row>
    <row r="88" spans="1:11" ht="15.75" x14ac:dyDescent="0.25">
      <c r="B88" s="191"/>
      <c r="C88" s="192" t="s">
        <v>89</v>
      </c>
      <c r="D88" s="193"/>
      <c r="E88" s="194"/>
      <c r="F88" s="195"/>
      <c r="G88" s="196"/>
      <c r="H88" s="83">
        <f>SUM(H85:H87)</f>
        <v>48</v>
      </c>
      <c r="I88" s="112"/>
    </row>
    <row r="89" spans="1:11" ht="18" x14ac:dyDescent="0.25">
      <c r="B89" s="58"/>
      <c r="C89" s="59" t="s">
        <v>28</v>
      </c>
      <c r="D89" s="37"/>
      <c r="E89" s="50"/>
      <c r="F89" s="60"/>
      <c r="G89" s="61"/>
      <c r="H89" s="107">
        <f>H39+H47+H55+H66+H83+H88</f>
        <v>234183930.72999999</v>
      </c>
      <c r="I89" s="17">
        <f>SUM(I37:I87)</f>
        <v>234183930.72999999</v>
      </c>
    </row>
    <row r="90" spans="1:11" ht="16.5" x14ac:dyDescent="0.2">
      <c r="B90" s="62"/>
      <c r="C90" s="63"/>
      <c r="D90" s="64"/>
      <c r="E90" s="65"/>
      <c r="F90" s="66"/>
      <c r="G90" s="67"/>
      <c r="H90" s="66"/>
    </row>
    <row r="91" spans="1:11" ht="16.5" x14ac:dyDescent="0.25">
      <c r="H91" s="68"/>
    </row>
    <row r="113" ht="33" customHeight="1" x14ac:dyDescent="0.2"/>
  </sheetData>
  <mergeCells count="4">
    <mergeCell ref="D2:F6"/>
    <mergeCell ref="B7:C8"/>
    <mergeCell ref="D26:F30"/>
    <mergeCell ref="B32:C33"/>
  </mergeCells>
  <printOptions gridLinesSet="0"/>
  <pageMargins left="0.23622047244094491" right="0.19685039370078741" top="0.47244094488188981" bottom="0.78740157480314965" header="0.31496062992125984" footer="0.39370078740157483"/>
  <pageSetup scale="64" fitToHeight="0" orientation="portrait" r:id="rId1"/>
  <headerFooter>
    <oddHeader>&amp;C&amp;"Arial,Normal"&amp;9HOJA No. &amp;P de &amp;N</oddHeader>
  </headerFooter>
  <rowBreaks count="2" manualBreakCount="2">
    <brk id="25" max="16383" man="1"/>
    <brk id="43"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GBCS</cp:lastModifiedBy>
  <cp:lastPrinted>2023-04-19T21:32:57Z</cp:lastPrinted>
  <dcterms:created xsi:type="dcterms:W3CDTF">2018-10-25T15:42:20Z</dcterms:created>
  <dcterms:modified xsi:type="dcterms:W3CDTF">2024-01-15T22:44:38Z</dcterms:modified>
</cp:coreProperties>
</file>