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Leyva\licitaciones xvii compartida\2023\Licitaciones 2023\PUBLICAS 2023\FTOP202320 _CERRO ATRAVESADO\1 CONVOCATORIA\ANEXO D CATALOGO DE CONCEPTOS\"/>
    </mc:Choice>
  </mc:AlternateContent>
  <xr:revisionPtr revIDLastSave="0" documentId="13_ncr:1_{5F035160-2445-4808-B2F5-93DBC24FDBFA}" xr6:coauthVersionLast="47" xr6:coauthVersionMax="47" xr10:uidLastSave="{00000000-0000-0000-0000-000000000000}"/>
  <bookViews>
    <workbookView xWindow="-24120" yWindow="-2070" windowWidth="24240" windowHeight="13140" xr2:uid="{00000000-000D-0000-FFFF-FFFF00000000}"/>
  </bookViews>
  <sheets>
    <sheet name="PRESUPUESTO" sheetId="3" r:id="rId1"/>
  </sheets>
  <externalReferences>
    <externalReference r:id="rId2"/>
    <externalReference r:id="rId3"/>
  </externalReferences>
  <definedNames>
    <definedName name="A_IMPRESIÓN_IM">[1]SINNOMB!#REF!</definedName>
    <definedName name="_xlnm.Print_Area" localSheetId="0">PRESUPUESTO!$A$1:$G$160</definedName>
    <definedName name="NUMERO">#REF!</definedName>
    <definedName name="OJETE">[2]SINNOMB!$A$379</definedName>
    <definedName name="PASE">[2]SINNOMB!$IN$6175</definedName>
    <definedName name="Print_Area_MI">#REF!</definedName>
    <definedName name="Print_Titles_MI">#REF!</definedName>
    <definedName name="_xlnm.Print_Titles" localSheetId="0">PRESUPUESTO!$1:$12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4" i="3" l="1"/>
  <c r="G103" i="3"/>
  <c r="G38" i="3" l="1"/>
  <c r="G47" i="3" l="1"/>
  <c r="G29" i="3" l="1"/>
  <c r="G60" i="3" l="1"/>
  <c r="G141" i="3" l="1"/>
  <c r="G142" i="3"/>
  <c r="G143" i="3"/>
  <c r="G144" i="3"/>
  <c r="G145" i="3"/>
  <c r="G146" i="3"/>
  <c r="G147" i="3"/>
  <c r="G148" i="3"/>
  <c r="G149" i="3"/>
  <c r="G150" i="3"/>
  <c r="G151" i="3"/>
  <c r="G152" i="3"/>
  <c r="G153" i="3"/>
  <c r="G154" i="3"/>
  <c r="G155" i="3"/>
  <c r="G140" i="3"/>
  <c r="G139" i="3"/>
  <c r="G61" i="3" l="1"/>
  <c r="G59" i="3"/>
  <c r="G58" i="3"/>
  <c r="G57" i="3"/>
  <c r="G56" i="3"/>
  <c r="G55" i="3"/>
  <c r="G54" i="3"/>
  <c r="G53" i="3"/>
  <c r="G52" i="3"/>
  <c r="G51" i="3"/>
  <c r="G50" i="3"/>
  <c r="G49" i="3"/>
  <c r="G48" i="3"/>
  <c r="G46" i="3"/>
  <c r="G45" i="3"/>
  <c r="G44" i="3"/>
  <c r="G43" i="3"/>
  <c r="G42" i="3"/>
  <c r="G41" i="3"/>
  <c r="G40" i="3"/>
  <c r="G39" i="3"/>
  <c r="G37" i="3"/>
  <c r="G36" i="3"/>
  <c r="G35" i="3" l="1"/>
  <c r="G138" i="3" l="1"/>
  <c r="G109" i="3"/>
  <c r="G111" i="3"/>
  <c r="G107" i="3"/>
  <c r="G110" i="3"/>
  <c r="G108" i="3" l="1"/>
  <c r="G34" i="3"/>
  <c r="G32" i="3"/>
  <c r="G31" i="3"/>
  <c r="G28" i="3"/>
  <c r="G27" i="3"/>
  <c r="G26" i="3"/>
  <c r="G25" i="3"/>
  <c r="G24" i="3"/>
  <c r="G22" i="3"/>
  <c r="G20" i="3"/>
  <c r="G19" i="3"/>
  <c r="G76" i="3" l="1"/>
  <c r="G78" i="3"/>
  <c r="G79" i="3"/>
  <c r="G80" i="3"/>
  <c r="G81" i="3"/>
  <c r="G82" i="3"/>
  <c r="G83" i="3"/>
  <c r="G84" i="3"/>
  <c r="G85" i="3"/>
  <c r="G86" i="3"/>
  <c r="G87" i="3"/>
  <c r="G88" i="3"/>
  <c r="G89" i="3"/>
  <c r="G90" i="3"/>
  <c r="G92" i="3"/>
  <c r="G93" i="3"/>
  <c r="G94" i="3"/>
  <c r="G95" i="3"/>
  <c r="G96" i="3"/>
  <c r="G97" i="3"/>
  <c r="G98" i="3"/>
  <c r="G99" i="3"/>
  <c r="G100" i="3"/>
  <c r="G101" i="3"/>
  <c r="G113" i="3"/>
  <c r="G114" i="3"/>
  <c r="G117" i="3"/>
  <c r="G118" i="3"/>
  <c r="G120" i="3"/>
  <c r="G121" i="3"/>
  <c r="G122" i="3"/>
  <c r="G123" i="3"/>
  <c r="G124" i="3"/>
  <c r="G125" i="3"/>
  <c r="G126" i="3"/>
  <c r="G127" i="3"/>
  <c r="G128" i="3"/>
  <c r="G129" i="3"/>
  <c r="G130" i="3"/>
  <c r="G131" i="3"/>
  <c r="G132" i="3"/>
  <c r="G133" i="3"/>
  <c r="G135" i="3"/>
  <c r="G136" i="3"/>
  <c r="G137" i="3"/>
  <c r="G71" i="3"/>
  <c r="G72" i="3"/>
  <c r="G73" i="3"/>
  <c r="G74" i="3"/>
  <c r="G75" i="3"/>
  <c r="G64" i="3"/>
  <c r="G65" i="3"/>
  <c r="G67" i="3"/>
  <c r="G68" i="3"/>
  <c r="G69" i="3"/>
  <c r="G70" i="3"/>
  <c r="G62" i="3" l="1"/>
  <c r="G116" i="3"/>
  <c r="G134" i="3"/>
  <c r="G119" i="3"/>
  <c r="G106" i="3"/>
  <c r="G112" i="3"/>
  <c r="G33" i="3"/>
  <c r="G30" i="3"/>
  <c r="G105" i="3" l="1"/>
  <c r="G115" i="3"/>
  <c r="G23" i="3"/>
  <c r="G21" i="3" l="1"/>
  <c r="G18" i="3"/>
  <c r="G17" i="3" l="1"/>
  <c r="G16" i="3"/>
  <c r="G15" i="3" l="1"/>
  <c r="G14" i="3" l="1"/>
  <c r="G157" i="3" s="1"/>
  <c r="G158" i="3" l="1"/>
  <c r="G159" i="3" s="1"/>
</calcChain>
</file>

<file path=xl/sharedStrings.xml><?xml version="1.0" encoding="utf-8"?>
<sst xmlns="http://schemas.openxmlformats.org/spreadsheetml/2006/main" count="427" uniqueCount="278">
  <si>
    <t>ACCESO</t>
  </si>
  <si>
    <t>SANITARIOS</t>
  </si>
  <si>
    <t>CAMINAMIENTOS</t>
  </si>
  <si>
    <t>MIRADOR</t>
  </si>
  <si>
    <t>H. XVII AYUNTAMIENTO DE LA PAZ</t>
  </si>
  <si>
    <t>DIRECCIÓN GENERAL DE GESTIÓN INTEGRAL DE LA CIUDAD</t>
  </si>
  <si>
    <t>PRESUPUESTO</t>
  </si>
  <si>
    <t>CLAVE</t>
  </si>
  <si>
    <t>CONCEPTO</t>
  </si>
  <si>
    <t>UNIDAD</t>
  </si>
  <si>
    <t>CANTIDAD</t>
  </si>
  <si>
    <t>PRECIO UNITARIO</t>
  </si>
  <si>
    <t>IMPORTE</t>
  </si>
  <si>
    <t>M2</t>
  </si>
  <si>
    <t>M3</t>
  </si>
  <si>
    <t>PZA</t>
  </si>
  <si>
    <t>l.1.1</t>
  </si>
  <si>
    <t>l.1</t>
  </si>
  <si>
    <t>PRELIMINARES</t>
  </si>
  <si>
    <t>LOTE</t>
  </si>
  <si>
    <t>l.2</t>
  </si>
  <si>
    <t>MARCO DE ACCESO</t>
  </si>
  <si>
    <t>l.2.1</t>
  </si>
  <si>
    <t>l.2.2</t>
  </si>
  <si>
    <t>l.2.3</t>
  </si>
  <si>
    <t>l.2.4</t>
  </si>
  <si>
    <t>l.2.5</t>
  </si>
  <si>
    <t>l.2.6</t>
  </si>
  <si>
    <t>l.2.7</t>
  </si>
  <si>
    <t>l.2.8</t>
  </si>
  <si>
    <t>l.2.9</t>
  </si>
  <si>
    <t>l.2.10</t>
  </si>
  <si>
    <t>l.2.11</t>
  </si>
  <si>
    <t>l.2.12</t>
  </si>
  <si>
    <t>SUMINISTRO E INSTALACIÓN DE LETRERO DE AYUNTAMIENTO CON DIMENSIONES DE 0.75 X 0.78 M EN PLACA DE ALUMINIO COLOR NATURAL Y ACRÍLICO, RETRO ILUMINADO CON LUZ LED COLOR BLANCO. INCLUYE TODO LO NECESARIO PARA SU CORRECTO FUNCIONAMIENTO.</t>
  </si>
  <si>
    <t>M</t>
  </si>
  <si>
    <t>SUMINISTRO E INSTALACIÓN DE LETRERO DE MADERA DE 2.24 X 0.03 X 0.60 M, CON MADERA TIPO ALDER, CON PINTURA EN COLOR CAFÉ OSCURO, Y ACABADO EN POLIURETANO. INSCRIPCIÓN DE TEXTO CON ROUTER O CORTADORA LASER.</t>
  </si>
  <si>
    <t>l.2.13</t>
  </si>
  <si>
    <t>l.2.14</t>
  </si>
  <si>
    <t>l.2.15</t>
  </si>
  <si>
    <t>l.2.16</t>
  </si>
  <si>
    <t>SUMINISTRO Y COLOCACIÓN DE VIGA HUECA DE MADERA V-1 DE 0.20 X 0.20 X 2.37 M, CON MADERA TIPO ALDER, CON PINTURA EN COLOR CAFÉ OSCURO, Y ACABADO EN POLIURETANO.</t>
  </si>
  <si>
    <t>SUMINISTRO Y COLOCACIÓN DE VIGA HUECA DE MADERA V-2 DE 0.20 X 0.30 X 4.61 M, CON MADERA TIPO ALDER, CON PINTURA EN COLOR CAFÉ OSCURO, Y ACABADO EN POLIURETANO.</t>
  </si>
  <si>
    <t>l.3</t>
  </si>
  <si>
    <t>CASETA DE VIGILANCIA</t>
  </si>
  <si>
    <t>1.3.1</t>
  </si>
  <si>
    <t>1.3.2</t>
  </si>
  <si>
    <t>1.3.3</t>
  </si>
  <si>
    <t>1.3.4</t>
  </si>
  <si>
    <t>1.3.5</t>
  </si>
  <si>
    <t>1.3.6</t>
  </si>
  <si>
    <t>1.3.7</t>
  </si>
  <si>
    <t>SALIDA</t>
  </si>
  <si>
    <t>1.3.8</t>
  </si>
  <si>
    <t>1.3.10</t>
  </si>
  <si>
    <t>1.3.11</t>
  </si>
  <si>
    <t>1.3.13</t>
  </si>
  <si>
    <t>1.3.14</t>
  </si>
  <si>
    <t>SUMINISTRO E INSTALACIÓN DE PLUMA PARA TRÁFICO VEHICULAR, CON UNA LONGITUD TOTAL DE 3.15 M, COLOR BLANCO Y ROJO. INCLUYE: ANCLAJES, TUERCAS, TORNILLOS Y TOPE.</t>
  </si>
  <si>
    <t>1.3.15</t>
  </si>
  <si>
    <t>1.3.16</t>
  </si>
  <si>
    <t>1.3.17</t>
  </si>
  <si>
    <t>1.3.18</t>
  </si>
  <si>
    <t>1.3.19</t>
  </si>
  <si>
    <t>1.3.20</t>
  </si>
  <si>
    <t>1.3.21</t>
  </si>
  <si>
    <t>1.3.22</t>
  </si>
  <si>
    <t>1.3.23</t>
  </si>
  <si>
    <t>1.3.24</t>
  </si>
  <si>
    <t>1.3.25</t>
  </si>
  <si>
    <t>1.3.26</t>
  </si>
  <si>
    <t>ESTRUCTURA</t>
  </si>
  <si>
    <t>INSTALACIONES</t>
  </si>
  <si>
    <t>ACABADOS</t>
  </si>
  <si>
    <t>VALLA DE PROTECCIÓN</t>
  </si>
  <si>
    <t>SEÑALETICA</t>
  </si>
  <si>
    <t>SUMINISTRO Y COLOCACIÓN DE LETREROS VERTICALES SE-01 PARA INDICACIÓN DEL CAMINO, FABRICADOS CON ALUMINIO ACABADO EN MADERA. ESPECIFICACIONES Y DIMENSIONES SEGÚN LOS PLANOS.</t>
  </si>
  <si>
    <t>SUMINISTRO Y COLOCACIÓN DE LETREROS VERTICALES SE-02 PARA INDICACIÓN DEL TIPO DE VEGETACIÓN, FABRICADOS CON ALUMINIO ACABADO EN MADERA. ESPECIFICACIONES Y DIMENSIONES SEGÚN LOS PLANOS.</t>
  </si>
  <si>
    <t>MARCO DE ACCESO DE MIRADOR</t>
  </si>
  <si>
    <t>BANCAS</t>
  </si>
  <si>
    <r>
      <t xml:space="preserve">SUMINISTRO Y COLOCACIÓN DE VIGA HUECA DE MADERA </t>
    </r>
    <r>
      <rPr>
        <b/>
        <sz val="9"/>
        <rFont val="Arial"/>
        <family val="2"/>
      </rPr>
      <t xml:space="preserve">V-3 </t>
    </r>
    <r>
      <rPr>
        <sz val="9"/>
        <rFont val="Arial"/>
        <family val="2"/>
      </rPr>
      <t>DE 0.20 X 2.00 X 0.40 M, CON MADERA TIPO ALDER, CON PINTURA EN COLOR CAFÉ OSCURO, Y ACABADO EN POLIURETANO. INCLUYE: TEXTO " MIRADOR CAMINANTES" GRABADO CON ROUTER O CORTADORA LASER.</t>
    </r>
  </si>
  <si>
    <t>SUMINISTRO E INSTALACIÓN Y PUESTA EN OPERACIÓN DE LÁMPARAS SOLARES TIPO ARBOTANTES EN MARCO DE ACCESO, MARCA GREENLIGHTING, MODELO TN-1224492. INCLUYE TODO LO NECESARIO PARA SU CORRECTO FUNCIONAMIENTO.</t>
  </si>
  <si>
    <t>I.4</t>
  </si>
  <si>
    <t>II</t>
  </si>
  <si>
    <t>III</t>
  </si>
  <si>
    <t>IV</t>
  </si>
  <si>
    <t>ML</t>
  </si>
  <si>
    <t>CONSTRUCCIÓN DE BANCA RECTANGULAR DE 1.50 X 0.40 X 0.40 M DE BLOCK DE 12X20X40 CM A UNA ALTURA DE 0.50 CM, CON DOS HILADAS DE BLOCK RELLENO CON CONCRETO F’C= 100 KG/CM2. INCLUYE: MANO DE OBRA, MATERIAL, HERRAMIENTA Y EQUIPO PARA SU CORRECTA EJECUCIÓN.</t>
  </si>
  <si>
    <t xml:space="preserve"> COLOCACIÓN Y CONEXIÓN DE CABLE DE ALUMINIO  TRIPLEX XLP (2-2 + 1-2) DE 600 V, CALIBRE # 2 INCLUYE: CINTA AISLANTE VULCANIZADA, COCAS, DESPERDICIOS, MATERIALES, MANO DE OBRA, HERRAMIENTAS, EQUIPO Y TODO LO NECESARIO PARA SU CORRECTA EJECUCIÓN.</t>
  </si>
  <si>
    <t xml:space="preserve"> TENDIDO DE RED DE ALIMENTACIÓN DE LUMINARIAS A BASE DE TUBO PAD DE  2  ", INCLUYE: EXCAVACIÓN, CAMA DE ARENA, TENDIDO, MATERILES, MANO DE OBRA, HERRAMIENTA Y EQUIPO NECESARIO PARA SU BUEN FUNCIONAMIENTO.</t>
  </si>
  <si>
    <t xml:space="preserve"> MURETE  DE MEDICION TIPO M3, SEGÚN ESPECIFICACIONES CON DIMENCIONES DE 2.10X1.00X2.00 MTS A BASE DE ZAPATA CORRIDA DE CONCRETO FC 250 KG/CMS2 ARMADA CON VARILLA DE 3/8" A CADA 20 CMS. MURETE DE ENRASE CON BLOCK 15X20X40 CMS. MUROS CADENAS Y CASTILLOS LOSA DE CONCRETOARMADO FC=250 KG/CMS2 CON VARILLA DE 3/8" A CADA 20 CMS DE 1.10X2.60X0.13 MTS INC. EXCAVACION, PLANTILLA, RELLENO, COMPACTACIONES NECESARIAS, CIMBRADOS, DESCIMBRADOS, APLANADOS, PINTURA, PUERTAS DE PROTECCION TIPO LOUVER EN MEDIDAS 2.10X2.0 MTS CON DUELA 170, MALLA CICLONICA CAL 10.5 CON SOLERA DE 1X3/1/16" MARCO Y CONTRAMARCO CON R225, PASADOR, CANDADO Y LLAVE Y TODO LO NECESARIO PARA OBRA TERMINADA</t>
  </si>
  <si>
    <t>GESTIONES ANTE VERIFICACION DE INSTALACION ELECTRICA POR PARTE DE LA UNIDAD VERIFICADORA DE INSTALACIONES ELECTRICAS (UVIE) ,  REVISION Y FIRMA POR PERITO RESPONSABLE DE PROYECTO ELECTRICO, VISITAS A OBRA,  CERTIFICADO DE VERIFICACION EN BAJA TENSION, DE ACUERDO A LOS KILOWATTS A CONTRATAR.</t>
  </si>
  <si>
    <t>SERV.</t>
  </si>
  <si>
    <t>TRAMITES DE REPRESENTACION ANTE COMISION FEDERAL DE ELECTRICIDAD, PAGO DE CONTRATO Y DEPOSITO EN GARANTIA A NOMBRE DE ESTE AYUNTAMIENTO DE LA PAZ, ENTREGA DE DOCUMENTOSA AL AREA DE SUPERVICION</t>
  </si>
  <si>
    <t>SUMINISTRO Y COLOCACIÓN DE  COMBINACION DE ALUMBRADO MONOFASICO, INCLUYE : BASE PARA FOTOCELDA, FOTOCELDA, BOBINA DE PROTECCIÓN (CONTACTOR) CON CAPACIDAD DE 30 AMP SEGÚN PROYECTO, INTERRUPTOR TERMOMAGENICO DE 30 A, CONEXIONES,MANO DE OBRA, MATERIALES Y TODO LO NECESARIO PARA SU CORRECTO FUNCIONAMIENTO.</t>
  </si>
  <si>
    <t>SUMINISTRO Y COLOCACION DE CABLEADO  ALIIMENTACION  PARA COMBINACION DE ALUMBRADO.  INCLUYE  CABLEADO TRIPLEX DE ALUMINIO CALIBRE 6 , CABLE LIQUID TIGHT DE 1 ",  CONEXIÓN Y PRUEBAS DE FUNCIONAMIENTO, HERRAMIENTA, MANO DE OBRA, EQUIPO, LIMPIEZA Y TODO LO NECESARIO PARA LA CORRECTA EJECUCIÓN DE LOS TRABAJOS.</t>
  </si>
  <si>
    <t>SUMINISTRO Y COLOCACIÓN DE INTERRUPTOR TERMOMAGNETICO   PRINCIPAL MONOFASICO  DE UN POLO DE 30 A SQUARE D CON GABINETE INCLUIDO. INCLUYE INSTALACIÓN, CONEXIÓN AJUSTES Y TODO LO NECESARIO PARA SU CORRECTA INSTALACIÓN.</t>
  </si>
  <si>
    <t xml:space="preserve">      SUMINISTRO Y COLOCACIÓN DE BASE DE MEDICIÓN INTEGRAL MONOFASICA 5 X 100 INCLUYE: INSTALACIÓN COMPLETA DE MEDICIÓN, CONEXIÓN DE ALIMENTACIÓN 2 FASES CALIBRE 2  AWG COLOR NEGRO, UN NEUTRO CALIBRE 2 AWG COLOR BLANCO, COLOCACIÓN DE TIERRA FÍSICA, PUENTE BONDING Y LIMPIEZA, LO NECESARIO PARA SU CORRECTA INSTALACION.</t>
  </si>
  <si>
    <t xml:space="preserve">   REGISTRO ELÉCTRICO 40x40x40 cm CON CONCRETO ARMADO F'C=150 KG/CM2 Y MALLA ELECTROSOLDADA 6x6 10/10, MARCO Y CONTRAMARCO METÁLICO CON SOLERA DE 1 1/2" X 3/16 Y 1 1/4" X 3/16, FONDO DE GRAVA, TAPA DE CONCRETO, INCLUYE MANO DE OBRA, HERRAMIENTA Y EQUIPO.</t>
  </si>
  <si>
    <t xml:space="preserve"> SUMINISTRO COLOCACIÓN Y CONEXIÓN DE CABLE DE ALUMINIO  TRIPLEX XLP (2-4 + 1-4) DE 600 V, CALIBRE # 4 INCLUYE: CINTA AISLANTE VULCANIZADA, CONECTORES BIMETALICOS TIPO PURO PARA COBRE ALUMINIO, COCAS, DESPERDICIOS, MATERIALES, MANO DE OBRA, HERRAMIENTAS, EQUIPO Y TODO LO NECESARIO PARA SU CORRECTA EJECUCIÓN.</t>
  </si>
  <si>
    <t xml:space="preserve"> SUMINISTRO Y COLOCACION DE TENDIDO DE RED DE ALIMENTACIÓN DE LUMINARIAS A BASE DE TUBO PVC CEDULA 30 DE  1 1/4  ", INCLUYE: EXCAVACIÓN, CAMA DE ARENA, TENDIDO, MATERILES, MANO DE OBRA, HERRAMIENTA Y EQUIPO NECESARIO PARA SU BUEN FUNCIONAMIENTO.</t>
  </si>
  <si>
    <t>SUMINISTRO Y COLOCACIÓN DE CENTRO DE CARGA  MONOFÁSICA  DE 125 A, TIPO EMPOTRAR DE 16 CIRCUITOS INCLUYE: INSTALACIÓN COMPLETA, CONEXIÓN DE ALIMENTACIÓN, FIJACION, NIVEL,  PEINADO DE CIRCUITOS Y LIMPIEZA.</t>
  </si>
  <si>
    <t xml:space="preserve"> CIMENTACION TRAPEZOIDAL DE CONCRETO DE 40x40 EN CORONA Y 80x80 EN BASE, CON ALTURA DE 100 Cm.  FABRICADO EN CONCRETO FC=150 KG/CM2, ACERO DE REFUERZO CON VARILLA CORRUGADA DE 3/8" Y 1/2" SEGUN SE INDICA,  4 ANCLAS DE VARILLA ROSCADA DE 1" DE DIAMETRO POR 55CMS DE LARGO, TUBO PVC CONDUIT DE 11/2" DE DIAMETRO, CURVAS Y CONECTORES DE PVC EN REGISTRO Y BASE SEGUN PLANO, EXCAVACION EN TERRENO TIPO III MATERIAL C Y RELLENO COMPACTADO AL85% MINIMO,  CON MATERIAL SELECCIONADO PRODUCTO DE EXCAVACION, LIBRE DE BOLEO DE 3", CARGO DIRECTO POR EL  COSTO DE LA MANO DE OBRA Y LOS METERIALES REQUERIDOS, FLETE A OBRA, ACARREOS, NIVELADO, PLOMEADO, MANIOBRAS, GRUA, TRAZO, CORTE, CIMBRA,  HABILITADO Y ARMADO, COLADO Y DESCIMBRADO, GUIA DE ALAMBRE CAL.14, FIJACION, DESENRAICE, CORTE Y/O PODAD DE ARBOLES, LIMPIEZA Y RETIRO DE SOBRANTES FUERA DE LA OBRA, EQUIPO DE SEGURIDAD,  INSTALACIONES ESPECIFICAS, DESPERDICIOS Y DEMAS CARGOS DERIVADOS DEL USO DEL EQUIPO Y HERRAMIENTA.</t>
  </si>
  <si>
    <t>SUMINISTRO Y COLOCACIÓN DE LUMINARIA LED SOLAR TIPO ALL IN ONE  ,  DE 80 W    MARCA FORLIGHTING, EN POSTE METALICO.   INCLUYE: MONTAJE DE LAMPARA,  PRUEBAS DE FUNCIONAMIENTO, MATERIAL, MANO DE OBRA, HERRAMIENTA, EQUIPO, Y TODO LO NECESARIO PARA SU CORRECTA INSTALACIÓN</t>
  </si>
  <si>
    <t xml:space="preserve">   SUMINISTRO Y COLOCACIÓN DE BRAZO METALICO DE 2" PARA LAMAPRA SOLAR  TIPO ALL IN ONE. INCLUYE: CONTRUCCION DE TUBO METALICO DE 30 CM DE LARGO, BASE PLANA PARA COLOCACION DE TORNILLOS O PIJAS, PINTURA DE ACUERDO A LO QUE LA SUPERVISION DISPONGA, MATERIAL, MANO DE OBRA, HERRAMIENTA, EQUIPO, Y TODO LO NECESARIO PARA SU CORRECTA INSTALACIÓN</t>
  </si>
  <si>
    <t>SUMINISTRO Y COLOCACIÓN DE POSTE METALICO DE 7 MTS. CIRCULAR, METALICO . INCL: MONTAJE DE POSTE, COLOCACION DE  TORNILLERIA DE ENSAMBLE GALVANIZADA,  PINTURA EN POSTES DE ACUERDO A LO QUE LA SUPERVSION DISPONGA, HERRAMIENTA, MANO DE OBRA, EQUIPO, LIMPIEZA Y TODO LO NECESARIO PARA LA CORRECTA EJECUCIÓN DE LOS TRABAJOS</t>
  </si>
  <si>
    <t>INSTALACION ELECTRICA E ILUMINACIÓN</t>
  </si>
  <si>
    <t>DIRECCIÓN DE OBRAS PUBLICAS</t>
  </si>
  <si>
    <r>
      <t xml:space="preserve">SUMINISTRO Y COLOCACIÓN PARA </t>
    </r>
    <r>
      <rPr>
        <b/>
        <sz val="9"/>
        <rFont val="Arial"/>
        <family val="2"/>
      </rPr>
      <t>APAGADOR</t>
    </r>
    <r>
      <rPr>
        <sz val="9"/>
        <rFont val="Arial"/>
        <family val="2"/>
      </rPr>
      <t xml:space="preserve"> DOBLE MARCA LEVITON COLOR BLANCO, INCLUYE: TAPA, MANGUERA POLIFLEX, CABLEADO Y CHALUPA DE 2” X 4”.</t>
    </r>
  </si>
  <si>
    <t>SUMINISTRO Y COLOCACIÓN DE POLÍN CIRCULAR (MURILLO) DE MADERA DE 8 PIES DE LARGO DE 10 CM DE DIAMETRO PROMEDIO, TIPO RÚSTICO, CON ACABADO DE POLIURETANO. INCLUYE: MATERIAL, DESPERDICIOS, CONSUMIBLES, MANO DE OBRA, HERRAMIENTA Y EQUIPO PARA SU CORRECTA EJECUCIÓN.</t>
  </si>
  <si>
    <t>I</t>
  </si>
  <si>
    <t>l.2.17</t>
  </si>
  <si>
    <t>I.4.1</t>
  </si>
  <si>
    <t>I.4.1.1</t>
  </si>
  <si>
    <t>I.4.1.2</t>
  </si>
  <si>
    <t>I.4.2</t>
  </si>
  <si>
    <t>I.4.2.1</t>
  </si>
  <si>
    <t>I.4.2.2</t>
  </si>
  <si>
    <t>I.4.2.3</t>
  </si>
  <si>
    <t>I.4.2.4</t>
  </si>
  <si>
    <t>I.4.2.5</t>
  </si>
  <si>
    <t>I.4.2.6</t>
  </si>
  <si>
    <t>I.4.2.7</t>
  </si>
  <si>
    <t>I.4.2.8</t>
  </si>
  <si>
    <t>I.4.2.9</t>
  </si>
  <si>
    <t>I.4.2.10</t>
  </si>
  <si>
    <t>I.4.3</t>
  </si>
  <si>
    <t>I.4.3.1</t>
  </si>
  <si>
    <t>I.4.3.2</t>
  </si>
  <si>
    <t>I.4.3.3</t>
  </si>
  <si>
    <t>I.4.3.4</t>
  </si>
  <si>
    <t>I.4.3.5</t>
  </si>
  <si>
    <t>I.4.3.6</t>
  </si>
  <si>
    <t>I.4.3.7</t>
  </si>
  <si>
    <t>I.4.3.8</t>
  </si>
  <si>
    <t>I.4.3.9</t>
  </si>
  <si>
    <t>I.4.3.10</t>
  </si>
  <si>
    <t>I.4.3.11</t>
  </si>
  <si>
    <t>I.4.3.12</t>
  </si>
  <si>
    <t>I.4.3.13</t>
  </si>
  <si>
    <t>I.4.4</t>
  </si>
  <si>
    <t>I.4.4.1</t>
  </si>
  <si>
    <t>I.4.4.2</t>
  </si>
  <si>
    <t>I.4.4.3</t>
  </si>
  <si>
    <t>I.4.4.4</t>
  </si>
  <si>
    <t>I.4.4.5</t>
  </si>
  <si>
    <t>I.4.4.6</t>
  </si>
  <si>
    <t>I.4.4.7</t>
  </si>
  <si>
    <t>I.4.4.8</t>
  </si>
  <si>
    <t>I.4.4.9</t>
  </si>
  <si>
    <t>I.4.4.10</t>
  </si>
  <si>
    <t>II.1</t>
  </si>
  <si>
    <t>II.1.1</t>
  </si>
  <si>
    <t>II.1.2</t>
  </si>
  <si>
    <t>II.1.3</t>
  </si>
  <si>
    <t>II.1.4</t>
  </si>
  <si>
    <t>II.1.5</t>
  </si>
  <si>
    <t>II.2</t>
  </si>
  <si>
    <t>II.2.1</t>
  </si>
  <si>
    <t>II.2.2</t>
  </si>
  <si>
    <t>III.1</t>
  </si>
  <si>
    <t>III.1.1</t>
  </si>
  <si>
    <t>III.1.2</t>
  </si>
  <si>
    <t>III.2</t>
  </si>
  <si>
    <t>III.2.1</t>
  </si>
  <si>
    <t>III.2.2</t>
  </si>
  <si>
    <t>III.2.3</t>
  </si>
  <si>
    <t>III.2.4</t>
  </si>
  <si>
    <t>III.2.5</t>
  </si>
  <si>
    <t>III.2.6</t>
  </si>
  <si>
    <t>III.2.7</t>
  </si>
  <si>
    <t>III.2.8</t>
  </si>
  <si>
    <t>III.2.9</t>
  </si>
  <si>
    <t>III.2.10</t>
  </si>
  <si>
    <t>III.2.11</t>
  </si>
  <si>
    <t>III.2.12</t>
  </si>
  <si>
    <t>III.2.13</t>
  </si>
  <si>
    <t>III.2.14</t>
  </si>
  <si>
    <t>III.3</t>
  </si>
  <si>
    <t>III.3.1</t>
  </si>
  <si>
    <t>III.3.2</t>
  </si>
  <si>
    <t>III.3.3</t>
  </si>
  <si>
    <t>IV.1</t>
  </si>
  <si>
    <t>IV.2</t>
  </si>
  <si>
    <t>IV.3</t>
  </si>
  <si>
    <t>IV.4</t>
  </si>
  <si>
    <t>IV.5</t>
  </si>
  <si>
    <t>IV.6</t>
  </si>
  <si>
    <t>IV.7</t>
  </si>
  <si>
    <t>IV.8</t>
  </si>
  <si>
    <t>IV.9</t>
  </si>
  <si>
    <t>IV.10</t>
  </si>
  <si>
    <t>IV.11</t>
  </si>
  <si>
    <t>IV.12</t>
  </si>
  <si>
    <t>IV.13</t>
  </si>
  <si>
    <t>IV.14</t>
  </si>
  <si>
    <t>IV.15</t>
  </si>
  <si>
    <t>IV.16</t>
  </si>
  <si>
    <t>IV.17</t>
  </si>
  <si>
    <t>TRAZO Y NIVELACION, INDICANDO EL PERÍMETRO Y ÁREA GENERAL DE TRABAJO, NIVELES Y REFERENCIAS GENERALES: MARCAS DE CAL EN SITIO, TRAZO CON EQUIPO TOPOGRÁFICO, MANO DE OBRA, EQUIPO, HERRAMIENTA Y TODO LO NECESARIO PARA SU CORRECTA EJECUCIÓN A LÍNEA DE PROYECTO.</t>
  </si>
  <si>
    <t>RELLENO CON MATERIAL PRODUCTO DE EXCAVACION, COMPACTADO CON EQUIPO MECÁNICO EN  CAPAS  DE  20 CMS. DE ESPESOR; INCLUYE: ACARREO DENTRO  DE LA OBRA, AGREGAR HUMEDAD NECESARIA, PRUEBAS DE COMPACTACIÓN 95 % PROCTOR POR CAPA, CUANDO SE INDIQUE EN LAS ESPECIFICACIONES TÉCNICA DE LA OBRA, HERRAMIENTA, EQUIPO Y MANO DE OBRA.</t>
  </si>
  <si>
    <t>CONSTRUCCION DE COLUMNA C-1 DE 50X30CM DE CONCRETO F'C=250KG/CM2, REFORZADA CON 10 VARILLAS DE 1/2" Y 2 ESTRIBOS DE 3/8" A CADA 20CM; INCLUYE: CIMBRA, HABILITADO DE ACERO DE REFUERZO, GANCHOS, ESCUADRAS, DESPERDICIOS, VACIADO Y VIBRADO DE CONCRETO, DESCIMBRA, CURADO, EQUIPO, HERRAMIENTA, MATERIAL, MANO DE OBRA, Y TODO LOS NECESARIO PARA LA CORRECTA EJECUCIÓN DE LOS TRABAJOS (VER DETALLE EN PLANO).</t>
  </si>
  <si>
    <t>EXCAVACIÓN A MANO EN  TERRENO TIPO C , A CUALQUIER PROFUNDIDAD INCLUYE:  AFINE DE TALUDES, SOBREEXCAVACION POR ANGULO DE REPOSO DE MATERIAL, COMPACTACIÓN DE FONDO DE CEPAS,  ACARREO  DENTRO  Y FUERA  DE LA OBRA DEL MATERIAL NO UTILIZABLE.</t>
  </si>
  <si>
    <t>CONSTRUCCION DE COLUMNA C-2 DE 30X20CM DE CONCRETO F'C=250KG/CM2, REFORZADA CON 6 VARILLAS DE 1/2" Y ESTRIBOS DE 3/8" A CADA 20CM; INCLUYE: CIMBRA, HABILITADO DE ACERO DE REFUERZO, GANCHOS, ESCUADRAS, DESPERDICIOS, VACIADO Y VIBRADO DE CONCRETO, DESCIMBRA, CURADO, EQUIPO, HERRAMIENTA, MATERIAL, MANO DE OBRA, Y TODO LOS NECESARIO PARA LA CORRECTA EJECUCIÓN DE LOS TRABAJOS (VER DETALLE EN PLANO).</t>
  </si>
  <si>
    <t>CONSTRUCCION DE COLUMNA C-3 DE 40X30CM DE CONCRETO F'C=250KG/CM2, REFORZADA CON 10 VARILLAS DE 1/2" Y ESTRIBOS DE 3/8" A CADA 20CM; INCLUYE: CIMBRA, HABILITADO DE ACERO DE REFUERZO, GANCHOS, ESCUADRAS, DESPERDICIOS, VACIADO Y VIBRADO DE CONCRETO, DESCIMBRA, CURADO, EQUIPO, HERRAMIENTA, MATERIAL, MANO DE OBRA, Y TODO LOS NECESARIO PARA LA CORRECTA EJECUCIÓN DE LOS TRABAJOS (VER DETALLE EN PLANO).</t>
  </si>
  <si>
    <t>CONSTRUCCION DE DALA DR-1 DE 30X20CM DE CONCRETO F'C=250KG/CM2, REFORZADA CON 6 VARILLAS DE 3/8" Y ESTRIBOS DE 1/4" A CADA 20CM; INCLUYE: CIMBRA, HABILITADO DE ACERO DE REFUERZO, GANCHOS, ESCUADRAS, DESPERDICIOS, VACIADO Y VIBRADO DE CONCRETO, DESCIMBRA, CURADO, EQUIPO, HERRAMIENTA, MATERIAL, MANO DE OBRA, Y TODO LOS NECESARIO PARA LA CORRECTA EJECUCIÓN DE LOS TRABAJOS (VER DETALLE EN PLANO).</t>
  </si>
  <si>
    <t xml:space="preserve">CASTILLO K DE 15X15CM DE CONCRETO F'C=250KG/CM2, ARMADO CON 4 VARILLAS DE 3/8" Y ESTRIBOS DE 1/4" A CADA 15 CM, SEGÚN SE INDICA EN PLANO; INCLUYE: ANCLAJE EN LOSA DE CIMENTACION, FABRICACION, VACIADO, VIBRADO DE CONCRETO, HABILITADO  COLOCACION DE ACERO DE REFUERZO, CIMBRA, DESCIMBRA, DESPERDICIOS, HERRAMIENTA, EQUIPO Y MANO DE OBRA. </t>
  </si>
  <si>
    <t xml:space="preserve">LOSA MACISA DE 10CM DE ESPESOR CON CONCRETO F'C=200KG/CM2, ARMADA CON VARILLA DE 3/8" A CADA 20CM EN AMBOS SENTIDOS, ACABADO PULIDO ESCOBILLADO FINO; INCLUYE: SUMINISTRO, VACIADO, VIBRADO, CURADO DE CONCRETO, HABILITADO  COLOCACION DE ACERO DE REFUERZO, CIMBRA, DESCIMBRA, DESPERDICIOS, HERRAMIENTA, EQUIPO Y MANO DE OBRA. </t>
  </si>
  <si>
    <t xml:space="preserve">CADENA DE CERRAMIENTO CR-1 DE 15X20CM DE CONCRETO F'C=250KG/CM2, ARMADA CON 4 VARILLAS DE 3/8" Y ESTRIBOS DE 1/4" A CADA 20 CM; INCLUYE: FABRICACION, VACIADO, VIBRADO DE CONCRETO, HABILITADO  COLOCACION DE ACERO DE REFUERZO, CIMBRA, DESCIMBRA, DESPERDICIOS, HERRAMIENTA, EQUIPO Y MANO DE OBRA. </t>
  </si>
  <si>
    <t>CONSTRUCCION DE ZAPATA ZAC-1, DE 2.50X1.60X0.20 M DE CONCRETO F'C=250KG/CM2, REFORZADA DOBLE PARRILLA CON VARILLA 3/8" @ 15 CM.; INCLUYE: CIMBRA, HABILITADO DE ACERO DE REFUERZO, GANCHOS, ESCUADRAS, DESPERDICIOS, VACIADO Y VIBRADO DE CONCRETO, DESCIMBRA, CURADO, EQUIPO, HERRAMIENTA, MATERIAL, MANO DE OBRA, Y TODO LOS NECESARIO PARA LA CORRECTA EJECUCIÓN DE LOS TRABAJOS (VER DETALLE EN PLANO).</t>
  </si>
  <si>
    <t>CONSTRUCCION DE ZAPATA ZAC-2, DE 2.10X1.20X0.15 M DE CONCRETO F'C=250KG/CM2, REFORZADA DOBLE PARRILLA CON VARILLA 3/8" @ 15 CM.; INCLUYE: CIMBRA, HABILITADO DE ACERO DE REFUERZO, GANCHOS, ESCUADRAS, DESPERDICIOS, VACIADO Y VIBRADO DE CONCRETO, DESCIMBRA, CURADO, EQUIPO, HERRAMIENTA, MATERIAL, MANO DE OBRA, Y TODO LOS NECESARIO PARA LA CORRECTA EJECUCIÓN DE LOS TRABAJOS (VER DETALLE EN PLANO).</t>
  </si>
  <si>
    <t>ELABORACION DE FIRME DE CONCRETO 10 CMS ESP.  F'C=200 KG/CM2 ARMADO CON MALLALAC 6X6/10-10 ACABADO PULIDO Y CURACRETO EN LOSAS RETICULADAS DE 2.00 X 3.00 MTS. CON JUNTAS DE 0.05 CM DE ESPESOR.  INCLUYE: MATERIALES,  MANO DE OBRA, HERRAMIENTA Y EQUIPO.</t>
  </si>
  <si>
    <r>
      <t xml:space="preserve">CONSTRUCCION DE ZAPATA </t>
    </r>
    <r>
      <rPr>
        <b/>
        <sz val="9"/>
        <rFont val="Arial"/>
        <family val="2"/>
      </rPr>
      <t>ZCC-2</t>
    </r>
    <r>
      <rPr>
        <sz val="9"/>
        <rFont val="Arial"/>
        <family val="2"/>
      </rPr>
      <t>, DE 0.70X0.15 M DE CONCRETO F'C=250KG/CM2, REFORZADA DOBLE PARRILLA CON VARILLA 3/8" @ 20 CM.CADENA DE DEPLANTE DE 0.15 X 0.15 M, ARMADA CON 4 VARILLAS DE 3/8" Y ESTRIBOS DE ALMBRON @ 20 CM; CADENA DE ARRANQUE DE 0.15 X 0 .20 M, ARMADA CON 4 VARILLAS #3 Y ESTRIBOS DE ALAMBRON @ 20 CM; MURO DE DESPLANTE DE BLOCK DE 15 X 20 X 40 CM, RELLENO CON CONCRETO F'C= 150 KG/CM2; INCLUYE: CIMBRA, HABILITADO DE ACERO DE REFUERZO, GANCHOS, ESCUADRAS, DESPERDICIOS, VACIADO Y VIBRADO DE CONCRETO, DESCIMBRA, CURADO, EQUIPO, HERRAMIENTA, MATERIAL, MANO DE OBRA, Y TODO LOS NECESARIO PARA LA CORRECTA EJECUCIÓN DE LOS TRABAJOS (VER DETALLE EN PLANO).</t>
    </r>
  </si>
  <si>
    <t xml:space="preserve">CASTILLO K-2 DE 15X15CM DE CONCRETO F'C=250KG/CM2, ARMEX 15X15 CMS , SEGÚN SE INDICA EN PLANO; INCLUYE: ANCLAJE EN LOSA DE CIMENTACION, FABRICACION, VACIADO, VIBRADO DE CONCRETO, HABILITADO  COLOCACION DE ACERO DE REFUERZO, CIMBRA, DESCIMBRA, DESPERDICIOS, HERRAMIENTA, EQUIPO Y MANO DE OBRA. </t>
  </si>
  <si>
    <t xml:space="preserve">CASTILLO K-1 DE 15X15CM DE CONCRETO F'C=250KG/CM2, ARMADO CON 4 VARILLAS DE 3/8" Y ESTRIBOS DE 1/4" A CADA 15 CM, SEGÚN SE INDICA EN PLANO; INCLUYE: ANCLAJE EN LOSA DE CIMENTACION, FABRICACION, VACIADO, VIBRADO DE CONCRETO, HABILITADO  COLOCACION DE ACERO DE REFUERZO, CIMBRA, DESCIMBRA, DESPERDICIOS, HERRAMIENTA, EQUIPO Y MANO DE OBRA. </t>
  </si>
  <si>
    <t>SUMINISTRO E INSTALACION DE ENCHAPADO DE PIEDRA TIPO "OCRE DEL VALLE PERDIDO" ENTRE 3 A 5 CM DE ESPESOR O SIMILAR EN CALIDAD, MODELO Y PRECIO, PEGADO CON PEGAVITRO MARCA INTERCERAMIC O SIMILAR EN CALIDAD Y PRECIO; INCLUYE: SUMINISTRO DE MATERIALES, RECORTES, DESPERDICIOS, HERRAMIENTA, EQUIPO, MANO DE OBRA Y TODO LO NECESARIO PARA SU CORRECTA INSTALACIÓN.</t>
  </si>
  <si>
    <t>APLANADO ACABADO FLOTEADO FINO EN MUROS A UNA ALTURA MAXIMA DE 4.00M, A BASE DE MEZCLA CEMENTO-ARENA, PROPORCION 1:4 EN ESPESOR PROMEDIO DE 1.5 CM Y PASTA CEMENTO-ARENA CERNIDA FINA EN ESPESOR PROMEDIO DE 5MM. INCLUYE; ANDAMIOS, DESPERDICIOS, SUMINISTRO DE MATERIALES, HERRAMIENTA, EQUIPO Y MANO DE OBRA.</t>
  </si>
  <si>
    <t>APLANADO ACABADO REPELLADO EN MUROS A UNA ALTURA MAXIMA DE 3.50M, A BASE DE MEZCLA CEMENTO-ARENA, PROPORCION 1:4 EN ESPESOR PROMEDIO DE 1.5 CM Y PASTA CEMENTO-ARENA CERNIDA FINA EN ESPESOR PROMEDIO DE 5MM. INCLUYE; ANDAMIOS, DESPERDICIOS, SUMINISTRO DE MATERIALES, HERRAMIENTA, EQUIPO Y MANO DE OBRA.</t>
  </si>
  <si>
    <t>PLAFOND DE YESO DE 1.5 CM DE ESPESOR PROMEDIO EN LOSA DE AZOTEA, COLOCACION DE MALLA DE GALLINERO PREVIA APLICACIÓN DE PASTA; INCLUYE: ANDAMIOS, SUMINISTRO DE MATERIALES, DESPERDICIOS, HERRAMIENTA, EQUIPO Y MANO DE OBRA.</t>
  </si>
  <si>
    <t>ELABORACIÓN DE ENTORTADO A BASE DE MORTERO CEMENTO-ARENA PROPORCIÓN 1:5, PARA DAR PENDIENTE DEL 2% INCLUYE: MATERIAL Y MANO DE OBRA.</t>
  </si>
  <si>
    <t>SUMINISTRO Y COLOCACION DE GARGOLA DE CONCRETO, DE 20X60CM; INCLUYE: ELEVACION Y SUMINISTRO DE MATERIALES, DESPERDICIOS, HERRAMIENTA, EQUIPO Y MANO DE OBRA.</t>
  </si>
  <si>
    <t>IMPERMEABILIZACION DE LOSA DE AZOTEA CON IMPERMEABILIZANTE ELASTOMERICO COLOR BLANCO DE 5 AÑOS DE CALIDAD, CON MEMBRANA REFORZADA; INCLUYE: LIMPIEZA Y PREPARACION DE LA SUPERFICIE, CEMENTO PLASTICO DONDE SEA NECESARIO, CONFINAMIENTO DE DESPERDICIOS, SUMINISTRO Y ELEVACION DE MATERIALES, CONSUMIBLES, HERRAMIENTA, EQUIPO Y MANO DE OBRA.</t>
  </si>
  <si>
    <t>PLANTILLA  DE  CONCRETO DE 6 CMS. DE ESPESOR,  HECHA  EN  OBRA DE CONCRETO F"c= 100 KG/CM2 , APALILLADA Y NIVELADA, INCLUYE: SUMINISTRO DE MATERIALES, DESPERDICIOS, HERRAMIENTA, EQUIPO Y MANO DE OBRA.</t>
  </si>
  <si>
    <t>PLANTILLA  DE  CONCRETO DE 5 CMS. DE ESPESOR,  HECHA  EN  OBRA DE CONCRETO F"c= 100 KG/CM2 , APALILLADA Y NIVELADA, INCLUYE: SUMINISTRO DE MATERIALES, DESPERDICIOS, HERRAMIENTA, EQUIPO Y MANO DE OBRA.</t>
  </si>
  <si>
    <t xml:space="preserve">BARRA DE CONCRETO DE 5 CM DE ESPESOR CON CONCRETO F'C=200KG/CM2, ARMADA CON VARILLA DE 3/8" A CADA 15CM EN AMBOS SENTIDOS, ACABADO PULIDO FINO  Y HUECO PARA PASE DE INSTALACIONES; INCLUYE: SUMINISTRO, VACIADO, VIBRADO, CURADO DE CONCRETO, HABILITADO  COLOCACION DE ACERO DE REFUERZO, CIMBRA, DESCIMBRA, DESPERDICIOS, HERRAMIENTA, EQUIPO Y MANO DE OBRA. </t>
  </si>
  <si>
    <t>CHAFLAN PERIMETRAL DE 10 X 10 CM, A BASE DE MEZCLA CEMENTO-ARENA, PROPORCION 1:5; INCLUYE; PEGACRETO, ANDAMIOS, DESPERDICIOS, SUMINISTRO DE MATERIALES, HERRAMIENTA, EQUIPO Y MANO DE OBRA.</t>
  </si>
  <si>
    <t xml:space="preserve">LIMPIEZA DEL AREA, INCLUYE: DESHIERBE, LIMPIEZA DE BASURA Y DESPERDICIOS. RETIRO FUERA DE LA OBRA A LUGAR INDICADO POR LAS AUTORIDADES, HERRAMIENTA, EQUIPO Y MANO DE OBRA.
</t>
  </si>
  <si>
    <t xml:space="preserve">CASTILLO K-4  DE 20X20 CM Y DE 1.40 M DE ALTURA DE CONCRETO F'C=250KG/CM2, ARMADO CON  ARMEX 15X15 CM, SEGÚN SE INDICA EN PLANO; INCLUYE: EXCAVACION EN TERRENO TIPO C, FABRICACION, VACIADO, VIBRADO DE CONCRETO CONTRAEXCAVACION DE 50 CMS, HABILITADO  COLOCACION DE ACERO DE REFUERZO, CIMBRA, DESCIMBRA, DESPERDICIOS, HERRAMIENTA, EQUIPO Y MANO DE OBRA. </t>
  </si>
  <si>
    <t xml:space="preserve">ZAPATA ZAC-2, DE 2.10 M X 1.20 M DE CONCRETO F'C=250 KG/CM2, ARMADA CON DOBLE PARRILLA CON VARILLA #3 @ 15 CM, SEGÚN SE INDICA EN PLANO; INCLUYE:  FABRICACION, VACIADO, VIBRADO DE CONCRETO , HABILITADO  COLOCACION DE ACERO DE REFUERZO, CIMBRA, DESCIMBRA, DESPERDICIOS, HERRAMIENTA, EQUIPO Y MANO DE OBRA. </t>
  </si>
  <si>
    <t xml:space="preserve">ZAPATA ZAC-3, DE 1.50 X 1.50 X 0.15 M DE CONCRETO F'C=250 KG/CM2, ARMADA CON VARILLA #3 @ 20 CM, SEGÚN SE INDICA EN PLANO; INCLUYE: FABRICACION, VACIADO, VIBRADO DE CONCRETO, HABILITADO  COLOCACION DE ACERO DE REFUERZO, CIMBRA, DESCIMBRA, DESPERDICIOS, HERRAMIENTA, EQUIPO Y MANO DE OBRA. </t>
  </si>
  <si>
    <t>MURO DE 15CM DE ANCHO, CON BLOCK DE 15X20X40CM ACENTADO CON MORTERO CEMENTO-ARENA PROP. 1:4; INCLUYE: ANDAMIOS, SUMINISTRO DE MATERIALES, HERRAMIENTA, EQUIPO Y MANO DE OBRA.</t>
  </si>
  <si>
    <t>SUMINISTRO Y APLICACIÓN DE PINTURA VINIL ACRÍLICA EN MUROS Y PLAFOND. INCLUYE: APLICACIÓN DE PINTURA VINILICA TOTAL DE COMEX O SIMILAR EN CALIDAD CON LAS MANOS NECESARIAS PARA CUBRIR DE MANERA UNIFORME LA SUPERFICIE, SUMINISTRO DE TODOS LOS MATERIALES, CONFINAMIENTO DE DESPERDICIOS, HERRAMIENTA, EQUIPO Y MANO DE OBRA.</t>
  </si>
  <si>
    <t>SUMINISTRO Y APLICACIÓN DE SELLADOR COLOR BLANCO A DOS MANOS, MARCA COMEX,  INCLUYE: SUMINISTRO DE TODOS LOS MATERIALES, CONFINAMIENTO DE DESPERDICIOS, HERRAMIENTA, EQUIPO Y MANO DE OBRA</t>
  </si>
  <si>
    <t>SUMINISTRO E INSTALACION DE TINACO DE 1,100 LTS, CON VALVULA Y FLOTADOR DE LLENADO, VALVULA MULTIPLE DE SALIDA Y RESPIRADERO, MARCA ROTOPLAS O SIMILAR EN CALIDAD Y PRECIO. INCLUYE: CONEXIONES, FIJACION, SUMINISTRO DE MATERIALES, HERRAMIENTA, EQUIPO Y MANO DE OBRA.</t>
  </si>
  <si>
    <t>SUMINISTRO E INSTALACION DE MUEBLE W.C. 4.8L COLOR BLANCO MARCA HELVEX, MODELO AUSTRAL SIMILAR EN CALIDAD Y PRECIO; INCLUYE: SISTEMA DE FIJACION, CONECTOR, LLAVE DE ANGULO, MANGUERA, SELLADO, SUMINISTRO DE MATERIALES, HERRAMIENTA, EQUIPO Y MANO DE OBRA.</t>
  </si>
  <si>
    <t>SUMINISTRO E INSTALACION DE MUEBLE LAVAMANOS, TIPO OVALIN  MARCA ESATTO, MODELO ECONOKIT ZEGNO COLOR BLANCO  O SIMILAR EN CALIDAD Y PRECIO; INCLUYE: MONOMANDO MARCA ESATTO, MODELO ECONOKIT ZEGNO,  SISTEMA DE FIJACION, CONECTOR, LLAVE DE ANGULO, MANGUERA, SELLADO, SUMINISTRO DE MATERIALES, HERRAMIENTA, EQUIPO Y MANO DE OBRA.</t>
  </si>
  <si>
    <t>SUMINISTRO Y APLICACIÓN DE IMPERMEABILIZANTE EN CIMENTACION CON IMPERFEST "E" O SIMILAR. INCLUYE: MATERIAL, MANO DE OBRA, HERRAMIENTA Y EQUIPO.</t>
  </si>
  <si>
    <t xml:space="preserve">CASTILLO K2 DE 15X15CM DE CONCRETO F'C=250KG/CM2, REFORZADO CON ARMEX 15X15 CMS , SEGÚN SE INDICA EN PLANO; INCLUYE: ANCLAJE EN LOSA DE CIMENTACION, FABRICACION, VACIADO, VIBRADO DE CONCRETO, HABILITADO  COLOCACION DE ACERO DE REFUERZO, CIMBRA, DESCIMBRA, DESPERDICIOS, HERRAMIENTA, EQUIPO Y MANO DE OBRA. </t>
  </si>
  <si>
    <t>SUMINISTRO E INSTALACIÓN DE CENTRO DE CARGA MONOFASICO DE 6 CIRCUITOS PARA EMPOTRAR, MARCA SQUARE D O SIMILAR. INCLUYE: TAPA, PEINADO DE CIRCUITOS, ETIQUETADO, LIMPIEZA, CONSUMIBLES, HERRAMIENTA, EQUIPO Y MANO DE OBRA.</t>
  </si>
  <si>
    <t>SALIDA ELECTRICA DE CENTRO (ILUMINACION) CANALIZACION CON POLIDUCTO CORRUGADO DE 3/4" CON GUIA, CAJAS, CABLE  CALIBRE 12 THW-LS, PARA FASE, NUETRO Y CABLE 14 AWG PARA  TIERRA FISICA Y REGRESOS,  ACCESORIOS LEVITON BLANCO, APAGADOR CON TAPA, CAJAS OCTOGONALES Y REGSITROS 2X4",  PRUEBAS, MATERIALES,RANURAS RESANES, MANO DE OBRA, TERMINALES DE OJO PARA ATERRIZAR CAJAS, HERRAMIENTA Y EQUIPO.</t>
  </si>
  <si>
    <t>SALIDA ELECTRICA PARA CONTACTO DOBLE, CANALIZACION CON POLIDUCTO CORRUGADO DE 3/4" CON GUIA, CAJAS, CABLE  CALIBRE 12 THW-LS, PARA FASE,NUETRO Y  CALIBRE 14 AWG PARA TIERRA FISICA ACCESORIOS LEVITON COLOR BLANCO,  REGISTRO 2 X 4", CONTACTO DOBLE POLARIZADO, PRUEBAS, MATERIALES, RANURAS, RESANES, MANO DE OBRA, , TERMINALES DE OJO PARA ATERRIZAR CAJAS, HERRAMIENTA Y EQUIPO.</t>
  </si>
  <si>
    <t>SUMINISTRO E INSTALACIÓN DE LAMAPARA TIPO ARBOTANTE MARCA EGLO, MODELO 200838M.  INCLUYE:CONEXIÓN  DE ALIMENTACIÓN, CONSUMIBLES, HERRAMIENTA, EQUIPO, MANO DE OBRA Y TODO LO NECESARIO PARA SU CORRECTA INSTALACIÓN.</t>
  </si>
  <si>
    <t>SUMINISTRO E INSTALACIÓN DE ABANICO DE TECHO DE 3 VELOCIDADES MARCA STARHAUS, MODELO SKU: 631345. INCLUYE INSTALACIÓN DE CONTROL, CONSUMIBLES, HERRAMIENTA, EQUIPO, MANO DE OBRA Y TODO LO NECESARIO PARA SU CORRECTA INSTALACIÓN.</t>
  </si>
  <si>
    <t>SALIDA ELECTRICA DE CENTRO (ABANICO) CANALIZACION CON POLIDUCTO CORRUGADO DE 3/4" CON GUIA, CAJAS, CABLE  CALIBRE 12 THW-LS, PARA FASE, NUETRO Y CABLE 14 AWG PARA  TIERRA FISICA Y REGRESOS, CAJAS OCTOGONALES Y REGSITROS 2X4",  PRUEBAS, MATERIALES,RANURAS RESANES, MANO DE OBRA, TERMINALES DE OJO PARA ATERRIZAR CAJAS, HERRAMIENTA Y EQUIPO.</t>
  </si>
  <si>
    <t>TRAZO Y NIVELACIÓN DE TERRENO NATURAL, EMPLEANDO EQUIPO TOPOGRÁFICO, ASI COMO BANCO DE NIVEL Y REFERENCIA EN TODAS LAS ARISTAS DEL AREA A AFECTAR, ESTABLECIENDO EJES Y REFERENCIA, INCLUYE: ACARREO DE MATERIAL RESULTANTE DENTRO Y FUERA DE LA OBRA HASTA PUNTO DE ACOPIO INDICADO POR SUPERVISIÓN, MANO DE OBRA, HERRAMIENTA Y EQUIPO.</t>
  </si>
  <si>
    <t>SUMINISTRO Y COLOCACION DE PLASTICO NEGRO DE POLIETILENO CALIBRE 600 PARA CIMENTACION, INCLUYE: RECORTES, DESPERDICIOS, TRASLAPES, MATERIAL, MANO DE OBRA, HERRAMIENTA Y EQUIPO.</t>
  </si>
  <si>
    <t>LOSA DE CIMENTACION DE 10 CM DE ESPESOR, DE CONCRETO F´C=250 KG/CM2  REFORZADA CON VARILLA DEL #3 @ 20 CMS EN AMBOS SENTIDOS, INCLUYE: EXCAVACION A MANO, CIMBRA, ARMADO Y COLADO, ACABADO SEMIPULIDO APARENTE, LA CADENA PERIMETRAL DE 30X15 CMS REFORZADA CON 4 VARILLAS DEL #4 (1/2") Y ESTRIBOS DEL #3 (3/8") @ 20 CMS, MATERIALES, DESPERDICIOS, MANO DE OBRA, HERRAMIENTA Y EQUIPO. VER DETALLE EN PLANO.</t>
  </si>
  <si>
    <t>SALIDA ELÉCTRICA DE CENTRO, INCLUYE; MANGUERA TIPO POLIFLEX, CABLEADO Y BOTE DE 4" PARA SPOTS,  CANALIZACION CON POLIDUCTO CORRUGADO DE 3/4" CON GUIA, CABLE  CALIBRE 12 THW-LS, PARA FASE, NUETRO Y CABLE 14 AWG PARA  TIERRA FISICA Y REGRESOS,  PRUEBAS, MATERIALES,RANURAS RESANES, MANO DE OBRA, TERMINALES DE OJO PARA ATERRIZAR CAJAS, HERRAMIENTA Y EQUIPO.</t>
  </si>
  <si>
    <t>SUMINISTRO E INSTALACIÓN DE LUMINARIA TIPO SPOT PARA DETALLE EN NICHO MARCA ILLUX, MODELOTH-1226.N30, INCLUYE: CONSUMIBLES, HERRAMIENTA, EQUIPO, MANO DE OBRA Y TODO LO NECESARIO PARA SU CORRECTA INSTALACIÓN.</t>
  </si>
  <si>
    <t>SUMINISTRO E INSTALACIÓN DE LUMINARIA TIPO SPOT DE SOBREPONER MARCA TECNOLITE, MODELO H-505/N. INCLUYE: CONSUMIBLES, HERRAMIENTA, EQUIPO, MANO DE OBRA Y TODO LO NECESARIO PARA SU CORRECTA INSTALACIÓN.</t>
  </si>
  <si>
    <t>SUMINISTRO  Y COLOCACIÓN SALIDA PARA APAGADOR SENCILLO MARCA LEVITON COLOR BLANCO O SIMILAR, INCLUYE: TAPA, MANGUERA POLIFLEX, CABLEADO Y CHALUPA DE 2” X 4”, INCLUYE: CONSUMIBLES, HERRAMIENTA, EQUIPO, MANO DE OBRA Y TODO LO NECESARIO PARA SU CORRECTA INSTALACIÓN.</t>
  </si>
  <si>
    <t>SUMINISTRO E INSTALACIÓN DE DISPENSADOR DE JABÓN LÍQUIDO, MARCA JOFEL, MODELO AC70300AU.  INCLUYE: CONSUMIBLES, HERRAMIENTA, EQUIPO, MANO DE OBRA Y TODO LO NECESARIO PARA SU CORRECTA INSTALACIÓN.</t>
  </si>
  <si>
    <t>SUMINISTRO E INSTALACIÓN DE DISPENSADOR DE PAPEL, MARCA JOFEL, MODELO AE57030AU.  INCLUYE: CONSUMIBLES, HERRAMIENTA, EQUIPO, MANO DE OBRA Y TODO LO NECESARIO PARA SU CORRECTA INSTALACIÓN.</t>
  </si>
  <si>
    <t>FABRICACIÓN DE REGISTRO SANITARIO DE 40X60X60 CMS. INTERIOR, HECHO A BASE DE BLOCK 15X20X40 DE10 CMS. ESP. ASENTADO C/MORTERO CEM-ARENA 1:4, APLANADO PULIDO INTERIOR TAPA MONTADA SOBRE BASTIDOR DE ÁNGULO 1"X1/8" Y CONTRAMARCO DE ÁNGULO 1-1/4"X1/8", RECUBRIMIENTO PINTURA ALKIDÁLICA EN ACERO, INCLUYE: PLANTILLA DE CONCRETO F'C=100 KG/CM2. DE 10 CM. ESP., MEDIA CAÑA, IMPERMEAB. EXTERIOR A BASE DE EMULSIÓN ASFÁLTICA BASE SOLVENTE VAPORTITE-550 MCA. FESTER O SIMILAR, ARMADO, EXCAVACIÓN Y RELLENO, HERRAMIENTA, MANO DE OBRA Y EQUIPO (VER DETALLE EN PLANO).</t>
  </si>
  <si>
    <t>SUMINISTRO E INSTALACION DE TUBO DE PVC HIDRAULICO DE ¾”, INCLUYE:  MATERIAL DE  CONEXIÓN, CODOS, Y, TEE, PEGAMENTO, CONSUMIBLES, HERRAMIENTA, EQUIPO, MANO DE OBRA Y TODO LO NECESARIO PARA SU CORRECTA INSTALACIÓN.</t>
  </si>
  <si>
    <t>SUMINISTRO E INSTALACION DE TUBO DE PVC SANITARIO DE 2"”, INCLUYE:  MATERIAL DE  CONEXIÓN, CODOS, Y, TEE, PEGAMENTO, CONSUMIBLES, HERRAMIENTA, EQUIPO, MANO DE OBRA Y TODO LO NECESARIO PARA SU CORRECTA INSTALACIÓN.</t>
  </si>
  <si>
    <t>SUMINISTRO E INSTALACION DE TUBO DE PVC SANITARIO DE 4"”, INCLUYE:  MATERIAL DE  CONEXIÓN, CODOS, Y, TEE, PEGAMENTO, CONSUMIBLES, HERRAMIENTA, EQUIPO, MANO DE OBRA Y TODO LO NECESARIO PARA SU CORRECTA INSTALACIÓN.</t>
  </si>
  <si>
    <t>ENTORTADO EN LOSA DE AZOTEA PARA DAR PENDIENTES, CON MORTERO CEMENTO-ARENA PROPORCION 1:5, ESPESOR PROMEDIO DE 8CM; INCLUYE: PEGACRETO, ELEVACION Y SUMINISTRO DE MATERIALES, DESPERDICIOS, HERRAMIENTA, EQUIPO Y MANO DE OBRA.</t>
  </si>
  <si>
    <t>SUMINISTRO Y COLOCACIÓN DE LAMPARA SOLAR DE CORTESIA, MARCA SOLPEX, MODELO B07YC8PVF1 O SIMILAR EN CALIDAD Y PRECIO,  INCLUYE: MATERIAL, DESPERDICIOS, CONSUMIBLES, MANO DE OBRA, HERRAMIENTA Y EQUIPO PARA SU CORRECTA EJECUCIÓN.</t>
  </si>
  <si>
    <t>I.4.5</t>
  </si>
  <si>
    <t>CANCELERIA, CARPINTERIA Y HERRERIAS</t>
  </si>
  <si>
    <t>SUMINISTRO E INSTALACION DE PUERTA DE 0.80 X 2.10 M. TIPO TAMBOR, LAMINADA MULTIPANEL LISA; INCLUYE: MARCO METALICO, CHAPA DE PERILLA CON LLAVE, CERROJO DE SEGURIDAD, MANIJA, FIJACION, CALAFATEO, SUMINISTRO DE TODOS LOS MATERIALES, HERRAMIENTA, EQUIPO Y MANO DE OBRA.</t>
  </si>
  <si>
    <t>SUMINISTRO E INSTALACION DE VENTANA DE 0.60 X 0.40 M. (X-O) DE ALUMINIO NATURAL, LINEA 3000, VIDRIO GOTEADO DE 6MM Y MOSQUITERO; INCLUYE: FIJACION, CALAFATEO, LIMPIEZA DE ALUMINIO Y VIDRIOS, SUMINISTRO DE TODOS LOS MATERIALES, HERRAMIENTA, EQUIPO Y MANO DE OBRA.</t>
  </si>
  <si>
    <t>ENCHAPADO CON PIEDRA LAJA DE 3 A 5 CM DE ESPESOR, TIPO "OCRE DEL VALLE PERDIDO" O SIMILAR EN CALIDAD, MODELO Y PRECIO, PEGADO CON PEGAVITRO MARCA INTERCERAMIC O SIMILAR EN CALIDAD Y PRECIO; INCLUYE: SUMINISTRO DE MATERIALES, RECORTES, DESPERDICIOS, HERRAMIENTA, EQUIPO, MANO DE OBRA Y TODO LO NECESARIO PARA SU CORRECTA INSTALACIÓN.</t>
  </si>
  <si>
    <t>ENCHAPADO CON PIEDRA LAJA DE 3 A 5 CM DE ESPESOR, TIPO "OCRE DEL VALLE PERDIDO" O SIMILAR EN CALIDAD, MODELO Y PRECIO, PEGADO CON PEGAVITRO MARCA INTERCERAMIC O SIMILAR EN CALIDAD Y PRECIO;  EN CASTILLO DE 20X20 CM; INCLUYE: SUMINISTRO DE MATERIALES, RECORTES, DESPERDICIOS, HERRAMIENTA, EQUIPO, MANO DE OBRA Y TODO LO NECESARIO PARA SU CORRECTA INSTALACIÓN.</t>
  </si>
  <si>
    <t>LICITANTE:</t>
  </si>
  <si>
    <r>
      <t xml:space="preserve">OBRA:  </t>
    </r>
    <r>
      <rPr>
        <sz val="10"/>
        <rFont val="Arial"/>
        <family val="2"/>
      </rPr>
      <t xml:space="preserve"> OBRAS DE INFRAESTRUCTURA EN CERRO ATRAVESADO EN LA CIUDAD DE LA PAZ</t>
    </r>
  </si>
  <si>
    <r>
      <t xml:space="preserve">No. DE OBRA:  </t>
    </r>
    <r>
      <rPr>
        <sz val="10"/>
        <rFont val="Arial"/>
        <family val="2"/>
      </rPr>
      <t xml:space="preserve"> FTOP202320</t>
    </r>
  </si>
  <si>
    <t>PRECIO UNITARIO CON LETRA</t>
  </si>
  <si>
    <t>SUBTOTAL</t>
  </si>
  <si>
    <t>I.V.A. (16%)</t>
  </si>
  <si>
    <t>TOTAL</t>
  </si>
  <si>
    <t>CATALOGO DE CONCEPTOS</t>
  </si>
  <si>
    <t>NOVIEMBRE DE 2023</t>
  </si>
  <si>
    <t>1.3.9</t>
  </si>
  <si>
    <t>1.3.12</t>
  </si>
  <si>
    <t>I.4.5.1</t>
  </si>
  <si>
    <t>I.4.5.2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</si>
</sst>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80A]* #,##0.00_-;\-[$$-80A]* #,##0.00_-;_-[$$-80A]* &quot;-&quot;??_-;_-@_-"/>
    <numFmt numFmtId="165" formatCode="&quot;$&quot;#,##0.00"/>
  </numFmts>
  <fonts count="21" x14ac:knownFonts="1">
    <font>
      <sz val="11"/>
      <color theme="1"/>
      <name val="Calibri"/>
      <family val="2"/>
      <scheme val="minor"/>
    </font>
    <font>
      <sz val="11"/>
      <color theme="1"/>
      <name val="Calibri"/>
      <family val="2"/>
      <scheme val="minor"/>
    </font>
    <font>
      <sz val="10"/>
      <name val="Arial"/>
      <family val="2"/>
    </font>
    <font>
      <sz val="8"/>
      <name val="Arial"/>
      <family val="2"/>
    </font>
    <font>
      <sz val="10"/>
      <name val="Courier"/>
      <family val="3"/>
    </font>
    <font>
      <b/>
      <sz val="8"/>
      <name val="Century Gothic"/>
      <family val="2"/>
    </font>
    <font>
      <b/>
      <sz val="9"/>
      <name val="Century Gothic"/>
      <family val="2"/>
    </font>
    <font>
      <sz val="11"/>
      <color theme="1"/>
      <name val="Arial"/>
      <family val="2"/>
    </font>
    <font>
      <sz val="9"/>
      <name val="Arial"/>
      <family val="2"/>
    </font>
    <font>
      <sz val="9"/>
      <color theme="1"/>
      <name val="Arial"/>
      <family val="2"/>
    </font>
    <font>
      <b/>
      <sz val="10"/>
      <name val="Arial"/>
      <family val="2"/>
    </font>
    <font>
      <sz val="8"/>
      <name val="Calibri"/>
      <family val="2"/>
      <scheme val="minor"/>
    </font>
    <font>
      <b/>
      <sz val="9"/>
      <name val="Arial"/>
      <family val="2"/>
    </font>
    <font>
      <sz val="9"/>
      <name val="Calibri"/>
      <family val="2"/>
      <scheme val="minor"/>
    </font>
    <font>
      <sz val="9"/>
      <name val="Century Gothic"/>
      <family val="2"/>
    </font>
    <font>
      <sz val="11"/>
      <name val="Arial"/>
      <family val="2"/>
    </font>
    <font>
      <sz val="10"/>
      <name val="MS Sans Serif"/>
      <family val="2"/>
    </font>
    <font>
      <sz val="14"/>
      <name val="Century Gothic"/>
      <family val="2"/>
    </font>
    <font>
      <sz val="9"/>
      <color indexed="8"/>
      <name val="Arial"/>
      <family val="2"/>
    </font>
    <font>
      <b/>
      <sz val="11"/>
      <color theme="1"/>
      <name val="Calibri"/>
      <family val="2"/>
      <scheme val="minor"/>
    </font>
    <font>
      <b/>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6">
    <xf numFmtId="0" fontId="0" fillId="0" borderId="0"/>
    <xf numFmtId="44" fontId="1" fillId="0" borderId="0" applyFont="0" applyFill="0" applyBorder="0" applyAlignment="0" applyProtection="0"/>
    <xf numFmtId="43" fontId="1" fillId="0" borderId="0" applyFont="0" applyFill="0" applyBorder="0" applyAlignment="0" applyProtection="0"/>
    <xf numFmtId="0" fontId="2" fillId="0" borderId="0"/>
    <xf numFmtId="39" fontId="4" fillId="0" borderId="0"/>
    <xf numFmtId="40" fontId="16" fillId="0" borderId="0" applyFont="0" applyFill="0" applyBorder="0" applyAlignment="0" applyProtection="0"/>
  </cellStyleXfs>
  <cellXfs count="111">
    <xf numFmtId="0" fontId="0" fillId="0" borderId="0" xfId="0"/>
    <xf numFmtId="0" fontId="3" fillId="0" borderId="0" xfId="3" applyFont="1" applyAlignment="1">
      <alignment vertical="top"/>
    </xf>
    <xf numFmtId="0" fontId="5" fillId="0" borderId="0" xfId="0" applyFont="1" applyAlignment="1">
      <alignment vertical="top"/>
    </xf>
    <xf numFmtId="0" fontId="7" fillId="0" borderId="0" xfId="0" applyFont="1"/>
    <xf numFmtId="44" fontId="8" fillId="0" borderId="8" xfId="1" applyFont="1" applyBorder="1" applyAlignment="1">
      <alignment horizontal="right" vertical="center"/>
    </xf>
    <xf numFmtId="0" fontId="6" fillId="0" borderId="0" xfId="3" applyFont="1" applyAlignment="1">
      <alignment horizontal="center" vertical="center"/>
    </xf>
    <xf numFmtId="43" fontId="13" fillId="0" borderId="0" xfId="3" applyNumberFormat="1" applyFont="1" applyAlignment="1">
      <alignment horizontal="center" vertical="center"/>
    </xf>
    <xf numFmtId="0" fontId="6" fillId="0" borderId="0" xfId="3" applyFont="1" applyAlignment="1">
      <alignment horizontal="right" vertical="center"/>
    </xf>
    <xf numFmtId="0" fontId="14" fillId="0" borderId="0" xfId="3" applyFont="1" applyAlignment="1">
      <alignment horizontal="right" vertical="center"/>
    </xf>
    <xf numFmtId="0" fontId="12" fillId="2" borderId="4" xfId="0" applyFont="1" applyFill="1" applyBorder="1" applyAlignment="1">
      <alignment horizontal="center" vertical="center"/>
    </xf>
    <xf numFmtId="0" fontId="12" fillId="2" borderId="4" xfId="0" applyFont="1" applyFill="1" applyBorder="1" applyAlignment="1">
      <alignment horizontal="right" vertical="center"/>
    </xf>
    <xf numFmtId="0" fontId="12" fillId="0" borderId="6" xfId="0" applyFont="1" applyBorder="1" applyAlignment="1">
      <alignment horizontal="center" vertical="center"/>
    </xf>
    <xf numFmtId="0" fontId="12" fillId="0" borderId="6" xfId="0" applyFont="1" applyBorder="1" applyAlignment="1">
      <alignment horizontal="right" vertical="center" wrapText="1"/>
    </xf>
    <xf numFmtId="0" fontId="12" fillId="0" borderId="6" xfId="0" applyFont="1" applyBorder="1" applyAlignment="1">
      <alignment horizontal="right" vertical="center"/>
    </xf>
    <xf numFmtId="0" fontId="6" fillId="0" borderId="0" xfId="3" applyFont="1" applyAlignment="1">
      <alignment horizontal="left" vertical="center"/>
    </xf>
    <xf numFmtId="0" fontId="12" fillId="0" borderId="5" xfId="0" applyFont="1" applyBorder="1" applyAlignment="1">
      <alignment horizontal="center" vertical="center"/>
    </xf>
    <xf numFmtId="0" fontId="12" fillId="3" borderId="5" xfId="0" applyFont="1" applyFill="1" applyBorder="1" applyAlignment="1">
      <alignment horizontal="center" vertical="center" readingOrder="1"/>
    </xf>
    <xf numFmtId="0" fontId="12" fillId="3" borderId="6" xfId="0" applyFont="1" applyFill="1" applyBorder="1" applyAlignment="1">
      <alignment horizontal="left" vertical="center" wrapText="1" readingOrder="1"/>
    </xf>
    <xf numFmtId="0" fontId="12" fillId="3" borderId="6" xfId="0" applyFont="1" applyFill="1" applyBorder="1" applyAlignment="1">
      <alignment horizontal="center" vertical="center" readingOrder="1"/>
    </xf>
    <xf numFmtId="2" fontId="12" fillId="3" borderId="6" xfId="0" applyNumberFormat="1" applyFont="1" applyFill="1" applyBorder="1" applyAlignment="1">
      <alignment horizontal="center" vertical="center" readingOrder="1"/>
    </xf>
    <xf numFmtId="164" fontId="12" fillId="3" borderId="6" xfId="0" applyNumberFormat="1" applyFont="1" applyFill="1" applyBorder="1" applyAlignment="1">
      <alignment horizontal="right" vertical="center" readingOrder="1"/>
    </xf>
    <xf numFmtId="164" fontId="12" fillId="3" borderId="7" xfId="0" applyNumberFormat="1" applyFont="1" applyFill="1" applyBorder="1" applyAlignment="1">
      <alignment horizontal="right" vertical="center" readingOrder="1"/>
    </xf>
    <xf numFmtId="0" fontId="8" fillId="0" borderId="9" xfId="0" applyFont="1" applyBorder="1" applyAlignment="1">
      <alignment horizontal="center" vertical="center" readingOrder="1"/>
    </xf>
    <xf numFmtId="164" fontId="8" fillId="0" borderId="9" xfId="0" applyNumberFormat="1" applyFont="1" applyBorder="1" applyAlignment="1">
      <alignment horizontal="right" vertical="center" readingOrder="1"/>
    </xf>
    <xf numFmtId="0" fontId="8" fillId="0" borderId="4" xfId="0" applyFont="1" applyBorder="1" applyAlignment="1">
      <alignment horizontal="center" vertical="center" readingOrder="1"/>
    </xf>
    <xf numFmtId="164" fontId="8" fillId="0" borderId="4" xfId="0" applyNumberFormat="1" applyFont="1" applyBorder="1" applyAlignment="1">
      <alignment horizontal="right" vertical="center" readingOrder="1"/>
    </xf>
    <xf numFmtId="0" fontId="8" fillId="0" borderId="8" xfId="0" applyFont="1" applyBorder="1" applyAlignment="1">
      <alignment horizontal="center" vertical="center" readingOrder="1"/>
    </xf>
    <xf numFmtId="44" fontId="8" fillId="0" borderId="8" xfId="1" applyFont="1" applyBorder="1" applyAlignment="1">
      <alignment horizontal="right" vertical="center" readingOrder="1"/>
    </xf>
    <xf numFmtId="164" fontId="8" fillId="0" borderId="8" xfId="0" applyNumberFormat="1" applyFont="1" applyBorder="1" applyAlignment="1">
      <alignment horizontal="right" vertical="center" readingOrder="1"/>
    </xf>
    <xf numFmtId="49" fontId="8" fillId="0" borderId="8" xfId="0" applyNumberFormat="1" applyFont="1" applyBorder="1" applyAlignment="1">
      <alignment horizontal="center" vertical="center"/>
    </xf>
    <xf numFmtId="0" fontId="8" fillId="0" borderId="8" xfId="0" applyFont="1" applyBorder="1" applyAlignment="1">
      <alignment vertical="center" wrapText="1"/>
    </xf>
    <xf numFmtId="0" fontId="8" fillId="0" borderId="8" xfId="0" applyFont="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12" fillId="3" borderId="2" xfId="0" applyFont="1" applyFill="1" applyBorder="1" applyAlignment="1">
      <alignment horizontal="center" vertical="center"/>
    </xf>
    <xf numFmtId="0" fontId="12" fillId="3" borderId="2" xfId="0" applyFont="1" applyFill="1" applyBorder="1" applyAlignment="1">
      <alignment horizontal="right" vertical="center"/>
    </xf>
    <xf numFmtId="164" fontId="12" fillId="3" borderId="3" xfId="0" applyNumberFormat="1" applyFont="1" applyFill="1" applyBorder="1" applyAlignment="1">
      <alignment horizontal="right" vertical="center" readingOrder="1"/>
    </xf>
    <xf numFmtId="0" fontId="12" fillId="3" borderId="1" xfId="0" applyFont="1" applyFill="1" applyBorder="1" applyAlignment="1">
      <alignment horizontal="center" vertical="center"/>
    </xf>
    <xf numFmtId="0" fontId="12" fillId="3" borderId="2" xfId="0" applyFont="1" applyFill="1" applyBorder="1" applyAlignment="1">
      <alignment vertical="center" wrapText="1"/>
    </xf>
    <xf numFmtId="164" fontId="8" fillId="0" borderId="10" xfId="0" applyNumberFormat="1" applyFont="1" applyBorder="1" applyAlignment="1">
      <alignment horizontal="right" vertical="center" readingOrder="1"/>
    </xf>
    <xf numFmtId="0" fontId="8"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vertical="center"/>
    </xf>
    <xf numFmtId="164" fontId="8" fillId="0" borderId="0" xfId="0" applyNumberFormat="1" applyFont="1" applyAlignment="1">
      <alignment horizontal="right" vertical="center"/>
    </xf>
    <xf numFmtId="8" fontId="8" fillId="0" borderId="0" xfId="0" applyNumberFormat="1" applyFont="1" applyAlignment="1">
      <alignment horizontal="right" vertical="center"/>
    </xf>
    <xf numFmtId="164" fontId="10" fillId="0" borderId="0" xfId="0" applyNumberFormat="1" applyFont="1" applyAlignment="1">
      <alignment horizontal="right" vertical="center"/>
    </xf>
    <xf numFmtId="0" fontId="12" fillId="0" borderId="0" xfId="0" applyFont="1" applyAlignment="1">
      <alignment horizontal="right" vertical="center"/>
    </xf>
    <xf numFmtId="0" fontId="8" fillId="0" borderId="0" xfId="0" applyFont="1" applyAlignment="1">
      <alignment horizontal="right" vertical="center"/>
    </xf>
    <xf numFmtId="0" fontId="12" fillId="0" borderId="11" xfId="0" applyFont="1" applyBorder="1" applyAlignment="1">
      <alignment horizontal="center" vertical="center" readingOrder="1"/>
    </xf>
    <xf numFmtId="0" fontId="12" fillId="0" borderId="12" xfId="0" applyFont="1" applyBorder="1" applyAlignment="1">
      <alignment horizontal="left" vertical="center" wrapText="1" readingOrder="1"/>
    </xf>
    <xf numFmtId="0" fontId="12" fillId="0" borderId="12" xfId="0" applyFont="1" applyBorder="1" applyAlignment="1">
      <alignment horizontal="center" vertical="center" readingOrder="1"/>
    </xf>
    <xf numFmtId="164" fontId="12" fillId="0" borderId="12" xfId="0" applyNumberFormat="1" applyFont="1" applyBorder="1" applyAlignment="1">
      <alignment horizontal="right" vertical="center" readingOrder="1"/>
    </xf>
    <xf numFmtId="164" fontId="12" fillId="0" borderId="13" xfId="0" applyNumberFormat="1" applyFont="1" applyBorder="1" applyAlignment="1">
      <alignment horizontal="right" vertical="center" readingOrder="1"/>
    </xf>
    <xf numFmtId="0" fontId="12" fillId="0" borderId="14" xfId="0" applyFont="1" applyBorder="1" applyAlignment="1">
      <alignment horizontal="center" vertical="center"/>
    </xf>
    <xf numFmtId="0" fontId="12" fillId="0" borderId="12" xfId="0" applyFont="1" applyBorder="1" applyAlignment="1">
      <alignment vertical="center" wrapText="1"/>
    </xf>
    <xf numFmtId="0" fontId="12" fillId="0" borderId="12" xfId="0" applyFont="1" applyBorder="1" applyAlignment="1">
      <alignment horizontal="center" vertical="center"/>
    </xf>
    <xf numFmtId="0" fontId="12" fillId="0" borderId="12" xfId="0" applyFont="1" applyBorder="1" applyAlignment="1">
      <alignment horizontal="right" vertical="center"/>
    </xf>
    <xf numFmtId="164" fontId="12" fillId="0" borderId="15" xfId="0" applyNumberFormat="1" applyFont="1" applyBorder="1" applyAlignment="1">
      <alignment horizontal="right" vertical="center" readingOrder="1"/>
    </xf>
    <xf numFmtId="0" fontId="14" fillId="0" borderId="0" xfId="3" applyFont="1" applyAlignment="1">
      <alignment horizontal="right"/>
    </xf>
    <xf numFmtId="4" fontId="8" fillId="0" borderId="8" xfId="0" applyNumberFormat="1" applyFont="1" applyBorder="1" applyAlignment="1">
      <alignment horizontal="center" vertical="center"/>
    </xf>
    <xf numFmtId="4" fontId="8" fillId="0" borderId="8" xfId="2" applyNumberFormat="1" applyFont="1" applyBorder="1" applyAlignment="1">
      <alignment horizontal="center" vertical="center" readingOrder="1"/>
    </xf>
    <xf numFmtId="4" fontId="8" fillId="0" borderId="8" xfId="2" applyNumberFormat="1" applyFont="1" applyBorder="1" applyAlignment="1">
      <alignment horizontal="center" vertical="center"/>
    </xf>
    <xf numFmtId="4" fontId="8" fillId="0" borderId="4" xfId="0" applyNumberFormat="1" applyFont="1" applyBorder="1" applyAlignment="1">
      <alignment horizontal="center" vertical="center"/>
    </xf>
    <xf numFmtId="4" fontId="12" fillId="0" borderId="12" xfId="0" applyNumberFormat="1" applyFont="1" applyBorder="1" applyAlignment="1">
      <alignment horizontal="center" vertical="center"/>
    </xf>
    <xf numFmtId="4" fontId="12" fillId="3" borderId="2" xfId="0" applyNumberFormat="1" applyFont="1" applyFill="1" applyBorder="1" applyAlignment="1">
      <alignment horizontal="center" vertical="center"/>
    </xf>
    <xf numFmtId="164" fontId="8" fillId="0" borderId="16" xfId="1" applyNumberFormat="1" applyFont="1" applyFill="1" applyBorder="1" applyAlignment="1">
      <alignment horizontal="right" vertical="center" wrapText="1"/>
    </xf>
    <xf numFmtId="0" fontId="8" fillId="0" borderId="9" xfId="0" applyFont="1" applyBorder="1" applyAlignment="1">
      <alignment horizontal="left" vertical="center" wrapText="1" readingOrder="1"/>
    </xf>
    <xf numFmtId="4" fontId="8" fillId="0" borderId="9" xfId="0" applyNumberFormat="1" applyFont="1" applyBorder="1" applyAlignment="1">
      <alignment horizontal="center" vertical="center"/>
    </xf>
    <xf numFmtId="4" fontId="12" fillId="0" borderId="12" xfId="0" applyNumberFormat="1" applyFont="1" applyBorder="1" applyAlignment="1">
      <alignment horizontal="center" vertical="center" readingOrder="1"/>
    </xf>
    <xf numFmtId="0" fontId="8" fillId="0" borderId="4" xfId="0" applyFont="1" applyBorder="1" applyAlignment="1">
      <alignment horizontal="left" vertical="center" wrapText="1" readingOrder="1"/>
    </xf>
    <xf numFmtId="4" fontId="8" fillId="0" borderId="4" xfId="2" applyNumberFormat="1" applyFont="1" applyFill="1" applyBorder="1" applyAlignment="1">
      <alignment horizontal="center" vertical="center" readingOrder="1"/>
    </xf>
    <xf numFmtId="44" fontId="8" fillId="0" borderId="4" xfId="1" applyFont="1" applyFill="1" applyBorder="1" applyAlignment="1">
      <alignment horizontal="right" vertical="center" readingOrder="1"/>
    </xf>
    <xf numFmtId="0" fontId="8" fillId="0" borderId="8" xfId="0" applyFont="1" applyBorder="1" applyAlignment="1">
      <alignment horizontal="left" vertical="center" wrapText="1" readingOrder="1"/>
    </xf>
    <xf numFmtId="4" fontId="8" fillId="0" borderId="8" xfId="2" applyNumberFormat="1" applyFont="1" applyFill="1" applyBorder="1" applyAlignment="1">
      <alignment horizontal="center" vertical="center" readingOrder="1"/>
    </xf>
    <xf numFmtId="44" fontId="8" fillId="0" borderId="8" xfId="1" applyFont="1" applyFill="1" applyBorder="1" applyAlignment="1">
      <alignment horizontal="right" vertical="center" readingOrder="1"/>
    </xf>
    <xf numFmtId="4" fontId="8" fillId="0" borderId="8" xfId="2" applyNumberFormat="1" applyFont="1" applyFill="1" applyBorder="1" applyAlignment="1">
      <alignment horizontal="center" vertical="center"/>
    </xf>
    <xf numFmtId="44" fontId="8" fillId="0" borderId="8" xfId="1" applyFont="1" applyFill="1" applyBorder="1" applyAlignment="1">
      <alignment horizontal="right" vertical="center"/>
    </xf>
    <xf numFmtId="0" fontId="9" fillId="0" borderId="16" xfId="0" applyFont="1" applyBorder="1" applyAlignment="1">
      <alignment vertical="center" wrapText="1"/>
    </xf>
    <xf numFmtId="4" fontId="8" fillId="0" borderId="9" xfId="2" applyNumberFormat="1" applyFont="1" applyFill="1" applyBorder="1" applyAlignment="1">
      <alignment horizontal="center" vertical="center"/>
    </xf>
    <xf numFmtId="44" fontId="8" fillId="0" borderId="9" xfId="1" applyFont="1" applyFill="1" applyBorder="1" applyAlignment="1">
      <alignment horizontal="right" vertical="center" readingOrder="1"/>
    </xf>
    <xf numFmtId="8" fontId="8" fillId="0" borderId="8" xfId="0" applyNumberFormat="1" applyFont="1" applyBorder="1" applyAlignment="1">
      <alignment horizontal="right" vertical="center"/>
    </xf>
    <xf numFmtId="4" fontId="8" fillId="0" borderId="8" xfId="0" applyNumberFormat="1" applyFont="1" applyBorder="1" applyAlignment="1">
      <alignment horizontal="center" vertical="center" readingOrder="1"/>
    </xf>
    <xf numFmtId="0" fontId="8" fillId="0" borderId="8" xfId="0" applyFont="1" applyBorder="1" applyAlignment="1">
      <alignment horizontal="left" vertical="center" wrapText="1"/>
    </xf>
    <xf numFmtId="0" fontId="18" fillId="0" borderId="16" xfId="0" applyFont="1" applyBorder="1" applyAlignment="1">
      <alignment horizontal="left" vertical="center" wrapText="1"/>
    </xf>
    <xf numFmtId="165" fontId="8" fillId="0" borderId="16" xfId="1" applyNumberFormat="1" applyFont="1" applyFill="1" applyBorder="1" applyAlignment="1">
      <alignment horizontal="center" vertical="center" wrapText="1"/>
    </xf>
    <xf numFmtId="165" fontId="15" fillId="0" borderId="8" xfId="0" applyNumberFormat="1" applyFont="1" applyBorder="1" applyAlignment="1">
      <alignment horizontal="right" vertical="center"/>
    </xf>
    <xf numFmtId="8" fontId="8" fillId="0" borderId="4" xfId="0" applyNumberFormat="1" applyFont="1" applyBorder="1" applyAlignment="1">
      <alignment horizontal="right" vertical="center"/>
    </xf>
    <xf numFmtId="0" fontId="8" fillId="0" borderId="9" xfId="0" applyFont="1" applyBorder="1" applyAlignment="1">
      <alignment vertical="center" wrapText="1"/>
    </xf>
    <xf numFmtId="0" fontId="8" fillId="0" borderId="10" xfId="0" applyFont="1" applyBorder="1" applyAlignment="1">
      <alignment horizontal="center" vertical="center"/>
    </xf>
    <xf numFmtId="4" fontId="8" fillId="0" borderId="10" xfId="0" applyNumberFormat="1" applyFont="1" applyBorder="1" applyAlignment="1">
      <alignment horizontal="center" vertical="center"/>
    </xf>
    <xf numFmtId="0" fontId="8" fillId="0" borderId="8" xfId="0" applyFont="1" applyBorder="1" applyAlignment="1">
      <alignment horizontal="justify" vertical="center" wrapText="1" readingOrder="1"/>
    </xf>
    <xf numFmtId="0" fontId="12" fillId="0" borderId="2" xfId="0" applyFont="1" applyBorder="1" applyAlignment="1">
      <alignment vertical="center" wrapText="1"/>
    </xf>
    <xf numFmtId="0" fontId="12" fillId="0" borderId="2" xfId="0" applyFont="1" applyBorder="1" applyAlignment="1">
      <alignment horizontal="center" vertical="center"/>
    </xf>
    <xf numFmtId="4" fontId="12" fillId="0" borderId="2" xfId="0" applyNumberFormat="1" applyFont="1" applyBorder="1" applyAlignment="1">
      <alignment horizontal="center" vertical="center"/>
    </xf>
    <xf numFmtId="0" fontId="12" fillId="0" borderId="2" xfId="0" applyFont="1" applyBorder="1" applyAlignment="1">
      <alignment horizontal="right" vertical="center"/>
    </xf>
    <xf numFmtId="0" fontId="20" fillId="0" borderId="0" xfId="3" applyFont="1" applyAlignment="1">
      <alignment vertical="center"/>
    </xf>
    <xf numFmtId="0" fontId="20" fillId="0" borderId="0" xfId="3" applyFont="1" applyAlignment="1">
      <alignment horizontal="left" vertical="top"/>
    </xf>
    <xf numFmtId="0" fontId="20" fillId="0" borderId="0" xfId="3" applyFont="1" applyAlignment="1">
      <alignment horizontal="center" vertical="top"/>
    </xf>
    <xf numFmtId="43" fontId="15" fillId="0" borderId="0" xfId="3" applyNumberFormat="1" applyFont="1" applyAlignment="1">
      <alignment horizontal="center" vertical="top"/>
    </xf>
    <xf numFmtId="0" fontId="2" fillId="0" borderId="0" xfId="3" applyAlignment="1">
      <alignment horizontal="center" vertical="top"/>
    </xf>
    <xf numFmtId="0" fontId="12" fillId="2" borderId="4" xfId="0" applyFont="1" applyFill="1" applyBorder="1" applyAlignment="1">
      <alignment horizontal="center" vertical="center" wrapText="1"/>
    </xf>
    <xf numFmtId="0" fontId="19" fillId="0" borderId="0" xfId="0" applyFont="1"/>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0" xfId="3" applyFont="1" applyAlignment="1">
      <alignment horizontal="center" vertical="top"/>
    </xf>
    <xf numFmtId="39" fontId="6" fillId="0" borderId="0" xfId="4" applyFont="1" applyAlignment="1">
      <alignment horizontal="center" vertical="top"/>
    </xf>
    <xf numFmtId="0" fontId="17" fillId="0" borderId="0" xfId="3" applyFont="1" applyAlignment="1">
      <alignment horizontal="center" vertical="center"/>
    </xf>
    <xf numFmtId="0" fontId="6" fillId="0" borderId="0" xfId="4" applyNumberFormat="1" applyFont="1" applyAlignment="1">
      <alignment horizontal="center" vertical="top" wrapText="1"/>
    </xf>
  </cellXfs>
  <cellStyles count="6">
    <cellStyle name="Millares" xfId="2" builtinId="3"/>
    <cellStyle name="Millares 2" xfId="5" xr:uid="{00000000-0005-0000-0000-000001000000}"/>
    <cellStyle name="Moneda" xfId="1" builtinId="4"/>
    <cellStyle name="Normal" xfId="0" builtinId="0"/>
    <cellStyle name="Normal 2 2" xfId="4" xr:uid="{00000000-0005-0000-0000-00000400000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37041</xdr:colOff>
      <xdr:row>0</xdr:row>
      <xdr:rowOff>26459</xdr:rowOff>
    </xdr:from>
    <xdr:to>
      <xdr:col>1</xdr:col>
      <xdr:colOff>588731</xdr:colOff>
      <xdr:row>5</xdr:row>
      <xdr:rowOff>195793</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41" y="26459"/>
          <a:ext cx="1027940" cy="10837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76201</xdr:colOff>
      <xdr:row>0</xdr:row>
      <xdr:rowOff>28575</xdr:rowOff>
    </xdr:from>
    <xdr:to>
      <xdr:col>6</xdr:col>
      <xdr:colOff>1079501</xdr:colOff>
      <xdr:row>4</xdr:row>
      <xdr:rowOff>261287</xdr:rowOff>
    </xdr:to>
    <xdr:pic>
      <xdr:nvPicPr>
        <xdr:cNvPr id="4" name="Imagen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1326" y="28575"/>
          <a:ext cx="1003300" cy="842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us%20Gil%20Aviles_2/Desktop/Mis%20documentos/DOCUMENTOS%20VARIOS/CONCURSOS%202000/CONCURSOS%20OBRAS%20PUBLICAS/CASA%20ESTUDIANTE%20OK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us%20Gil%20Aviles_2/Desktop/Mis%20documentos/DOCUMENTOS%20VARIOS/CONCURSOS%202000/CONCURSOS%20OBRAS%20PUBLICAS/ALUMBRADO%20ESTADIO%20DE%20BEISBO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NOMB"/>
      <sheetName val="by Martin Lopez E 55765 25918"/>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NOMB"/>
      <sheetName val="by Martin Lopez E 55765 25918"/>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60"/>
  <sheetViews>
    <sheetView tabSelected="1" topLeftCell="A153" zoomScaleNormal="100" zoomScaleSheetLayoutView="100" workbookViewId="0">
      <selection activeCell="B160" sqref="B160"/>
    </sheetView>
  </sheetViews>
  <sheetFormatPr baseColWidth="10" defaultRowHeight="15" outlineLevelRow="2" x14ac:dyDescent="0.25"/>
  <cols>
    <col min="1" max="1" width="7.140625" style="42" bestFit="1" customWidth="1"/>
    <col min="2" max="2" width="64.42578125" style="44" customWidth="1"/>
    <col min="3" max="3" width="8" style="42" customWidth="1"/>
    <col min="4" max="4" width="10.28515625" style="42" customWidth="1"/>
    <col min="5" max="5" width="12.140625" style="43" customWidth="1"/>
    <col min="6" max="6" width="18" style="43" customWidth="1"/>
    <col min="7" max="7" width="16.5703125" style="43" customWidth="1"/>
  </cols>
  <sheetData>
    <row r="1" spans="1:7" s="1" customFormat="1" ht="14.25" x14ac:dyDescent="0.25">
      <c r="A1" s="107" t="s">
        <v>4</v>
      </c>
      <c r="B1" s="107"/>
      <c r="C1" s="107"/>
      <c r="D1" s="107"/>
      <c r="E1" s="107"/>
      <c r="F1" s="107"/>
      <c r="G1" s="107"/>
    </row>
    <row r="2" spans="1:7" s="1" customFormat="1" ht="14.25" x14ac:dyDescent="0.25">
      <c r="A2" s="107" t="s">
        <v>5</v>
      </c>
      <c r="B2" s="107"/>
      <c r="C2" s="107"/>
      <c r="D2" s="107"/>
      <c r="E2" s="107"/>
      <c r="F2" s="107"/>
      <c r="G2" s="107"/>
    </row>
    <row r="3" spans="1:7" s="1" customFormat="1" ht="13.5" x14ac:dyDescent="0.25">
      <c r="A3" s="108" t="s">
        <v>107</v>
      </c>
      <c r="B3" s="108"/>
      <c r="C3" s="108"/>
      <c r="D3" s="108"/>
      <c r="E3" s="108"/>
      <c r="F3" s="108"/>
      <c r="G3" s="108"/>
    </row>
    <row r="4" spans="1:7" s="1" customFormat="1" ht="6" customHeight="1" x14ac:dyDescent="0.25">
      <c r="A4" s="5"/>
      <c r="B4" s="14"/>
      <c r="C4" s="5"/>
      <c r="D4" s="6"/>
      <c r="E4" s="7"/>
      <c r="F4" s="7"/>
      <c r="G4" s="7"/>
    </row>
    <row r="5" spans="1:7" s="1" customFormat="1" ht="24" customHeight="1" x14ac:dyDescent="0.25">
      <c r="A5" s="109" t="s">
        <v>272</v>
      </c>
      <c r="B5" s="109"/>
      <c r="C5" s="109"/>
      <c r="D5" s="109"/>
      <c r="E5" s="109"/>
      <c r="F5" s="109"/>
      <c r="G5" s="109"/>
    </row>
    <row r="6" spans="1:7" s="1" customFormat="1" ht="16.5" customHeight="1" x14ac:dyDescent="0.3">
      <c r="A6" s="5"/>
      <c r="B6" s="14"/>
      <c r="C6" s="5"/>
      <c r="D6" s="6"/>
      <c r="E6" s="8"/>
      <c r="F6" s="8"/>
      <c r="G6" s="60" t="s">
        <v>273</v>
      </c>
    </row>
    <row r="7" spans="1:7" ht="26.25" customHeight="1" x14ac:dyDescent="0.25">
      <c r="A7" s="97" t="s">
        <v>265</v>
      </c>
      <c r="B7" s="98"/>
      <c r="C7" s="99"/>
      <c r="D7" s="100"/>
      <c r="E7" s="101"/>
      <c r="F7" s="101"/>
      <c r="G7" s="101"/>
    </row>
    <row r="8" spans="1:7" ht="15" customHeight="1" x14ac:dyDescent="0.25">
      <c r="A8" s="97" t="s">
        <v>267</v>
      </c>
      <c r="B8" s="98"/>
      <c r="C8" s="99"/>
      <c r="D8" s="100"/>
      <c r="E8" s="101"/>
      <c r="F8" s="101"/>
      <c r="G8" s="101"/>
    </row>
    <row r="9" spans="1:7" ht="15" customHeight="1" x14ac:dyDescent="0.25">
      <c r="A9" s="97" t="s">
        <v>266</v>
      </c>
      <c r="B9" s="98"/>
      <c r="C9" s="99"/>
      <c r="D9" s="100"/>
      <c r="E9" s="101"/>
      <c r="F9" s="101"/>
      <c r="G9" s="101"/>
    </row>
    <row r="10" spans="1:7" ht="6.75" customHeight="1" thickBot="1" x14ac:dyDescent="0.3">
      <c r="A10" s="110"/>
      <c r="B10" s="110"/>
      <c r="C10" s="110"/>
      <c r="D10" s="110"/>
      <c r="E10" s="110"/>
      <c r="F10" s="110"/>
      <c r="G10" s="110"/>
    </row>
    <row r="11" spans="1:7" s="2" customFormat="1" ht="23.25" customHeight="1" thickBot="1" x14ac:dyDescent="0.3">
      <c r="A11" s="104" t="s">
        <v>6</v>
      </c>
      <c r="B11" s="105"/>
      <c r="C11" s="105"/>
      <c r="D11" s="105"/>
      <c r="E11" s="105"/>
      <c r="F11" s="105"/>
      <c r="G11" s="106"/>
    </row>
    <row r="12" spans="1:7" s="2" customFormat="1" ht="25.5" customHeight="1" x14ac:dyDescent="0.25">
      <c r="A12" s="9" t="s">
        <v>7</v>
      </c>
      <c r="B12" s="9" t="s">
        <v>8</v>
      </c>
      <c r="C12" s="9" t="s">
        <v>9</v>
      </c>
      <c r="D12" s="9" t="s">
        <v>10</v>
      </c>
      <c r="E12" s="102" t="s">
        <v>11</v>
      </c>
      <c r="F12" s="102" t="s">
        <v>268</v>
      </c>
      <c r="G12" s="10" t="s">
        <v>12</v>
      </c>
    </row>
    <row r="13" spans="1:7" s="2" customFormat="1" ht="12.75" x14ac:dyDescent="0.25">
      <c r="A13" s="15"/>
      <c r="B13" s="11"/>
      <c r="C13" s="11"/>
      <c r="D13" s="11"/>
      <c r="E13" s="12"/>
      <c r="F13" s="12"/>
      <c r="G13" s="13"/>
    </row>
    <row r="14" spans="1:7" s="3" customFormat="1" ht="14.25" outlineLevel="2" x14ac:dyDescent="0.2">
      <c r="A14" s="16" t="s">
        <v>110</v>
      </c>
      <c r="B14" s="17" t="s">
        <v>0</v>
      </c>
      <c r="C14" s="18"/>
      <c r="D14" s="19"/>
      <c r="E14" s="20"/>
      <c r="F14" s="20"/>
      <c r="G14" s="21">
        <f>SUM(G15+G17+G35+G62)</f>
        <v>0</v>
      </c>
    </row>
    <row r="15" spans="1:7" s="3" customFormat="1" ht="14.25" outlineLevel="2" x14ac:dyDescent="0.2">
      <c r="A15" s="50" t="s">
        <v>17</v>
      </c>
      <c r="B15" s="51" t="s">
        <v>18</v>
      </c>
      <c r="C15" s="52"/>
      <c r="D15" s="52"/>
      <c r="E15" s="53"/>
      <c r="F15" s="53"/>
      <c r="G15" s="54">
        <f>SUM(G16)</f>
        <v>0</v>
      </c>
    </row>
    <row r="16" spans="1:7" s="3" customFormat="1" ht="54.75" customHeight="1" outlineLevel="2" x14ac:dyDescent="0.2">
      <c r="A16" s="22" t="s">
        <v>16</v>
      </c>
      <c r="B16" s="68" t="s">
        <v>226</v>
      </c>
      <c r="C16" s="34" t="s">
        <v>13</v>
      </c>
      <c r="D16" s="69">
        <v>50</v>
      </c>
      <c r="E16" s="28"/>
      <c r="F16" s="28"/>
      <c r="G16" s="23">
        <f>ROUND(F16*D16,2)</f>
        <v>0</v>
      </c>
    </row>
    <row r="17" spans="1:7" s="3" customFormat="1" ht="14.25" outlineLevel="2" x14ac:dyDescent="0.2">
      <c r="A17" s="50" t="s">
        <v>20</v>
      </c>
      <c r="B17" s="51" t="s">
        <v>21</v>
      </c>
      <c r="C17" s="52"/>
      <c r="D17" s="70"/>
      <c r="E17" s="53"/>
      <c r="F17" s="53"/>
      <c r="G17" s="54">
        <f>SUM(G18:G34)</f>
        <v>0</v>
      </c>
    </row>
    <row r="18" spans="1:7" s="3" customFormat="1" ht="69.75" customHeight="1" outlineLevel="2" x14ac:dyDescent="0.2">
      <c r="A18" s="24" t="s">
        <v>22</v>
      </c>
      <c r="B18" s="71" t="s">
        <v>199</v>
      </c>
      <c r="C18" s="24" t="s">
        <v>19</v>
      </c>
      <c r="D18" s="72">
        <v>1</v>
      </c>
      <c r="E18" s="73"/>
      <c r="F18" s="73"/>
      <c r="G18" s="25">
        <f>ROUND(F18*D18,2)</f>
        <v>0</v>
      </c>
    </row>
    <row r="19" spans="1:7" s="3" customFormat="1" ht="63.75" customHeight="1" outlineLevel="2" x14ac:dyDescent="0.2">
      <c r="A19" s="24" t="s">
        <v>23</v>
      </c>
      <c r="B19" s="74" t="s">
        <v>202</v>
      </c>
      <c r="C19" s="26" t="s">
        <v>14</v>
      </c>
      <c r="D19" s="75">
        <v>6.85</v>
      </c>
      <c r="E19" s="76"/>
      <c r="F19" s="76"/>
      <c r="G19" s="28">
        <f t="shared" ref="G19:G34" si="0">ROUND(F19*D19,2)</f>
        <v>0</v>
      </c>
    </row>
    <row r="20" spans="1:7" s="3" customFormat="1" ht="48" outlineLevel="2" x14ac:dyDescent="0.2">
      <c r="A20" s="24" t="s">
        <v>24</v>
      </c>
      <c r="B20" s="74" t="s">
        <v>222</v>
      </c>
      <c r="C20" s="26" t="s">
        <v>13</v>
      </c>
      <c r="D20" s="75">
        <v>6.5</v>
      </c>
      <c r="E20" s="76"/>
      <c r="F20" s="76"/>
      <c r="G20" s="28">
        <f t="shared" si="0"/>
        <v>0</v>
      </c>
    </row>
    <row r="21" spans="1:7" s="3" customFormat="1" ht="84" outlineLevel="2" x14ac:dyDescent="0.2">
      <c r="A21" s="24" t="s">
        <v>25</v>
      </c>
      <c r="B21" s="74" t="s">
        <v>209</v>
      </c>
      <c r="C21" s="29" t="s">
        <v>15</v>
      </c>
      <c r="D21" s="77">
        <v>1</v>
      </c>
      <c r="E21" s="78"/>
      <c r="F21" s="78"/>
      <c r="G21" s="28">
        <f t="shared" si="0"/>
        <v>0</v>
      </c>
    </row>
    <row r="22" spans="1:7" s="3" customFormat="1" ht="84" outlineLevel="2" x14ac:dyDescent="0.2">
      <c r="A22" s="24" t="s">
        <v>26</v>
      </c>
      <c r="B22" s="74" t="s">
        <v>210</v>
      </c>
      <c r="C22" s="29" t="s">
        <v>15</v>
      </c>
      <c r="D22" s="75">
        <v>1</v>
      </c>
      <c r="E22" s="76"/>
      <c r="F22" s="76"/>
      <c r="G22" s="28">
        <f t="shared" si="0"/>
        <v>0</v>
      </c>
    </row>
    <row r="23" spans="1:7" s="3" customFormat="1" ht="42.75" customHeight="1" outlineLevel="2" x14ac:dyDescent="0.2">
      <c r="A23" s="24" t="s">
        <v>27</v>
      </c>
      <c r="B23" s="30" t="s">
        <v>236</v>
      </c>
      <c r="C23" s="26" t="s">
        <v>13</v>
      </c>
      <c r="D23" s="77">
        <v>10</v>
      </c>
      <c r="E23" s="78"/>
      <c r="F23" s="78"/>
      <c r="G23" s="28">
        <f t="shared" si="0"/>
        <v>0</v>
      </c>
    </row>
    <row r="24" spans="1:7" s="3" customFormat="1" ht="72" outlineLevel="2" x14ac:dyDescent="0.2">
      <c r="A24" s="24" t="s">
        <v>28</v>
      </c>
      <c r="B24" s="30" t="s">
        <v>200</v>
      </c>
      <c r="C24" s="26" t="s">
        <v>14</v>
      </c>
      <c r="D24" s="75">
        <v>4.5</v>
      </c>
      <c r="E24" s="76"/>
      <c r="F24" s="76"/>
      <c r="G24" s="28">
        <f t="shared" si="0"/>
        <v>0</v>
      </c>
    </row>
    <row r="25" spans="1:7" s="3" customFormat="1" ht="84" outlineLevel="2" x14ac:dyDescent="0.2">
      <c r="A25" s="24" t="s">
        <v>29</v>
      </c>
      <c r="B25" s="30" t="s">
        <v>201</v>
      </c>
      <c r="C25" s="26" t="s">
        <v>35</v>
      </c>
      <c r="D25" s="75">
        <v>5.4</v>
      </c>
      <c r="E25" s="76"/>
      <c r="F25" s="76"/>
      <c r="G25" s="28">
        <f t="shared" si="0"/>
        <v>0</v>
      </c>
    </row>
    <row r="26" spans="1:7" s="3" customFormat="1" ht="84" outlineLevel="2" x14ac:dyDescent="0.2">
      <c r="A26" s="24" t="s">
        <v>30</v>
      </c>
      <c r="B26" s="30" t="s">
        <v>203</v>
      </c>
      <c r="C26" s="26" t="s">
        <v>35</v>
      </c>
      <c r="D26" s="75">
        <v>9.8800000000000008</v>
      </c>
      <c r="E26" s="76"/>
      <c r="F26" s="76"/>
      <c r="G26" s="28">
        <f t="shared" si="0"/>
        <v>0</v>
      </c>
    </row>
    <row r="27" spans="1:7" s="3" customFormat="1" ht="84" outlineLevel="2" x14ac:dyDescent="0.2">
      <c r="A27" s="24" t="s">
        <v>31</v>
      </c>
      <c r="B27" s="30" t="s">
        <v>204</v>
      </c>
      <c r="C27" s="26" t="s">
        <v>35</v>
      </c>
      <c r="D27" s="75">
        <v>4.05</v>
      </c>
      <c r="E27" s="76"/>
      <c r="F27" s="76"/>
      <c r="G27" s="28">
        <f t="shared" si="0"/>
        <v>0</v>
      </c>
    </row>
    <row r="28" spans="1:7" s="3" customFormat="1" ht="99" customHeight="1" outlineLevel="2" x14ac:dyDescent="0.2">
      <c r="A28" s="24" t="s">
        <v>32</v>
      </c>
      <c r="B28" s="30" t="s">
        <v>205</v>
      </c>
      <c r="C28" s="26" t="s">
        <v>35</v>
      </c>
      <c r="D28" s="75">
        <v>2</v>
      </c>
      <c r="E28" s="76"/>
      <c r="F28" s="76"/>
      <c r="G28" s="28">
        <f t="shared" si="0"/>
        <v>0</v>
      </c>
    </row>
    <row r="29" spans="1:7" s="3" customFormat="1" ht="36" outlineLevel="2" x14ac:dyDescent="0.2">
      <c r="A29" s="24" t="s">
        <v>33</v>
      </c>
      <c r="B29" s="30" t="s">
        <v>230</v>
      </c>
      <c r="C29" s="29" t="s">
        <v>13</v>
      </c>
      <c r="D29" s="77">
        <v>5.12</v>
      </c>
      <c r="E29" s="78"/>
      <c r="F29" s="78"/>
      <c r="G29" s="28">
        <f>ROUND(F29*D29,2)</f>
        <v>0</v>
      </c>
    </row>
    <row r="30" spans="1:7" s="3" customFormat="1" ht="48" outlineLevel="2" x14ac:dyDescent="0.2">
      <c r="A30" s="24" t="s">
        <v>37</v>
      </c>
      <c r="B30" s="30" t="s">
        <v>34</v>
      </c>
      <c r="C30" s="29" t="s">
        <v>15</v>
      </c>
      <c r="D30" s="63">
        <v>1</v>
      </c>
      <c r="E30" s="4"/>
      <c r="F30" s="4"/>
      <c r="G30" s="28">
        <f t="shared" si="0"/>
        <v>0</v>
      </c>
    </row>
    <row r="31" spans="1:7" s="3" customFormat="1" ht="48" outlineLevel="2" x14ac:dyDescent="0.2">
      <c r="A31" s="24" t="s">
        <v>38</v>
      </c>
      <c r="B31" s="30" t="s">
        <v>36</v>
      </c>
      <c r="C31" s="29" t="s">
        <v>15</v>
      </c>
      <c r="D31" s="63">
        <v>1</v>
      </c>
      <c r="E31" s="27"/>
      <c r="F31" s="27"/>
      <c r="G31" s="28">
        <f t="shared" si="0"/>
        <v>0</v>
      </c>
    </row>
    <row r="32" spans="1:7" s="3" customFormat="1" ht="36" outlineLevel="2" x14ac:dyDescent="0.2">
      <c r="A32" s="24" t="s">
        <v>39</v>
      </c>
      <c r="B32" s="30" t="s">
        <v>41</v>
      </c>
      <c r="C32" s="26" t="s">
        <v>35</v>
      </c>
      <c r="D32" s="62">
        <v>2.37</v>
      </c>
      <c r="E32" s="27"/>
      <c r="F32" s="27"/>
      <c r="G32" s="28">
        <f t="shared" si="0"/>
        <v>0</v>
      </c>
    </row>
    <row r="33" spans="1:7" s="3" customFormat="1" ht="36" outlineLevel="2" x14ac:dyDescent="0.2">
      <c r="A33" s="24" t="s">
        <v>40</v>
      </c>
      <c r="B33" s="30" t="s">
        <v>42</v>
      </c>
      <c r="C33" s="26" t="s">
        <v>35</v>
      </c>
      <c r="D33" s="63">
        <v>4.5999999999999996</v>
      </c>
      <c r="E33" s="4"/>
      <c r="F33" s="4"/>
      <c r="G33" s="28">
        <f t="shared" si="0"/>
        <v>0</v>
      </c>
    </row>
    <row r="34" spans="1:7" s="3" customFormat="1" ht="72" outlineLevel="2" x14ac:dyDescent="0.2">
      <c r="A34" s="24" t="s">
        <v>111</v>
      </c>
      <c r="B34" s="79" t="s">
        <v>263</v>
      </c>
      <c r="C34" s="26" t="s">
        <v>13</v>
      </c>
      <c r="D34" s="75">
        <v>23.5</v>
      </c>
      <c r="E34" s="76"/>
      <c r="F34" s="76"/>
      <c r="G34" s="28">
        <f t="shared" si="0"/>
        <v>0</v>
      </c>
    </row>
    <row r="35" spans="1:7" s="3" customFormat="1" ht="14.25" outlineLevel="2" x14ac:dyDescent="0.2">
      <c r="A35" s="50" t="s">
        <v>43</v>
      </c>
      <c r="B35" s="51" t="s">
        <v>44</v>
      </c>
      <c r="C35" s="52"/>
      <c r="D35" s="70"/>
      <c r="E35" s="53"/>
      <c r="F35" s="53"/>
      <c r="G35" s="54">
        <f>SUM(G36:G61)</f>
        <v>0</v>
      </c>
    </row>
    <row r="36" spans="1:7" s="3" customFormat="1" ht="72" outlineLevel="2" x14ac:dyDescent="0.2">
      <c r="A36" s="22" t="s">
        <v>45</v>
      </c>
      <c r="B36" s="68" t="s">
        <v>244</v>
      </c>
      <c r="C36" s="22" t="s">
        <v>13</v>
      </c>
      <c r="D36" s="80">
        <v>10.69</v>
      </c>
      <c r="E36" s="81"/>
      <c r="F36" s="81"/>
      <c r="G36" s="23">
        <f t="shared" ref="G36:G61" si="1">ROUND(F36*D36,2)</f>
        <v>0</v>
      </c>
    </row>
    <row r="37" spans="1:7" s="3" customFormat="1" ht="54.75" customHeight="1" outlineLevel="2" x14ac:dyDescent="0.2">
      <c r="A37" s="22" t="s">
        <v>46</v>
      </c>
      <c r="B37" s="74" t="s">
        <v>245</v>
      </c>
      <c r="C37" s="29" t="s">
        <v>13</v>
      </c>
      <c r="D37" s="77">
        <v>4.3</v>
      </c>
      <c r="E37" s="78"/>
      <c r="F37" s="78"/>
      <c r="G37" s="28">
        <f t="shared" si="1"/>
        <v>0</v>
      </c>
    </row>
    <row r="38" spans="1:7" s="3" customFormat="1" ht="96" customHeight="1" outlineLevel="2" x14ac:dyDescent="0.2">
      <c r="A38" s="22" t="s">
        <v>47</v>
      </c>
      <c r="B38" s="74" t="s">
        <v>246</v>
      </c>
      <c r="C38" s="29" t="s">
        <v>13</v>
      </c>
      <c r="D38" s="77">
        <v>3.4</v>
      </c>
      <c r="E38" s="78"/>
      <c r="F38" s="78"/>
      <c r="G38" s="28">
        <f t="shared" ref="G38" si="2">ROUND(F38*D38,2)</f>
        <v>0</v>
      </c>
    </row>
    <row r="39" spans="1:7" s="3" customFormat="1" ht="72" outlineLevel="2" x14ac:dyDescent="0.2">
      <c r="A39" s="22" t="s">
        <v>48</v>
      </c>
      <c r="B39" s="30" t="s">
        <v>206</v>
      </c>
      <c r="C39" s="29" t="s">
        <v>35</v>
      </c>
      <c r="D39" s="77">
        <v>23</v>
      </c>
      <c r="E39" s="78"/>
      <c r="F39" s="78"/>
      <c r="G39" s="28">
        <f>ROUND(F39*D39,2)</f>
        <v>0</v>
      </c>
    </row>
    <row r="40" spans="1:7" s="3" customFormat="1" ht="72" outlineLevel="2" x14ac:dyDescent="0.2">
      <c r="A40" s="22" t="s">
        <v>49</v>
      </c>
      <c r="B40" s="30" t="s">
        <v>237</v>
      </c>
      <c r="C40" s="31" t="s">
        <v>35</v>
      </c>
      <c r="D40" s="61">
        <v>11.5</v>
      </c>
      <c r="E40" s="28"/>
      <c r="F40" s="28"/>
      <c r="G40" s="28">
        <f>ROUND(F40*D40,2)</f>
        <v>0</v>
      </c>
    </row>
    <row r="41" spans="1:7" s="3" customFormat="1" ht="60" outlineLevel="2" x14ac:dyDescent="0.2">
      <c r="A41" s="22" t="s">
        <v>50</v>
      </c>
      <c r="B41" s="74" t="s">
        <v>211</v>
      </c>
      <c r="C41" s="29" t="s">
        <v>13</v>
      </c>
      <c r="D41" s="77">
        <v>3.75</v>
      </c>
      <c r="E41" s="78"/>
      <c r="F41" s="78"/>
      <c r="G41" s="28">
        <f>ROUND(F41*D41,2)</f>
        <v>0</v>
      </c>
    </row>
    <row r="42" spans="1:7" s="3" customFormat="1" ht="72" outlineLevel="2" x14ac:dyDescent="0.2">
      <c r="A42" s="22" t="s">
        <v>51</v>
      </c>
      <c r="B42" s="30" t="s">
        <v>207</v>
      </c>
      <c r="C42" s="31" t="s">
        <v>13</v>
      </c>
      <c r="D42" s="61">
        <v>3.75</v>
      </c>
      <c r="E42" s="82"/>
      <c r="F42" s="82"/>
      <c r="G42" s="28">
        <f t="shared" si="1"/>
        <v>0</v>
      </c>
    </row>
    <row r="43" spans="1:7" s="3" customFormat="1" ht="47.25" customHeight="1" outlineLevel="2" x14ac:dyDescent="0.2">
      <c r="A43" s="22" t="s">
        <v>53</v>
      </c>
      <c r="B43" s="30" t="s">
        <v>230</v>
      </c>
      <c r="C43" s="29" t="s">
        <v>13</v>
      </c>
      <c r="D43" s="77">
        <v>21</v>
      </c>
      <c r="E43" s="28"/>
      <c r="F43" s="28"/>
      <c r="G43" s="28">
        <f t="shared" si="1"/>
        <v>0</v>
      </c>
    </row>
    <row r="44" spans="1:7" s="3" customFormat="1" ht="60" outlineLevel="2" x14ac:dyDescent="0.2">
      <c r="A44" s="22" t="s">
        <v>274</v>
      </c>
      <c r="B44" s="30" t="s">
        <v>208</v>
      </c>
      <c r="C44" s="29" t="s">
        <v>35</v>
      </c>
      <c r="D44" s="77">
        <v>6</v>
      </c>
      <c r="E44" s="28"/>
      <c r="F44" s="28"/>
      <c r="G44" s="28">
        <f t="shared" si="1"/>
        <v>0</v>
      </c>
    </row>
    <row r="45" spans="1:7" s="3" customFormat="1" ht="54.75" customHeight="1" outlineLevel="2" x14ac:dyDescent="0.2">
      <c r="A45" s="22" t="s">
        <v>54</v>
      </c>
      <c r="B45" s="30" t="s">
        <v>238</v>
      </c>
      <c r="C45" s="26" t="s">
        <v>15</v>
      </c>
      <c r="D45" s="83">
        <v>1</v>
      </c>
      <c r="E45" s="28"/>
      <c r="F45" s="28"/>
      <c r="G45" s="28">
        <f t="shared" si="1"/>
        <v>0</v>
      </c>
    </row>
    <row r="46" spans="1:7" s="3" customFormat="1" ht="84" outlineLevel="2" x14ac:dyDescent="0.2">
      <c r="A46" s="22" t="s">
        <v>55</v>
      </c>
      <c r="B46" s="84" t="s">
        <v>239</v>
      </c>
      <c r="C46" s="31" t="s">
        <v>52</v>
      </c>
      <c r="D46" s="83">
        <v>2</v>
      </c>
      <c r="E46" s="28"/>
      <c r="F46" s="28"/>
      <c r="G46" s="28">
        <f t="shared" si="1"/>
        <v>0</v>
      </c>
    </row>
    <row r="47" spans="1:7" s="3" customFormat="1" ht="72" outlineLevel="2" x14ac:dyDescent="0.2">
      <c r="A47" s="22" t="s">
        <v>275</v>
      </c>
      <c r="B47" s="84" t="s">
        <v>243</v>
      </c>
      <c r="C47" s="31" t="s">
        <v>52</v>
      </c>
      <c r="D47" s="83">
        <v>1</v>
      </c>
      <c r="E47" s="28"/>
      <c r="F47" s="28"/>
      <c r="G47" s="28">
        <f t="shared" ref="G47" si="3">ROUND(F47*D47,2)</f>
        <v>0</v>
      </c>
    </row>
    <row r="48" spans="1:7" s="3" customFormat="1" ht="36" outlineLevel="2" x14ac:dyDescent="0.2">
      <c r="A48" s="22" t="s">
        <v>56</v>
      </c>
      <c r="B48" s="30" t="s">
        <v>108</v>
      </c>
      <c r="C48" s="26" t="s">
        <v>52</v>
      </c>
      <c r="D48" s="83">
        <v>1</v>
      </c>
      <c r="E48" s="28"/>
      <c r="F48" s="28"/>
      <c r="G48" s="28">
        <f t="shared" si="1"/>
        <v>0</v>
      </c>
    </row>
    <row r="49" spans="1:7" s="3" customFormat="1" ht="84" outlineLevel="2" x14ac:dyDescent="0.2">
      <c r="A49" s="22" t="s">
        <v>57</v>
      </c>
      <c r="B49" s="30" t="s">
        <v>240</v>
      </c>
      <c r="C49" s="31" t="s">
        <v>52</v>
      </c>
      <c r="D49" s="83">
        <v>2</v>
      </c>
      <c r="E49" s="28"/>
      <c r="F49" s="28"/>
      <c r="G49" s="28">
        <f t="shared" si="1"/>
        <v>0</v>
      </c>
    </row>
    <row r="50" spans="1:7" s="3" customFormat="1" ht="63.75" customHeight="1" outlineLevel="2" x14ac:dyDescent="0.2">
      <c r="A50" s="22" t="s">
        <v>59</v>
      </c>
      <c r="B50" s="84" t="s">
        <v>241</v>
      </c>
      <c r="C50" s="31" t="s">
        <v>52</v>
      </c>
      <c r="D50" s="83">
        <v>2</v>
      </c>
      <c r="E50" s="28"/>
      <c r="F50" s="28"/>
      <c r="G50" s="28">
        <f t="shared" si="1"/>
        <v>0</v>
      </c>
    </row>
    <row r="51" spans="1:7" s="3" customFormat="1" ht="57" customHeight="1" outlineLevel="2" x14ac:dyDescent="0.2">
      <c r="A51" s="22" t="s">
        <v>60</v>
      </c>
      <c r="B51" s="84" t="s">
        <v>242</v>
      </c>
      <c r="C51" s="31" t="s">
        <v>15</v>
      </c>
      <c r="D51" s="83">
        <v>1</v>
      </c>
      <c r="E51" s="28"/>
      <c r="F51" s="28"/>
      <c r="G51" s="28">
        <f t="shared" si="1"/>
        <v>0</v>
      </c>
    </row>
    <row r="52" spans="1:7" s="3" customFormat="1" ht="52.5" customHeight="1" outlineLevel="2" x14ac:dyDescent="0.2">
      <c r="A52" s="22" t="s">
        <v>61</v>
      </c>
      <c r="B52" s="30" t="s">
        <v>34</v>
      </c>
      <c r="C52" s="26" t="s">
        <v>15</v>
      </c>
      <c r="D52" s="83">
        <v>1</v>
      </c>
      <c r="E52" s="28"/>
      <c r="F52" s="28"/>
      <c r="G52" s="28">
        <f t="shared" si="1"/>
        <v>0</v>
      </c>
    </row>
    <row r="53" spans="1:7" s="3" customFormat="1" ht="60" outlineLevel="2" x14ac:dyDescent="0.2">
      <c r="A53" s="22" t="s">
        <v>62</v>
      </c>
      <c r="B53" s="85" t="s">
        <v>217</v>
      </c>
      <c r="C53" s="29" t="s">
        <v>13</v>
      </c>
      <c r="D53" s="77">
        <v>55.5</v>
      </c>
      <c r="E53" s="28"/>
      <c r="F53" s="28"/>
      <c r="G53" s="28">
        <f t="shared" si="1"/>
        <v>0</v>
      </c>
    </row>
    <row r="54" spans="1:7" s="3" customFormat="1" ht="60" outlineLevel="2" x14ac:dyDescent="0.2">
      <c r="A54" s="22" t="s">
        <v>63</v>
      </c>
      <c r="B54" s="79" t="s">
        <v>216</v>
      </c>
      <c r="C54" s="26" t="s">
        <v>13</v>
      </c>
      <c r="D54" s="83">
        <v>55.5</v>
      </c>
      <c r="E54" s="28"/>
      <c r="F54" s="28"/>
      <c r="G54" s="28">
        <f t="shared" si="1"/>
        <v>0</v>
      </c>
    </row>
    <row r="55" spans="1:7" s="3" customFormat="1" ht="48" outlineLevel="2" x14ac:dyDescent="0.2">
      <c r="A55" s="22" t="s">
        <v>64</v>
      </c>
      <c r="B55" s="79" t="s">
        <v>218</v>
      </c>
      <c r="C55" s="26" t="s">
        <v>13</v>
      </c>
      <c r="D55" s="83">
        <v>2.57</v>
      </c>
      <c r="E55" s="86"/>
      <c r="F55" s="86"/>
      <c r="G55" s="28">
        <f t="shared" si="1"/>
        <v>0</v>
      </c>
    </row>
    <row r="56" spans="1:7" s="3" customFormat="1" ht="43.5" customHeight="1" outlineLevel="2" x14ac:dyDescent="0.2">
      <c r="A56" s="22" t="s">
        <v>65</v>
      </c>
      <c r="B56" s="79" t="s">
        <v>219</v>
      </c>
      <c r="C56" s="26" t="s">
        <v>13</v>
      </c>
      <c r="D56" s="83">
        <v>2.57</v>
      </c>
      <c r="E56" s="86"/>
      <c r="F56" s="86"/>
      <c r="G56" s="28">
        <f t="shared" si="1"/>
        <v>0</v>
      </c>
    </row>
    <row r="57" spans="1:7" s="3" customFormat="1" ht="48" outlineLevel="2" x14ac:dyDescent="0.2">
      <c r="A57" s="22" t="s">
        <v>66</v>
      </c>
      <c r="B57" s="30" t="s">
        <v>225</v>
      </c>
      <c r="C57" s="34" t="s">
        <v>86</v>
      </c>
      <c r="D57" s="69">
        <v>6.74</v>
      </c>
      <c r="E57" s="87"/>
      <c r="F57" s="87"/>
      <c r="G57" s="28">
        <f t="shared" si="1"/>
        <v>0</v>
      </c>
    </row>
    <row r="58" spans="1:7" s="3" customFormat="1" ht="36" outlineLevel="2" x14ac:dyDescent="0.2">
      <c r="A58" s="22" t="s">
        <v>67</v>
      </c>
      <c r="B58" s="79" t="s">
        <v>220</v>
      </c>
      <c r="C58" s="26" t="s">
        <v>15</v>
      </c>
      <c r="D58" s="83">
        <v>1</v>
      </c>
      <c r="E58" s="28"/>
      <c r="F58" s="28"/>
      <c r="G58" s="28">
        <f t="shared" si="1"/>
        <v>0</v>
      </c>
    </row>
    <row r="59" spans="1:7" s="3" customFormat="1" ht="72" outlineLevel="2" x14ac:dyDescent="0.2">
      <c r="A59" s="22" t="s">
        <v>68</v>
      </c>
      <c r="B59" s="79" t="s">
        <v>221</v>
      </c>
      <c r="C59" s="31" t="s">
        <v>13</v>
      </c>
      <c r="D59" s="61">
        <v>3.75</v>
      </c>
      <c r="E59" s="28"/>
      <c r="F59" s="28"/>
      <c r="G59" s="28">
        <f t="shared" si="1"/>
        <v>0</v>
      </c>
    </row>
    <row r="60" spans="1:7" s="3" customFormat="1" ht="72" outlineLevel="2" x14ac:dyDescent="0.2">
      <c r="A60" s="22" t="s">
        <v>69</v>
      </c>
      <c r="B60" s="30" t="s">
        <v>231</v>
      </c>
      <c r="C60" s="31" t="s">
        <v>13</v>
      </c>
      <c r="D60" s="61">
        <v>61.07</v>
      </c>
      <c r="E60" s="28"/>
      <c r="F60" s="28"/>
      <c r="G60" s="28">
        <f>ROUND(F60*D60,2)</f>
        <v>0</v>
      </c>
    </row>
    <row r="61" spans="1:7" s="3" customFormat="1" ht="36" outlineLevel="2" x14ac:dyDescent="0.2">
      <c r="A61" s="22" t="s">
        <v>70</v>
      </c>
      <c r="B61" s="32" t="s">
        <v>58</v>
      </c>
      <c r="C61" s="33" t="s">
        <v>15</v>
      </c>
      <c r="D61" s="64">
        <v>1</v>
      </c>
      <c r="E61" s="88"/>
      <c r="F61" s="88"/>
      <c r="G61" s="25">
        <f t="shared" si="1"/>
        <v>0</v>
      </c>
    </row>
    <row r="62" spans="1:7" s="3" customFormat="1" ht="14.25" outlineLevel="2" x14ac:dyDescent="0.2">
      <c r="A62" s="55" t="s">
        <v>82</v>
      </c>
      <c r="B62" s="56" t="s">
        <v>1</v>
      </c>
      <c r="C62" s="57"/>
      <c r="D62" s="65"/>
      <c r="E62" s="58"/>
      <c r="F62" s="58"/>
      <c r="G62" s="59">
        <f>SUM(G63:G104)</f>
        <v>0</v>
      </c>
    </row>
    <row r="63" spans="1:7" s="3" customFormat="1" ht="14.25" outlineLevel="2" x14ac:dyDescent="0.2">
      <c r="A63" s="55" t="s">
        <v>112</v>
      </c>
      <c r="B63" s="56" t="s">
        <v>18</v>
      </c>
      <c r="C63" s="57"/>
      <c r="D63" s="65"/>
      <c r="E63" s="58"/>
      <c r="F63" s="58"/>
      <c r="G63" s="59"/>
    </row>
    <row r="64" spans="1:7" s="3" customFormat="1" ht="48" outlineLevel="2" x14ac:dyDescent="0.2">
      <c r="A64" s="34" t="s">
        <v>113</v>
      </c>
      <c r="B64" s="68" t="s">
        <v>226</v>
      </c>
      <c r="C64" s="34" t="s">
        <v>13</v>
      </c>
      <c r="D64" s="69">
        <v>24</v>
      </c>
      <c r="E64" s="28"/>
      <c r="F64" s="28"/>
      <c r="G64" s="23">
        <f t="shared" ref="G64:G101" si="4">ROUND(F64*D64,2)</f>
        <v>0</v>
      </c>
    </row>
    <row r="65" spans="1:7" s="3" customFormat="1" ht="60" outlineLevel="2" x14ac:dyDescent="0.2">
      <c r="A65" s="34" t="s">
        <v>114</v>
      </c>
      <c r="B65" s="71" t="s">
        <v>199</v>
      </c>
      <c r="C65" s="33" t="s">
        <v>19</v>
      </c>
      <c r="D65" s="64">
        <v>1</v>
      </c>
      <c r="E65" s="28"/>
      <c r="F65" s="28"/>
      <c r="G65" s="25">
        <f t="shared" si="4"/>
        <v>0</v>
      </c>
    </row>
    <row r="66" spans="1:7" s="3" customFormat="1" ht="14.25" outlineLevel="2" x14ac:dyDescent="0.2">
      <c r="A66" s="55" t="s">
        <v>115</v>
      </c>
      <c r="B66" s="56" t="s">
        <v>71</v>
      </c>
      <c r="C66" s="57"/>
      <c r="D66" s="65"/>
      <c r="E66" s="58"/>
      <c r="F66" s="58"/>
      <c r="G66" s="59"/>
    </row>
    <row r="67" spans="1:7" s="3" customFormat="1" ht="48" outlineLevel="2" x14ac:dyDescent="0.2">
      <c r="A67" s="34" t="s">
        <v>116</v>
      </c>
      <c r="B67" s="74" t="s">
        <v>202</v>
      </c>
      <c r="C67" s="34" t="s">
        <v>14</v>
      </c>
      <c r="D67" s="69">
        <v>15</v>
      </c>
      <c r="E67" s="28"/>
      <c r="F67" s="28"/>
      <c r="G67" s="23">
        <f t="shared" si="4"/>
        <v>0</v>
      </c>
    </row>
    <row r="68" spans="1:7" s="3" customFormat="1" ht="48" outlineLevel="2" x14ac:dyDescent="0.2">
      <c r="A68" s="34" t="s">
        <v>117</v>
      </c>
      <c r="B68" s="85" t="s">
        <v>223</v>
      </c>
      <c r="C68" s="31" t="s">
        <v>13</v>
      </c>
      <c r="D68" s="61">
        <v>12.48</v>
      </c>
      <c r="E68" s="76"/>
      <c r="F68" s="76"/>
      <c r="G68" s="28">
        <f t="shared" si="4"/>
        <v>0</v>
      </c>
    </row>
    <row r="69" spans="1:7" s="3" customFormat="1" ht="147.75" customHeight="1" outlineLevel="2" x14ac:dyDescent="0.2">
      <c r="A69" s="34" t="s">
        <v>118</v>
      </c>
      <c r="B69" s="74" t="s">
        <v>212</v>
      </c>
      <c r="C69" s="31" t="s">
        <v>86</v>
      </c>
      <c r="D69" s="61">
        <v>15.6</v>
      </c>
      <c r="E69" s="28"/>
      <c r="F69" s="28"/>
      <c r="G69" s="28">
        <f t="shared" si="4"/>
        <v>0</v>
      </c>
    </row>
    <row r="70" spans="1:7" s="3" customFormat="1" ht="72" outlineLevel="2" x14ac:dyDescent="0.2">
      <c r="A70" s="34" t="s">
        <v>119</v>
      </c>
      <c r="B70" s="85" t="s">
        <v>200</v>
      </c>
      <c r="C70" s="31" t="s">
        <v>14</v>
      </c>
      <c r="D70" s="61">
        <v>7</v>
      </c>
      <c r="E70" s="76"/>
      <c r="F70" s="76"/>
      <c r="G70" s="28">
        <f t="shared" si="4"/>
        <v>0</v>
      </c>
    </row>
    <row r="71" spans="1:7" s="3" customFormat="1" ht="72" outlineLevel="2" x14ac:dyDescent="0.2">
      <c r="A71" s="34" t="s">
        <v>120</v>
      </c>
      <c r="B71" s="30" t="s">
        <v>214</v>
      </c>
      <c r="C71" s="31" t="s">
        <v>86</v>
      </c>
      <c r="D71" s="61">
        <v>46.2</v>
      </c>
      <c r="E71" s="28"/>
      <c r="F71" s="28"/>
      <c r="G71" s="28">
        <f t="shared" si="4"/>
        <v>0</v>
      </c>
    </row>
    <row r="72" spans="1:7" s="3" customFormat="1" ht="60" outlineLevel="2" x14ac:dyDescent="0.2">
      <c r="A72" s="34" t="s">
        <v>121</v>
      </c>
      <c r="B72" s="30" t="s">
        <v>213</v>
      </c>
      <c r="C72" s="31" t="s">
        <v>35</v>
      </c>
      <c r="D72" s="61">
        <v>18.5</v>
      </c>
      <c r="E72" s="28"/>
      <c r="F72" s="28"/>
      <c r="G72" s="28">
        <f t="shared" si="4"/>
        <v>0</v>
      </c>
    </row>
    <row r="73" spans="1:7" s="3" customFormat="1" ht="36" outlineLevel="2" x14ac:dyDescent="0.2">
      <c r="A73" s="34" t="s">
        <v>122</v>
      </c>
      <c r="B73" s="30" t="s">
        <v>230</v>
      </c>
      <c r="C73" s="31" t="s">
        <v>13</v>
      </c>
      <c r="D73" s="61">
        <v>44.12</v>
      </c>
      <c r="E73" s="28"/>
      <c r="F73" s="28"/>
      <c r="G73" s="28">
        <f t="shared" si="4"/>
        <v>0</v>
      </c>
    </row>
    <row r="74" spans="1:7" s="3" customFormat="1" ht="60" outlineLevel="2" x14ac:dyDescent="0.2">
      <c r="A74" s="34" t="s">
        <v>123</v>
      </c>
      <c r="B74" s="30" t="s">
        <v>208</v>
      </c>
      <c r="C74" s="31" t="s">
        <v>35</v>
      </c>
      <c r="D74" s="61">
        <v>15.3</v>
      </c>
      <c r="E74" s="28"/>
      <c r="F74" s="28"/>
      <c r="G74" s="28">
        <f t="shared" si="4"/>
        <v>0</v>
      </c>
    </row>
    <row r="75" spans="1:7" s="3" customFormat="1" ht="60" outlineLevel="2" x14ac:dyDescent="0.2">
      <c r="A75" s="34" t="s">
        <v>124</v>
      </c>
      <c r="B75" s="74" t="s">
        <v>211</v>
      </c>
      <c r="C75" s="31" t="s">
        <v>13</v>
      </c>
      <c r="D75" s="61">
        <v>5.84</v>
      </c>
      <c r="E75" s="28"/>
      <c r="F75" s="28"/>
      <c r="G75" s="28">
        <f t="shared" si="4"/>
        <v>0</v>
      </c>
    </row>
    <row r="76" spans="1:7" s="3" customFormat="1" ht="72" outlineLevel="2" x14ac:dyDescent="0.2">
      <c r="A76" s="34" t="s">
        <v>125</v>
      </c>
      <c r="B76" s="30" t="s">
        <v>207</v>
      </c>
      <c r="C76" s="33" t="s">
        <v>13</v>
      </c>
      <c r="D76" s="64">
        <v>8.1</v>
      </c>
      <c r="E76" s="28"/>
      <c r="F76" s="28"/>
      <c r="G76" s="25">
        <f t="shared" si="4"/>
        <v>0</v>
      </c>
    </row>
    <row r="77" spans="1:7" s="3" customFormat="1" ht="14.25" outlineLevel="2" x14ac:dyDescent="0.2">
      <c r="A77" s="55" t="s">
        <v>126</v>
      </c>
      <c r="B77" s="56" t="s">
        <v>72</v>
      </c>
      <c r="C77" s="57"/>
      <c r="D77" s="65"/>
      <c r="E77" s="58"/>
      <c r="F77" s="58"/>
      <c r="G77" s="59"/>
    </row>
    <row r="78" spans="1:7" s="3" customFormat="1" ht="72" outlineLevel="2" x14ac:dyDescent="0.2">
      <c r="A78" s="34" t="s">
        <v>127</v>
      </c>
      <c r="B78" s="89" t="s">
        <v>247</v>
      </c>
      <c r="C78" s="34" t="s">
        <v>52</v>
      </c>
      <c r="D78" s="69">
        <v>3</v>
      </c>
      <c r="E78" s="28"/>
      <c r="F78" s="28"/>
      <c r="G78" s="23">
        <f t="shared" si="4"/>
        <v>0</v>
      </c>
    </row>
    <row r="79" spans="1:7" s="3" customFormat="1" ht="48" outlineLevel="2" x14ac:dyDescent="0.2">
      <c r="A79" s="34" t="s">
        <v>128</v>
      </c>
      <c r="B79" s="30" t="s">
        <v>248</v>
      </c>
      <c r="C79" s="31" t="s">
        <v>52</v>
      </c>
      <c r="D79" s="61">
        <v>2</v>
      </c>
      <c r="E79" s="28"/>
      <c r="F79" s="28"/>
      <c r="G79" s="28">
        <f t="shared" si="4"/>
        <v>0</v>
      </c>
    </row>
    <row r="80" spans="1:7" s="3" customFormat="1" ht="48" outlineLevel="2" x14ac:dyDescent="0.2">
      <c r="A80" s="34" t="s">
        <v>129</v>
      </c>
      <c r="B80" s="30" t="s">
        <v>249</v>
      </c>
      <c r="C80" s="31" t="s">
        <v>52</v>
      </c>
      <c r="D80" s="61">
        <v>3</v>
      </c>
      <c r="E80" s="28"/>
      <c r="F80" s="28"/>
      <c r="G80" s="28">
        <f t="shared" si="4"/>
        <v>0</v>
      </c>
    </row>
    <row r="81" spans="1:7" s="3" customFormat="1" ht="64.5" customHeight="1" outlineLevel="2" x14ac:dyDescent="0.2">
      <c r="A81" s="34" t="s">
        <v>130</v>
      </c>
      <c r="B81" s="30" t="s">
        <v>250</v>
      </c>
      <c r="C81" s="31" t="s">
        <v>52</v>
      </c>
      <c r="D81" s="61">
        <v>3</v>
      </c>
      <c r="E81" s="28"/>
      <c r="F81" s="28"/>
      <c r="G81" s="28">
        <f t="shared" si="4"/>
        <v>0</v>
      </c>
    </row>
    <row r="82" spans="1:7" s="3" customFormat="1" ht="60" outlineLevel="2" x14ac:dyDescent="0.2">
      <c r="A82" s="34" t="s">
        <v>131</v>
      </c>
      <c r="B82" s="30" t="s">
        <v>233</v>
      </c>
      <c r="C82" s="31" t="s">
        <v>15</v>
      </c>
      <c r="D82" s="61">
        <v>1</v>
      </c>
      <c r="E82" s="28"/>
      <c r="F82" s="28"/>
      <c r="G82" s="28">
        <f t="shared" si="4"/>
        <v>0</v>
      </c>
    </row>
    <row r="83" spans="1:7" s="3" customFormat="1" ht="60" outlineLevel="2" x14ac:dyDescent="0.2">
      <c r="A83" s="34" t="s">
        <v>132</v>
      </c>
      <c r="B83" s="30" t="s">
        <v>234</v>
      </c>
      <c r="C83" s="31" t="s">
        <v>15</v>
      </c>
      <c r="D83" s="61">
        <v>2</v>
      </c>
      <c r="E83" s="28"/>
      <c r="F83" s="28"/>
      <c r="G83" s="28">
        <f t="shared" si="4"/>
        <v>0</v>
      </c>
    </row>
    <row r="84" spans="1:7" s="3" customFormat="1" ht="79.5" customHeight="1" outlineLevel="2" x14ac:dyDescent="0.2">
      <c r="A84" s="34" t="s">
        <v>133</v>
      </c>
      <c r="B84" s="30" t="s">
        <v>235</v>
      </c>
      <c r="C84" s="31" t="s">
        <v>15</v>
      </c>
      <c r="D84" s="61">
        <v>1</v>
      </c>
      <c r="E84" s="28"/>
      <c r="F84" s="28"/>
      <c r="G84" s="28">
        <f t="shared" si="4"/>
        <v>0</v>
      </c>
    </row>
    <row r="85" spans="1:7" s="3" customFormat="1" ht="48" outlineLevel="2" x14ac:dyDescent="0.2">
      <c r="A85" s="34" t="s">
        <v>134</v>
      </c>
      <c r="B85" s="30" t="s">
        <v>251</v>
      </c>
      <c r="C85" s="31" t="s">
        <v>15</v>
      </c>
      <c r="D85" s="61">
        <v>1</v>
      </c>
      <c r="E85" s="28"/>
      <c r="F85" s="28"/>
      <c r="G85" s="28">
        <f t="shared" si="4"/>
        <v>0</v>
      </c>
    </row>
    <row r="86" spans="1:7" s="3" customFormat="1" ht="48" outlineLevel="2" x14ac:dyDescent="0.2">
      <c r="A86" s="34" t="s">
        <v>135</v>
      </c>
      <c r="B86" s="30" t="s">
        <v>252</v>
      </c>
      <c r="C86" s="31" t="s">
        <v>13</v>
      </c>
      <c r="D86" s="61">
        <v>2</v>
      </c>
      <c r="E86" s="28"/>
      <c r="F86" s="28"/>
      <c r="G86" s="28">
        <f t="shared" si="4"/>
        <v>0</v>
      </c>
    </row>
    <row r="87" spans="1:7" s="3" customFormat="1" ht="54.75" customHeight="1" outlineLevel="2" x14ac:dyDescent="0.2">
      <c r="A87" s="34" t="s">
        <v>136</v>
      </c>
      <c r="B87" s="30" t="s">
        <v>254</v>
      </c>
      <c r="C87" s="31" t="s">
        <v>35</v>
      </c>
      <c r="D87" s="61">
        <v>139</v>
      </c>
      <c r="E87" s="28"/>
      <c r="F87" s="28"/>
      <c r="G87" s="28">
        <f t="shared" si="4"/>
        <v>0</v>
      </c>
    </row>
    <row r="88" spans="1:7" s="3" customFormat="1" ht="120" outlineLevel="2" x14ac:dyDescent="0.2">
      <c r="A88" s="34" t="s">
        <v>137</v>
      </c>
      <c r="B88" s="30" t="s">
        <v>253</v>
      </c>
      <c r="C88" s="31" t="s">
        <v>15</v>
      </c>
      <c r="D88" s="61">
        <v>6</v>
      </c>
      <c r="E88" s="28"/>
      <c r="F88" s="28"/>
      <c r="G88" s="28">
        <f t="shared" si="4"/>
        <v>0</v>
      </c>
    </row>
    <row r="89" spans="1:7" s="3" customFormat="1" ht="48" outlineLevel="2" x14ac:dyDescent="0.2">
      <c r="A89" s="34" t="s">
        <v>138</v>
      </c>
      <c r="B89" s="30" t="s">
        <v>255</v>
      </c>
      <c r="C89" s="31" t="s">
        <v>35</v>
      </c>
      <c r="D89" s="61">
        <v>10.28</v>
      </c>
      <c r="E89" s="28"/>
      <c r="F89" s="28"/>
      <c r="G89" s="28">
        <f t="shared" si="4"/>
        <v>0</v>
      </c>
    </row>
    <row r="90" spans="1:7" s="3" customFormat="1" ht="48" outlineLevel="2" x14ac:dyDescent="0.2">
      <c r="A90" s="34" t="s">
        <v>139</v>
      </c>
      <c r="B90" s="30" t="s">
        <v>256</v>
      </c>
      <c r="C90" s="90" t="s">
        <v>35</v>
      </c>
      <c r="D90" s="91">
        <v>130</v>
      </c>
      <c r="E90" s="28"/>
      <c r="F90" s="28"/>
      <c r="G90" s="40">
        <f t="shared" si="4"/>
        <v>0</v>
      </c>
    </row>
    <row r="91" spans="1:7" s="3" customFormat="1" ht="14.25" outlineLevel="2" x14ac:dyDescent="0.2">
      <c r="A91" s="55" t="s">
        <v>140</v>
      </c>
      <c r="B91" s="56" t="s">
        <v>73</v>
      </c>
      <c r="C91" s="57"/>
      <c r="D91" s="65"/>
      <c r="E91" s="58"/>
      <c r="F91" s="58"/>
      <c r="G91" s="59"/>
    </row>
    <row r="92" spans="1:7" s="3" customFormat="1" ht="84" outlineLevel="2" x14ac:dyDescent="0.2">
      <c r="A92" s="34" t="s">
        <v>141</v>
      </c>
      <c r="B92" s="30" t="s">
        <v>224</v>
      </c>
      <c r="C92" s="34" t="s">
        <v>15</v>
      </c>
      <c r="D92" s="69">
        <v>1</v>
      </c>
      <c r="E92" s="28"/>
      <c r="F92" s="28"/>
      <c r="G92" s="23">
        <f t="shared" si="4"/>
        <v>0</v>
      </c>
    </row>
    <row r="93" spans="1:7" s="3" customFormat="1" ht="48" outlineLevel="2" x14ac:dyDescent="0.2">
      <c r="A93" s="34" t="s">
        <v>142</v>
      </c>
      <c r="B93" s="79" t="s">
        <v>257</v>
      </c>
      <c r="C93" s="31" t="s">
        <v>13</v>
      </c>
      <c r="D93" s="61">
        <v>5.77</v>
      </c>
      <c r="E93" s="28"/>
      <c r="F93" s="28"/>
      <c r="G93" s="28">
        <f t="shared" si="4"/>
        <v>0</v>
      </c>
    </row>
    <row r="94" spans="1:7" s="3" customFormat="1" ht="48" outlineLevel="2" x14ac:dyDescent="0.2">
      <c r="A94" s="34" t="s">
        <v>143</v>
      </c>
      <c r="B94" s="30" t="s">
        <v>225</v>
      </c>
      <c r="C94" s="34" t="s">
        <v>86</v>
      </c>
      <c r="D94" s="69">
        <v>12.14</v>
      </c>
      <c r="E94" s="87"/>
      <c r="F94" s="87"/>
      <c r="G94" s="28">
        <f t="shared" si="4"/>
        <v>0</v>
      </c>
    </row>
    <row r="95" spans="1:7" s="3" customFormat="1" ht="72" outlineLevel="2" x14ac:dyDescent="0.2">
      <c r="A95" s="34" t="s">
        <v>144</v>
      </c>
      <c r="B95" s="79" t="s">
        <v>221</v>
      </c>
      <c r="C95" s="31" t="s">
        <v>13</v>
      </c>
      <c r="D95" s="61">
        <v>14.5</v>
      </c>
      <c r="E95" s="28"/>
      <c r="F95" s="28"/>
      <c r="G95" s="28">
        <f t="shared" si="4"/>
        <v>0</v>
      </c>
    </row>
    <row r="96" spans="1:7" s="3" customFormat="1" ht="36" outlineLevel="2" x14ac:dyDescent="0.2">
      <c r="A96" s="34" t="s">
        <v>145</v>
      </c>
      <c r="B96" s="79" t="s">
        <v>220</v>
      </c>
      <c r="C96" s="31" t="s">
        <v>15</v>
      </c>
      <c r="D96" s="61">
        <v>2</v>
      </c>
      <c r="E96" s="28"/>
      <c r="F96" s="28"/>
      <c r="G96" s="28">
        <f t="shared" si="4"/>
        <v>0</v>
      </c>
    </row>
    <row r="97" spans="1:7" ht="60" x14ac:dyDescent="0.25">
      <c r="A97" s="34" t="s">
        <v>146</v>
      </c>
      <c r="B97" s="85" t="s">
        <v>217</v>
      </c>
      <c r="C97" s="31" t="s">
        <v>13</v>
      </c>
      <c r="D97" s="61">
        <v>62</v>
      </c>
      <c r="E97" s="28"/>
      <c r="F97" s="28"/>
      <c r="G97" s="28">
        <f t="shared" si="4"/>
        <v>0</v>
      </c>
    </row>
    <row r="98" spans="1:7" ht="60" x14ac:dyDescent="0.25">
      <c r="A98" s="34" t="s">
        <v>147</v>
      </c>
      <c r="B98" s="79" t="s">
        <v>216</v>
      </c>
      <c r="C98" s="31" t="s">
        <v>13</v>
      </c>
      <c r="D98" s="61">
        <v>62</v>
      </c>
      <c r="E98" s="28"/>
      <c r="F98" s="28"/>
      <c r="G98" s="28">
        <f t="shared" si="4"/>
        <v>0</v>
      </c>
    </row>
    <row r="99" spans="1:7" ht="72" x14ac:dyDescent="0.25">
      <c r="A99" s="34" t="s">
        <v>148</v>
      </c>
      <c r="B99" s="79" t="s">
        <v>215</v>
      </c>
      <c r="C99" s="31" t="s">
        <v>13</v>
      </c>
      <c r="D99" s="61">
        <v>39</v>
      </c>
      <c r="E99" s="28"/>
      <c r="F99" s="28"/>
      <c r="G99" s="28">
        <f t="shared" si="4"/>
        <v>0</v>
      </c>
    </row>
    <row r="100" spans="1:7" ht="48" x14ac:dyDescent="0.25">
      <c r="A100" s="34" t="s">
        <v>149</v>
      </c>
      <c r="B100" s="92" t="s">
        <v>232</v>
      </c>
      <c r="C100" s="31" t="s">
        <v>13</v>
      </c>
      <c r="D100" s="61">
        <v>62</v>
      </c>
      <c r="E100" s="28"/>
      <c r="F100" s="28"/>
      <c r="G100" s="28">
        <f t="shared" si="4"/>
        <v>0</v>
      </c>
    </row>
    <row r="101" spans="1:7" ht="72" x14ac:dyDescent="0.25">
      <c r="A101" s="34" t="s">
        <v>150</v>
      </c>
      <c r="B101" s="30" t="s">
        <v>231</v>
      </c>
      <c r="C101" s="31" t="s">
        <v>13</v>
      </c>
      <c r="D101" s="61">
        <v>72</v>
      </c>
      <c r="E101" s="28"/>
      <c r="F101" s="28"/>
      <c r="G101" s="28">
        <f t="shared" si="4"/>
        <v>0</v>
      </c>
    </row>
    <row r="102" spans="1:7" s="3" customFormat="1" ht="14.25" outlineLevel="2" x14ac:dyDescent="0.2">
      <c r="A102" s="55" t="s">
        <v>259</v>
      </c>
      <c r="B102" s="56" t="s">
        <v>260</v>
      </c>
      <c r="C102" s="57"/>
      <c r="D102" s="65"/>
      <c r="E102" s="58"/>
      <c r="F102" s="58"/>
      <c r="G102" s="59"/>
    </row>
    <row r="103" spans="1:7" s="3" customFormat="1" ht="72" customHeight="1" outlineLevel="2" x14ac:dyDescent="0.2">
      <c r="A103" s="34" t="s">
        <v>276</v>
      </c>
      <c r="B103" s="30" t="s">
        <v>261</v>
      </c>
      <c r="C103" s="34" t="s">
        <v>15</v>
      </c>
      <c r="D103" s="69">
        <v>2</v>
      </c>
      <c r="E103" s="28"/>
      <c r="F103" s="28"/>
      <c r="G103" s="23">
        <f t="shared" ref="G103:G104" si="5">ROUND(F103*D103,2)</f>
        <v>0</v>
      </c>
    </row>
    <row r="104" spans="1:7" s="3" customFormat="1" ht="60.75" outlineLevel="2" thickBot="1" x14ac:dyDescent="0.25">
      <c r="A104" s="34" t="s">
        <v>277</v>
      </c>
      <c r="B104" s="79" t="s">
        <v>262</v>
      </c>
      <c r="C104" s="31" t="s">
        <v>15</v>
      </c>
      <c r="D104" s="61">
        <v>2</v>
      </c>
      <c r="E104" s="28"/>
      <c r="F104" s="28"/>
      <c r="G104" s="28">
        <f t="shared" si="5"/>
        <v>0</v>
      </c>
    </row>
    <row r="105" spans="1:7" ht="15.75" thickBot="1" x14ac:dyDescent="0.3">
      <c r="A105" s="38" t="s">
        <v>83</v>
      </c>
      <c r="B105" s="93" t="s">
        <v>2</v>
      </c>
      <c r="C105" s="94"/>
      <c r="D105" s="95"/>
      <c r="E105" s="96"/>
      <c r="F105" s="96"/>
      <c r="G105" s="37">
        <f>SUM(G106+G112)</f>
        <v>0</v>
      </c>
    </row>
    <row r="106" spans="1:7" x14ac:dyDescent="0.25">
      <c r="A106" s="55" t="s">
        <v>151</v>
      </c>
      <c r="B106" s="56" t="s">
        <v>74</v>
      </c>
      <c r="C106" s="57"/>
      <c r="D106" s="65"/>
      <c r="E106" s="58"/>
      <c r="F106" s="58"/>
      <c r="G106" s="59">
        <f>SUM(G107:G111)</f>
        <v>0</v>
      </c>
    </row>
    <row r="107" spans="1:7" ht="60" x14ac:dyDescent="0.25">
      <c r="A107" s="34" t="s">
        <v>152</v>
      </c>
      <c r="B107" s="71" t="s">
        <v>199</v>
      </c>
      <c r="C107" s="34" t="s">
        <v>19</v>
      </c>
      <c r="D107" s="69">
        <v>1</v>
      </c>
      <c r="E107" s="28"/>
      <c r="F107" s="28"/>
      <c r="G107" s="23">
        <f>ROUND(F107*D107,2)</f>
        <v>0</v>
      </c>
    </row>
    <row r="108" spans="1:7" ht="89.25" customHeight="1" x14ac:dyDescent="0.25">
      <c r="A108" s="34" t="s">
        <v>153</v>
      </c>
      <c r="B108" s="30" t="s">
        <v>227</v>
      </c>
      <c r="C108" s="31" t="s">
        <v>15</v>
      </c>
      <c r="D108" s="61">
        <v>570</v>
      </c>
      <c r="E108" s="28"/>
      <c r="F108" s="28"/>
      <c r="G108" s="28">
        <f>ROUND(F108*D108,2)</f>
        <v>0</v>
      </c>
    </row>
    <row r="109" spans="1:7" ht="79.5" customHeight="1" x14ac:dyDescent="0.25">
      <c r="A109" s="34" t="s">
        <v>154</v>
      </c>
      <c r="B109" s="79" t="s">
        <v>264</v>
      </c>
      <c r="C109" s="33" t="s">
        <v>15</v>
      </c>
      <c r="D109" s="64">
        <v>570</v>
      </c>
      <c r="E109" s="28"/>
      <c r="F109" s="28"/>
      <c r="G109" s="25">
        <f>ROUND(F109*D109,2)</f>
        <v>0</v>
      </c>
    </row>
    <row r="110" spans="1:7" ht="60" x14ac:dyDescent="0.25">
      <c r="A110" s="34" t="s">
        <v>155</v>
      </c>
      <c r="B110" s="30" t="s">
        <v>109</v>
      </c>
      <c r="C110" s="31" t="s">
        <v>15</v>
      </c>
      <c r="D110" s="61">
        <v>1140</v>
      </c>
      <c r="E110" s="28"/>
      <c r="F110" s="28"/>
      <c r="G110" s="28">
        <f>ROUND(F110*D110,2)</f>
        <v>0</v>
      </c>
    </row>
    <row r="111" spans="1:7" ht="52.5" customHeight="1" x14ac:dyDescent="0.25">
      <c r="A111" s="34" t="s">
        <v>156</v>
      </c>
      <c r="B111" s="30" t="s">
        <v>258</v>
      </c>
      <c r="C111" s="31" t="s">
        <v>15</v>
      </c>
      <c r="D111" s="61">
        <v>570</v>
      </c>
      <c r="E111" s="28"/>
      <c r="F111" s="28"/>
      <c r="G111" s="28">
        <f>ROUND(F111*D111,2)</f>
        <v>0</v>
      </c>
    </row>
    <row r="112" spans="1:7" x14ac:dyDescent="0.25">
      <c r="A112" s="55" t="s">
        <v>157</v>
      </c>
      <c r="B112" s="56" t="s">
        <v>75</v>
      </c>
      <c r="C112" s="57"/>
      <c r="D112" s="65"/>
      <c r="E112" s="58"/>
      <c r="F112" s="58"/>
      <c r="G112" s="59">
        <f>SUM(G113:G114)</f>
        <v>0</v>
      </c>
    </row>
    <row r="113" spans="1:7" ht="42.75" customHeight="1" x14ac:dyDescent="0.25">
      <c r="A113" s="34" t="s">
        <v>158</v>
      </c>
      <c r="B113" s="89" t="s">
        <v>76</v>
      </c>
      <c r="C113" s="34" t="s">
        <v>15</v>
      </c>
      <c r="D113" s="69">
        <v>5</v>
      </c>
      <c r="E113" s="28"/>
      <c r="F113" s="28"/>
      <c r="G113" s="23">
        <f t="shared" ref="G113:G130" si="6">ROUND(F113*D113,2)</f>
        <v>0</v>
      </c>
    </row>
    <row r="114" spans="1:7" ht="48.75" thickBot="1" x14ac:dyDescent="0.3">
      <c r="A114" s="33" t="s">
        <v>159</v>
      </c>
      <c r="B114" s="32" t="s">
        <v>77</v>
      </c>
      <c r="C114" s="33" t="s">
        <v>15</v>
      </c>
      <c r="D114" s="64">
        <v>15</v>
      </c>
      <c r="E114" s="28"/>
      <c r="F114" s="28"/>
      <c r="G114" s="25">
        <f t="shared" si="6"/>
        <v>0</v>
      </c>
    </row>
    <row r="115" spans="1:7" ht="15.75" thickBot="1" x14ac:dyDescent="0.3">
      <c r="A115" s="38" t="s">
        <v>84</v>
      </c>
      <c r="B115" s="39" t="s">
        <v>3</v>
      </c>
      <c r="C115" s="35"/>
      <c r="D115" s="66"/>
      <c r="E115" s="36"/>
      <c r="F115" s="36"/>
      <c r="G115" s="37">
        <f>SUM(G116+G119+G134)</f>
        <v>0</v>
      </c>
    </row>
    <row r="116" spans="1:7" x14ac:dyDescent="0.25">
      <c r="A116" s="55" t="s">
        <v>160</v>
      </c>
      <c r="B116" s="56" t="s">
        <v>18</v>
      </c>
      <c r="C116" s="57"/>
      <c r="D116" s="65"/>
      <c r="E116" s="58"/>
      <c r="F116" s="58"/>
      <c r="G116" s="59">
        <f>SUM(G117:G118)</f>
        <v>0</v>
      </c>
    </row>
    <row r="117" spans="1:7" ht="48" x14ac:dyDescent="0.25">
      <c r="A117" s="34" t="s">
        <v>161</v>
      </c>
      <c r="B117" s="68" t="s">
        <v>226</v>
      </c>
      <c r="C117" s="34" t="s">
        <v>13</v>
      </c>
      <c r="D117" s="69">
        <v>590</v>
      </c>
      <c r="E117" s="28"/>
      <c r="F117" s="28"/>
      <c r="G117" s="23">
        <f t="shared" si="6"/>
        <v>0</v>
      </c>
    </row>
    <row r="118" spans="1:7" ht="60" x14ac:dyDescent="0.25">
      <c r="A118" s="33" t="s">
        <v>162</v>
      </c>
      <c r="B118" s="71" t="s">
        <v>199</v>
      </c>
      <c r="C118" s="33" t="s">
        <v>19</v>
      </c>
      <c r="D118" s="64">
        <v>1</v>
      </c>
      <c r="E118" s="28"/>
      <c r="F118" s="28"/>
      <c r="G118" s="25">
        <f t="shared" si="6"/>
        <v>0</v>
      </c>
    </row>
    <row r="119" spans="1:7" x14ac:dyDescent="0.25">
      <c r="A119" s="55" t="s">
        <v>163</v>
      </c>
      <c r="B119" s="56" t="s">
        <v>78</v>
      </c>
      <c r="C119" s="57"/>
      <c r="D119" s="65"/>
      <c r="E119" s="58"/>
      <c r="F119" s="58"/>
      <c r="G119" s="59">
        <f>SUM(G120:G133)</f>
        <v>0</v>
      </c>
    </row>
    <row r="120" spans="1:7" ht="48" x14ac:dyDescent="0.25">
      <c r="A120" s="34" t="s">
        <v>164</v>
      </c>
      <c r="B120" s="74" t="s">
        <v>202</v>
      </c>
      <c r="C120" s="34" t="s">
        <v>14</v>
      </c>
      <c r="D120" s="69">
        <v>5</v>
      </c>
      <c r="E120" s="28"/>
      <c r="F120" s="28"/>
      <c r="G120" s="23">
        <f t="shared" si="6"/>
        <v>0</v>
      </c>
    </row>
    <row r="121" spans="1:7" ht="48" x14ac:dyDescent="0.25">
      <c r="A121" s="34" t="s">
        <v>165</v>
      </c>
      <c r="B121" s="85" t="s">
        <v>223</v>
      </c>
      <c r="C121" s="31" t="s">
        <v>13</v>
      </c>
      <c r="D121" s="61">
        <v>4.7699999999999996</v>
      </c>
      <c r="E121" s="67"/>
      <c r="F121" s="67"/>
      <c r="G121" s="28">
        <f t="shared" si="6"/>
        <v>0</v>
      </c>
    </row>
    <row r="122" spans="1:7" ht="60" x14ac:dyDescent="0.25">
      <c r="A122" s="34" t="s">
        <v>166</v>
      </c>
      <c r="B122" s="30" t="s">
        <v>228</v>
      </c>
      <c r="C122" s="31" t="s">
        <v>15</v>
      </c>
      <c r="D122" s="61">
        <v>1</v>
      </c>
      <c r="E122" s="28"/>
      <c r="F122" s="28"/>
      <c r="G122" s="28">
        <f t="shared" si="6"/>
        <v>0</v>
      </c>
    </row>
    <row r="123" spans="1:7" ht="60" x14ac:dyDescent="0.25">
      <c r="A123" s="34" t="s">
        <v>167</v>
      </c>
      <c r="B123" s="30" t="s">
        <v>229</v>
      </c>
      <c r="C123" s="31" t="s">
        <v>15</v>
      </c>
      <c r="D123" s="61">
        <v>1</v>
      </c>
      <c r="E123" s="28"/>
      <c r="F123" s="28"/>
      <c r="G123" s="28">
        <f t="shared" si="6"/>
        <v>0</v>
      </c>
    </row>
    <row r="124" spans="1:7" ht="72" x14ac:dyDescent="0.25">
      <c r="A124" s="34" t="s">
        <v>168</v>
      </c>
      <c r="B124" s="30" t="s">
        <v>200</v>
      </c>
      <c r="C124" s="31" t="s">
        <v>14</v>
      </c>
      <c r="D124" s="61">
        <v>0.8</v>
      </c>
      <c r="E124" s="76"/>
      <c r="F124" s="76"/>
      <c r="G124" s="28">
        <f t="shared" si="6"/>
        <v>0</v>
      </c>
    </row>
    <row r="125" spans="1:7" ht="97.5" customHeight="1" x14ac:dyDescent="0.25">
      <c r="A125" s="34" t="s">
        <v>169</v>
      </c>
      <c r="B125" s="30" t="s">
        <v>201</v>
      </c>
      <c r="C125" s="31" t="s">
        <v>35</v>
      </c>
      <c r="D125" s="61">
        <v>4.55</v>
      </c>
      <c r="E125" s="28"/>
      <c r="F125" s="28"/>
      <c r="G125" s="28">
        <f t="shared" si="6"/>
        <v>0</v>
      </c>
    </row>
    <row r="126" spans="1:7" ht="94.5" customHeight="1" x14ac:dyDescent="0.25">
      <c r="A126" s="34" t="s">
        <v>170</v>
      </c>
      <c r="B126" s="30" t="s">
        <v>203</v>
      </c>
      <c r="C126" s="31" t="s">
        <v>35</v>
      </c>
      <c r="D126" s="61">
        <v>3.9</v>
      </c>
      <c r="E126" s="28"/>
      <c r="F126" s="28"/>
      <c r="G126" s="28">
        <f t="shared" si="6"/>
        <v>0</v>
      </c>
    </row>
    <row r="127" spans="1:7" ht="84" x14ac:dyDescent="0.25">
      <c r="A127" s="34" t="s">
        <v>171</v>
      </c>
      <c r="B127" s="30" t="s">
        <v>204</v>
      </c>
      <c r="C127" s="31" t="s">
        <v>35</v>
      </c>
      <c r="D127" s="61">
        <v>4.25</v>
      </c>
      <c r="E127" s="28"/>
      <c r="F127" s="28"/>
      <c r="G127" s="28">
        <f t="shared" si="6"/>
        <v>0</v>
      </c>
    </row>
    <row r="128" spans="1:7" ht="84" x14ac:dyDescent="0.25">
      <c r="A128" s="34" t="s">
        <v>172</v>
      </c>
      <c r="B128" s="30" t="s">
        <v>205</v>
      </c>
      <c r="C128" s="31" t="s">
        <v>35</v>
      </c>
      <c r="D128" s="61">
        <v>0.85</v>
      </c>
      <c r="E128" s="28"/>
      <c r="F128" s="28"/>
      <c r="G128" s="28">
        <f t="shared" si="6"/>
        <v>0</v>
      </c>
    </row>
    <row r="129" spans="1:7" ht="36" x14ac:dyDescent="0.25">
      <c r="A129" s="34" t="s">
        <v>173</v>
      </c>
      <c r="B129" s="30" t="s">
        <v>230</v>
      </c>
      <c r="C129" s="29" t="s">
        <v>13</v>
      </c>
      <c r="D129" s="77">
        <v>1.77</v>
      </c>
      <c r="E129" s="78"/>
      <c r="F129" s="78"/>
      <c r="G129" s="28">
        <f t="shared" si="6"/>
        <v>0</v>
      </c>
    </row>
    <row r="130" spans="1:7" ht="72" x14ac:dyDescent="0.25">
      <c r="A130" s="34" t="s">
        <v>174</v>
      </c>
      <c r="B130" s="79" t="s">
        <v>215</v>
      </c>
      <c r="C130" s="31" t="s">
        <v>13</v>
      </c>
      <c r="D130" s="61">
        <v>15</v>
      </c>
      <c r="E130" s="28"/>
      <c r="F130" s="28"/>
      <c r="G130" s="28">
        <f t="shared" si="6"/>
        <v>0</v>
      </c>
    </row>
    <row r="131" spans="1:7" ht="48" x14ac:dyDescent="0.25">
      <c r="A131" s="34" t="s">
        <v>175</v>
      </c>
      <c r="B131" s="30" t="s">
        <v>80</v>
      </c>
      <c r="C131" s="31" t="s">
        <v>35</v>
      </c>
      <c r="D131" s="61">
        <v>2</v>
      </c>
      <c r="E131" s="28"/>
      <c r="F131" s="28"/>
      <c r="G131" s="28">
        <f t="shared" ref="G131:G155" si="7">ROUND(F131*D131,2)</f>
        <v>0</v>
      </c>
    </row>
    <row r="132" spans="1:7" ht="72" x14ac:dyDescent="0.25">
      <c r="A132" s="34" t="s">
        <v>176</v>
      </c>
      <c r="B132" s="30" t="s">
        <v>231</v>
      </c>
      <c r="C132" s="31" t="s">
        <v>13</v>
      </c>
      <c r="D132" s="61">
        <v>0.3</v>
      </c>
      <c r="E132" s="28"/>
      <c r="F132" s="28"/>
      <c r="G132" s="28">
        <f t="shared" si="7"/>
        <v>0</v>
      </c>
    </row>
    <row r="133" spans="1:7" ht="48" x14ac:dyDescent="0.25">
      <c r="A133" s="34" t="s">
        <v>177</v>
      </c>
      <c r="B133" s="32" t="s">
        <v>81</v>
      </c>
      <c r="C133" s="33" t="s">
        <v>15</v>
      </c>
      <c r="D133" s="64">
        <v>2</v>
      </c>
      <c r="E133" s="28"/>
      <c r="F133" s="28"/>
      <c r="G133" s="25">
        <f t="shared" si="7"/>
        <v>0</v>
      </c>
    </row>
    <row r="134" spans="1:7" x14ac:dyDescent="0.25">
      <c r="A134" s="55" t="s">
        <v>178</v>
      </c>
      <c r="B134" s="56" t="s">
        <v>79</v>
      </c>
      <c r="C134" s="57"/>
      <c r="D134" s="65"/>
      <c r="E134" s="58"/>
      <c r="F134" s="58"/>
      <c r="G134" s="59">
        <f>SUM(G135:G137)</f>
        <v>0</v>
      </c>
    </row>
    <row r="135" spans="1:7" ht="48" x14ac:dyDescent="0.25">
      <c r="A135" s="34" t="s">
        <v>179</v>
      </c>
      <c r="B135" s="74" t="s">
        <v>202</v>
      </c>
      <c r="C135" s="34" t="s">
        <v>14</v>
      </c>
      <c r="D135" s="69">
        <v>0.72</v>
      </c>
      <c r="E135" s="28"/>
      <c r="F135" s="28"/>
      <c r="G135" s="23">
        <f t="shared" si="7"/>
        <v>0</v>
      </c>
    </row>
    <row r="136" spans="1:7" ht="60" x14ac:dyDescent="0.25">
      <c r="A136" s="34" t="s">
        <v>180</v>
      </c>
      <c r="B136" s="30" t="s">
        <v>87</v>
      </c>
      <c r="C136" s="31" t="s">
        <v>15</v>
      </c>
      <c r="D136" s="61">
        <v>4</v>
      </c>
      <c r="E136" s="28"/>
      <c r="F136" s="28"/>
      <c r="G136" s="28">
        <f t="shared" si="7"/>
        <v>0</v>
      </c>
    </row>
    <row r="137" spans="1:7" ht="72.75" thickBot="1" x14ac:dyDescent="0.3">
      <c r="A137" s="34" t="s">
        <v>181</v>
      </c>
      <c r="B137" s="79" t="s">
        <v>263</v>
      </c>
      <c r="C137" s="33" t="s">
        <v>13</v>
      </c>
      <c r="D137" s="64">
        <v>6.68</v>
      </c>
      <c r="E137" s="28"/>
      <c r="F137" s="28"/>
      <c r="G137" s="25">
        <f t="shared" si="7"/>
        <v>0</v>
      </c>
    </row>
    <row r="138" spans="1:7" ht="15.75" thickBot="1" x14ac:dyDescent="0.3">
      <c r="A138" s="38" t="s">
        <v>85</v>
      </c>
      <c r="B138" s="39" t="s">
        <v>106</v>
      </c>
      <c r="C138" s="35"/>
      <c r="D138" s="66"/>
      <c r="E138" s="36"/>
      <c r="F138" s="36"/>
      <c r="G138" s="37">
        <f>SUM(G139:G155)</f>
        <v>0</v>
      </c>
    </row>
    <row r="139" spans="1:7" ht="48" x14ac:dyDescent="0.25">
      <c r="A139" s="31" t="s">
        <v>182</v>
      </c>
      <c r="B139" s="30" t="s">
        <v>88</v>
      </c>
      <c r="C139" s="31" t="s">
        <v>86</v>
      </c>
      <c r="D139" s="61">
        <v>250</v>
      </c>
      <c r="E139" s="28"/>
      <c r="F139" s="28"/>
      <c r="G139" s="28">
        <f t="shared" si="7"/>
        <v>0</v>
      </c>
    </row>
    <row r="140" spans="1:7" ht="48" x14ac:dyDescent="0.25">
      <c r="A140" s="31" t="s">
        <v>183</v>
      </c>
      <c r="B140" s="30" t="s">
        <v>89</v>
      </c>
      <c r="C140" s="31" t="s">
        <v>86</v>
      </c>
      <c r="D140" s="61">
        <v>250</v>
      </c>
      <c r="E140" s="28"/>
      <c r="F140" s="28"/>
      <c r="G140" s="28">
        <f t="shared" si="7"/>
        <v>0</v>
      </c>
    </row>
    <row r="141" spans="1:7" ht="144" x14ac:dyDescent="0.25">
      <c r="A141" s="31" t="s">
        <v>184</v>
      </c>
      <c r="B141" s="30" t="s">
        <v>90</v>
      </c>
      <c r="C141" s="31" t="s">
        <v>15</v>
      </c>
      <c r="D141" s="61">
        <v>1</v>
      </c>
      <c r="E141" s="28"/>
      <c r="F141" s="28"/>
      <c r="G141" s="28">
        <f t="shared" si="7"/>
        <v>0</v>
      </c>
    </row>
    <row r="142" spans="1:7" ht="60" x14ac:dyDescent="0.25">
      <c r="A142" s="31" t="s">
        <v>185</v>
      </c>
      <c r="B142" s="30" t="s">
        <v>91</v>
      </c>
      <c r="C142" s="31" t="s">
        <v>92</v>
      </c>
      <c r="D142" s="61">
        <v>1</v>
      </c>
      <c r="E142" s="28"/>
      <c r="F142" s="28"/>
      <c r="G142" s="28">
        <f t="shared" si="7"/>
        <v>0</v>
      </c>
    </row>
    <row r="143" spans="1:7" ht="48" x14ac:dyDescent="0.25">
      <c r="A143" s="31" t="s">
        <v>186</v>
      </c>
      <c r="B143" s="30" t="s">
        <v>93</v>
      </c>
      <c r="C143" s="31" t="s">
        <v>92</v>
      </c>
      <c r="D143" s="61">
        <v>1</v>
      </c>
      <c r="E143" s="28"/>
      <c r="F143" s="28"/>
      <c r="G143" s="28">
        <f t="shared" si="7"/>
        <v>0</v>
      </c>
    </row>
    <row r="144" spans="1:7" ht="72" x14ac:dyDescent="0.25">
      <c r="A144" s="31" t="s">
        <v>187</v>
      </c>
      <c r="B144" s="30" t="s">
        <v>94</v>
      </c>
      <c r="C144" s="31" t="s">
        <v>15</v>
      </c>
      <c r="D144" s="61">
        <v>1</v>
      </c>
      <c r="E144" s="28"/>
      <c r="F144" s="28"/>
      <c r="G144" s="28">
        <f t="shared" si="7"/>
        <v>0</v>
      </c>
    </row>
    <row r="145" spans="1:7" ht="60" x14ac:dyDescent="0.25">
      <c r="A145" s="31" t="s">
        <v>188</v>
      </c>
      <c r="B145" s="30" t="s">
        <v>95</v>
      </c>
      <c r="C145" s="31" t="s">
        <v>86</v>
      </c>
      <c r="D145" s="61">
        <v>5</v>
      </c>
      <c r="E145" s="28"/>
      <c r="F145" s="28"/>
      <c r="G145" s="28">
        <f t="shared" si="7"/>
        <v>0</v>
      </c>
    </row>
    <row r="146" spans="1:7" ht="48" x14ac:dyDescent="0.25">
      <c r="A146" s="31" t="s">
        <v>189</v>
      </c>
      <c r="B146" s="30" t="s">
        <v>96</v>
      </c>
      <c r="C146" s="31" t="s">
        <v>15</v>
      </c>
      <c r="D146" s="61">
        <v>1</v>
      </c>
      <c r="E146" s="28"/>
      <c r="F146" s="28"/>
      <c r="G146" s="28">
        <f t="shared" si="7"/>
        <v>0</v>
      </c>
    </row>
    <row r="147" spans="1:7" ht="72" x14ac:dyDescent="0.25">
      <c r="A147" s="31" t="s">
        <v>190</v>
      </c>
      <c r="B147" s="30" t="s">
        <v>97</v>
      </c>
      <c r="C147" s="31" t="s">
        <v>15</v>
      </c>
      <c r="D147" s="61">
        <v>1</v>
      </c>
      <c r="E147" s="28"/>
      <c r="F147" s="28"/>
      <c r="G147" s="28">
        <f t="shared" si="7"/>
        <v>0</v>
      </c>
    </row>
    <row r="148" spans="1:7" ht="48" x14ac:dyDescent="0.25">
      <c r="A148" s="31" t="s">
        <v>191</v>
      </c>
      <c r="B148" s="30" t="s">
        <v>98</v>
      </c>
      <c r="C148" s="31" t="s">
        <v>15</v>
      </c>
      <c r="D148" s="61">
        <v>4</v>
      </c>
      <c r="E148" s="28"/>
      <c r="F148" s="28"/>
      <c r="G148" s="28">
        <f t="shared" si="7"/>
        <v>0</v>
      </c>
    </row>
    <row r="149" spans="1:7" ht="72" x14ac:dyDescent="0.25">
      <c r="A149" s="31" t="s">
        <v>192</v>
      </c>
      <c r="B149" s="30" t="s">
        <v>99</v>
      </c>
      <c r="C149" s="31" t="s">
        <v>86</v>
      </c>
      <c r="D149" s="61">
        <v>280</v>
      </c>
      <c r="E149" s="28"/>
      <c r="F149" s="28"/>
      <c r="G149" s="28">
        <f t="shared" si="7"/>
        <v>0</v>
      </c>
    </row>
    <row r="150" spans="1:7" ht="48" x14ac:dyDescent="0.25">
      <c r="A150" s="31" t="s">
        <v>193</v>
      </c>
      <c r="B150" s="30" t="s">
        <v>100</v>
      </c>
      <c r="C150" s="31" t="s">
        <v>86</v>
      </c>
      <c r="D150" s="61">
        <v>280</v>
      </c>
      <c r="E150" s="28"/>
      <c r="F150" s="28"/>
      <c r="G150" s="28">
        <f t="shared" si="7"/>
        <v>0</v>
      </c>
    </row>
    <row r="151" spans="1:7" ht="48" x14ac:dyDescent="0.25">
      <c r="A151" s="31" t="s">
        <v>194</v>
      </c>
      <c r="B151" s="32" t="s">
        <v>101</v>
      </c>
      <c r="C151" s="33" t="s">
        <v>15</v>
      </c>
      <c r="D151" s="64">
        <v>1</v>
      </c>
      <c r="E151" s="28"/>
      <c r="F151" s="28"/>
      <c r="G151" s="28">
        <f t="shared" si="7"/>
        <v>0</v>
      </c>
    </row>
    <row r="152" spans="1:7" ht="204" x14ac:dyDescent="0.25">
      <c r="A152" s="31" t="s">
        <v>195</v>
      </c>
      <c r="B152" s="30" t="s">
        <v>102</v>
      </c>
      <c r="C152" s="31" t="s">
        <v>15</v>
      </c>
      <c r="D152" s="61">
        <v>10</v>
      </c>
      <c r="E152" s="28"/>
      <c r="F152" s="28"/>
      <c r="G152" s="28">
        <f t="shared" si="7"/>
        <v>0</v>
      </c>
    </row>
    <row r="153" spans="1:7" ht="60" x14ac:dyDescent="0.25">
      <c r="A153" s="31" t="s">
        <v>196</v>
      </c>
      <c r="B153" s="30" t="s">
        <v>103</v>
      </c>
      <c r="C153" s="31" t="s">
        <v>15</v>
      </c>
      <c r="D153" s="61">
        <v>6</v>
      </c>
      <c r="E153" s="28"/>
      <c r="F153" s="28"/>
      <c r="G153" s="28">
        <f t="shared" si="7"/>
        <v>0</v>
      </c>
    </row>
    <row r="154" spans="1:7" ht="72" x14ac:dyDescent="0.25">
      <c r="A154" s="31" t="s">
        <v>197</v>
      </c>
      <c r="B154" s="30" t="s">
        <v>104</v>
      </c>
      <c r="C154" s="31" t="s">
        <v>15</v>
      </c>
      <c r="D154" s="61">
        <v>6</v>
      </c>
      <c r="E154" s="28"/>
      <c r="F154" s="28"/>
      <c r="G154" s="28">
        <f t="shared" si="7"/>
        <v>0</v>
      </c>
    </row>
    <row r="155" spans="1:7" ht="72" x14ac:dyDescent="0.25">
      <c r="A155" s="31" t="s">
        <v>198</v>
      </c>
      <c r="B155" s="30" t="s">
        <v>105</v>
      </c>
      <c r="C155" s="31" t="s">
        <v>15</v>
      </c>
      <c r="D155" s="61">
        <v>10</v>
      </c>
      <c r="E155" s="28"/>
      <c r="F155" s="28"/>
      <c r="G155" s="28">
        <f t="shared" si="7"/>
        <v>0</v>
      </c>
    </row>
    <row r="156" spans="1:7" x14ac:dyDescent="0.25">
      <c r="A156" s="41"/>
      <c r="E156" s="48"/>
      <c r="F156" s="48"/>
    </row>
    <row r="157" spans="1:7" x14ac:dyDescent="0.25">
      <c r="A157" s="41"/>
      <c r="D157"/>
      <c r="E157"/>
      <c r="F157" t="s">
        <v>269</v>
      </c>
      <c r="G157" s="45">
        <f>+G14+G105+G115+G138</f>
        <v>0</v>
      </c>
    </row>
    <row r="158" spans="1:7" x14ac:dyDescent="0.25">
      <c r="A158" s="41"/>
      <c r="D158"/>
      <c r="E158"/>
      <c r="F158" t="s">
        <v>270</v>
      </c>
      <c r="G158" s="46">
        <f>G157*0.16</f>
        <v>0</v>
      </c>
    </row>
    <row r="159" spans="1:7" x14ac:dyDescent="0.25">
      <c r="A159" s="41"/>
      <c r="D159"/>
      <c r="E159"/>
      <c r="F159" s="103" t="s">
        <v>271</v>
      </c>
      <c r="G159" s="47">
        <f>SUM(G157:G158)</f>
        <v>0</v>
      </c>
    </row>
    <row r="160" spans="1:7" x14ac:dyDescent="0.25">
      <c r="A160" s="41"/>
      <c r="G160" s="49"/>
    </row>
  </sheetData>
  <protectedRanges>
    <protectedRange sqref="B100" name="Rango1_4_6_1_19_6_3"/>
    <protectedRange sqref="C35 C44:C45 B48:C48 C41 B49 B52:C52 C53:C56 C58 C37:C39" name="Rango1_4_6_1_19_6_3_2"/>
    <protectedRange sqref="B68" name="Rango1_4_6_1_19_6_3_5"/>
    <protectedRange sqref="B121" name="Rango1_4_6_1_19_6_3_5_1"/>
    <protectedRange sqref="B70" name="Rango1_4_6_1_19_6_3_5_2"/>
    <protectedRange sqref="B45" name="Rango1_4_6_1_19_6_3_1"/>
  </protectedRanges>
  <mergeCells count="6">
    <mergeCell ref="A11:G11"/>
    <mergeCell ref="A1:G1"/>
    <mergeCell ref="A2:G2"/>
    <mergeCell ref="A3:G3"/>
    <mergeCell ref="A5:G5"/>
    <mergeCell ref="A10:G10"/>
  </mergeCells>
  <phoneticPr fontId="11" type="noConversion"/>
  <printOptions horizontalCentered="1"/>
  <pageMargins left="0.70866141732283472" right="0.70866141732283472" top="0.15748031496062992" bottom="0.74803149606299213" header="0.31496062992125984" footer="0.31496062992125984"/>
  <pageSetup scale="76" fitToHeight="8" orientation="portrait" horizontalDpi="1200" verticalDpi="1200" r:id="rId1"/>
  <headerFooter>
    <oddFooter>&amp;R&amp;10PAGINA   &amp;P   DE   &amp;N</oddFooter>
  </headerFooter>
  <rowBreaks count="1" manualBreakCount="1">
    <brk id="9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vt:lpstr>
      <vt:lpstr>PRESUPUESTO!Área_de_impresión</vt:lpstr>
      <vt:lpstr>PRESUPUESTO!Títulos_a_imprimir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Usuario2</dc:creator>
  <cp:lastModifiedBy>usuario</cp:lastModifiedBy>
  <cp:lastPrinted>2023-10-24T22:02:37Z</cp:lastPrinted>
  <dcterms:created xsi:type="dcterms:W3CDTF">2023-05-17T04:04:24Z</dcterms:created>
  <dcterms:modified xsi:type="dcterms:W3CDTF">2023-11-21T21:50:51Z</dcterms:modified>
</cp:coreProperties>
</file>