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Catálogo!$A$1:$F$289</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Catálogo!$68:$79</definedName>
    <definedName name="_xlnm.Print_Titles">#REF!</definedName>
  </definedNames>
  <calcPr calcId="144525" fullPrecision="0"/>
</workbook>
</file>

<file path=xl/calcChain.xml><?xml version="1.0" encoding="utf-8"?>
<calcChain xmlns="http://schemas.openxmlformats.org/spreadsheetml/2006/main">
  <c r="F43" i="1" l="1"/>
  <c r="F42" i="1"/>
  <c r="F41" i="1"/>
  <c r="F40" i="1"/>
  <c r="F39" i="1"/>
  <c r="F38" i="1"/>
  <c r="F251" i="1"/>
  <c r="F256" i="1" s="1"/>
  <c r="F252" i="1"/>
  <c r="F253" i="1"/>
  <c r="F254" i="1"/>
  <c r="F255" i="1"/>
  <c r="F258" i="1"/>
  <c r="F259" i="1"/>
  <c r="F274" i="1" s="1"/>
  <c r="F260" i="1"/>
  <c r="F261" i="1"/>
  <c r="F262" i="1"/>
  <c r="F263" i="1"/>
  <c r="F264" i="1"/>
  <c r="F265" i="1"/>
  <c r="F266" i="1"/>
  <c r="F267" i="1"/>
  <c r="F268" i="1"/>
  <c r="F269" i="1"/>
  <c r="F270" i="1"/>
  <c r="F271" i="1"/>
  <c r="F272" i="1"/>
  <c r="F273" i="1"/>
  <c r="F276" i="1"/>
  <c r="F287" i="1" s="1"/>
  <c r="F277" i="1"/>
  <c r="F278" i="1"/>
  <c r="F279" i="1"/>
  <c r="F280" i="1"/>
  <c r="F281" i="1"/>
  <c r="F282" i="1"/>
  <c r="F283" i="1"/>
  <c r="F284" i="1"/>
  <c r="F285" i="1"/>
  <c r="F286" i="1"/>
  <c r="F223" i="1"/>
  <c r="F231" i="1" s="1"/>
  <c r="F224" i="1"/>
  <c r="F225" i="1"/>
  <c r="F226" i="1"/>
  <c r="F227" i="1"/>
  <c r="F228" i="1"/>
  <c r="F229" i="1"/>
  <c r="F230" i="1"/>
  <c r="F233" i="1"/>
  <c r="F234" i="1"/>
  <c r="F249" i="1" s="1"/>
  <c r="F235" i="1"/>
  <c r="F236" i="1"/>
  <c r="F237" i="1"/>
  <c r="F238" i="1"/>
  <c r="F239" i="1"/>
  <c r="F240" i="1"/>
  <c r="F241" i="1"/>
  <c r="F242" i="1"/>
  <c r="F243" i="1"/>
  <c r="F244" i="1"/>
  <c r="F245" i="1"/>
  <c r="F246" i="1"/>
  <c r="F247" i="1"/>
  <c r="F248" i="1"/>
  <c r="F194" i="1"/>
  <c r="F203" i="1" s="1"/>
  <c r="F195" i="1"/>
  <c r="F196" i="1"/>
  <c r="F197" i="1"/>
  <c r="F198" i="1"/>
  <c r="F199" i="1"/>
  <c r="F200" i="1"/>
  <c r="F201" i="1"/>
  <c r="F202" i="1"/>
  <c r="F207" i="1"/>
  <c r="F208" i="1"/>
  <c r="F221" i="1" s="1"/>
  <c r="F209" i="1"/>
  <c r="F210" i="1"/>
  <c r="F211" i="1"/>
  <c r="F212" i="1"/>
  <c r="F213" i="1"/>
  <c r="F214" i="1"/>
  <c r="F215" i="1"/>
  <c r="F216" i="1"/>
  <c r="F217" i="1"/>
  <c r="F218" i="1"/>
  <c r="F219" i="1"/>
  <c r="F220" i="1"/>
  <c r="F170" i="1"/>
  <c r="F171" i="1"/>
  <c r="F174" i="1"/>
  <c r="F186" i="1" s="1"/>
  <c r="F30" i="1" s="1"/>
  <c r="F175" i="1"/>
  <c r="F176" i="1"/>
  <c r="F177" i="1"/>
  <c r="F178" i="1"/>
  <c r="F179" i="1"/>
  <c r="F180" i="1"/>
  <c r="F181" i="1"/>
  <c r="F182" i="1"/>
  <c r="F183" i="1"/>
  <c r="F184" i="1"/>
  <c r="F185" i="1"/>
  <c r="F188" i="1"/>
  <c r="F192" i="1" s="1"/>
  <c r="F31" i="1" s="1"/>
  <c r="F189" i="1"/>
  <c r="F190" i="1"/>
  <c r="F191" i="1"/>
  <c r="F148" i="1"/>
  <c r="F149" i="1"/>
  <c r="F162" i="1" s="1"/>
  <c r="F28" i="1" s="1"/>
  <c r="F150" i="1"/>
  <c r="F151" i="1"/>
  <c r="F152" i="1"/>
  <c r="F153" i="1"/>
  <c r="F154" i="1"/>
  <c r="F155" i="1"/>
  <c r="F156" i="1"/>
  <c r="F157" i="1"/>
  <c r="F158" i="1"/>
  <c r="F159" i="1"/>
  <c r="F160" i="1"/>
  <c r="F161" i="1"/>
  <c r="F164" i="1"/>
  <c r="F165" i="1"/>
  <c r="F172" i="1" s="1"/>
  <c r="F29" i="1" s="1"/>
  <c r="F166" i="1"/>
  <c r="F167" i="1"/>
  <c r="F168" i="1"/>
  <c r="F169" i="1"/>
  <c r="F122" i="1"/>
  <c r="F123" i="1"/>
  <c r="F126" i="1"/>
  <c r="F133" i="1" s="1"/>
  <c r="F21" i="1" s="1"/>
  <c r="F127" i="1"/>
  <c r="F128" i="1"/>
  <c r="F129" i="1"/>
  <c r="F130" i="1"/>
  <c r="F131" i="1"/>
  <c r="F132" i="1"/>
  <c r="F135" i="1"/>
  <c r="F136" i="1"/>
  <c r="F144" i="1" s="1"/>
  <c r="F137" i="1"/>
  <c r="F138" i="1"/>
  <c r="F139" i="1"/>
  <c r="F140" i="1"/>
  <c r="F141" i="1"/>
  <c r="F142" i="1"/>
  <c r="F143" i="1"/>
  <c r="F92" i="1"/>
  <c r="F93" i="1"/>
  <c r="F94" i="1"/>
  <c r="F95" i="1"/>
  <c r="F96" i="1"/>
  <c r="F97" i="1"/>
  <c r="F98" i="1"/>
  <c r="F99" i="1"/>
  <c r="F102" i="1"/>
  <c r="F110" i="1" s="1"/>
  <c r="F19" i="1" s="1"/>
  <c r="F103" i="1"/>
  <c r="F104" i="1"/>
  <c r="F105" i="1"/>
  <c r="F106" i="1"/>
  <c r="F107" i="1"/>
  <c r="F108" i="1"/>
  <c r="F109" i="1"/>
  <c r="F112" i="1"/>
  <c r="F113" i="1"/>
  <c r="F114" i="1"/>
  <c r="F124" i="1" s="1"/>
  <c r="F20" i="1" s="1"/>
  <c r="F115" i="1"/>
  <c r="F116" i="1"/>
  <c r="F117" i="1"/>
  <c r="F118" i="1"/>
  <c r="F119" i="1"/>
  <c r="F120" i="1"/>
  <c r="F121" i="1"/>
  <c r="F45" i="1" l="1"/>
  <c r="F288" i="1"/>
  <c r="F204" i="1"/>
  <c r="F32" i="1"/>
  <c r="F34" i="1" s="1"/>
  <c r="F22" i="1"/>
  <c r="F82" i="1"/>
  <c r="F83" i="1"/>
  <c r="F86" i="1"/>
  <c r="F87" i="1"/>
  <c r="F88" i="1"/>
  <c r="F89" i="1"/>
  <c r="F90" i="1"/>
  <c r="F91" i="1"/>
  <c r="B77" i="1"/>
  <c r="B76" i="1"/>
  <c r="B75" i="1"/>
  <c r="B74" i="1"/>
  <c r="F100" i="1" l="1"/>
  <c r="F84" i="1"/>
  <c r="F17" i="1" s="1"/>
  <c r="F18" i="1" l="1"/>
  <c r="F24" i="1" s="1"/>
  <c r="F49" i="1" s="1"/>
  <c r="F145" i="1"/>
  <c r="F289" i="1" s="1"/>
  <c r="F50" i="1" l="1"/>
  <c r="F51" i="1" s="1"/>
</calcChain>
</file>

<file path=xl/sharedStrings.xml><?xml version="1.0" encoding="utf-8"?>
<sst xmlns="http://schemas.openxmlformats.org/spreadsheetml/2006/main" count="413" uniqueCount="133">
  <si>
    <t>CLAVE</t>
  </si>
  <si>
    <t>UNIDAD</t>
  </si>
  <si>
    <t>VOLUMEN</t>
  </si>
  <si>
    <t>P.U.</t>
  </si>
  <si>
    <t>IMPORTE</t>
  </si>
  <si>
    <t>RESUMEN</t>
  </si>
  <si>
    <t>TOTAL</t>
  </si>
  <si>
    <t>I.V.A.</t>
  </si>
  <si>
    <t>CONCEPTO</t>
  </si>
  <si>
    <t>PROPONE</t>
  </si>
  <si>
    <t>SUBTOTAL DE OBRA</t>
  </si>
  <si>
    <t>SUBTOTAL I</t>
  </si>
  <si>
    <t>SUBTOTAL II</t>
  </si>
  <si>
    <t>SUBTOTAL III</t>
  </si>
  <si>
    <t xml:space="preserve">DESCRIPCIÓN: CONSTRUCCIÓN DE 3 AULAS DIÁCTICAS Y NÚCLEO DE SERVICIOS SANITARIOS EN ESTRUCTURA REGIONAL </t>
  </si>
  <si>
    <t xml:space="preserve">I. CONSTRUCCIÓN DE 2 AULAS DIDÁCTICAS EN ESTRUCTURA REGIONAL </t>
  </si>
  <si>
    <t>01. PRELIMINARES</t>
  </si>
  <si>
    <t>02. CIMENTACIÓN</t>
  </si>
  <si>
    <t>03. ESTRUCTURA</t>
  </si>
  <si>
    <t>04. ALBAÑILERÍA Y ACABADOS</t>
  </si>
  <si>
    <t>05. HERRERÍA Y CARPINTERÍA</t>
  </si>
  <si>
    <t>06. INSTALACIONES</t>
  </si>
  <si>
    <t xml:space="preserve">II. CONSTRUCCIÓN DE 1 AULA DIDÁCTICA CON DIVISIÓN EN ESTRUCTURA REGIONAL </t>
  </si>
  <si>
    <t xml:space="preserve">01. CIMENTACIÓN </t>
  </si>
  <si>
    <t>02. ESTRUCTURA</t>
  </si>
  <si>
    <t>03. ALABAÑILERÍA Y ACABADOS</t>
  </si>
  <si>
    <t>04. HERRERÍA Y CARPINTERÍA</t>
  </si>
  <si>
    <t>05. INSTALACIONES</t>
  </si>
  <si>
    <t>03. ALBAÑILERÍA Y ACABADOS</t>
  </si>
  <si>
    <t>04. HERRERÍ AY CARPINTERÍA</t>
  </si>
  <si>
    <t>06. MURO CUBRE TINACOS</t>
  </si>
  <si>
    <t>ESTUDIO DE MECÁNICA DE SUELOS, TRABAJOS CONSISTENTES EN LA EXCAVACIÓN DE POZO A CIELO ABIERTO POR PENETRACIONES ESTÁNDAR A 3.00 M. DE PROFUNDIDAD, EXPLORACIÓN Y MUESTREO DE DIFERENTES CAPAS DEL SUELO PARA DETERMINAR SUS CARACTERÍSTICAS FÍSICAS, ESTRATIGRAFÍAS DEL TERRENO ESTUDIO ÍNDICE DE SUELO (LIMITE % DE HUMEDAD ANÁLISIS GRANULOMÉTRICO PESOS VOLUMÉTRICOS CLASIFICACIÓN SUCS) LIMA. % HUMEDAD. GRAN.,PVS, MUESTRA CUBICA INALTERADA DEL SUELO, M.C.I. INCLUYE: LABRADO DE PIEZA O CÁLCULO PARA DETERMINACIÓN DE GRÁFICAS, DETERMINACIÓN DE CAPACIDAD DE CARGA (DEL SONDEO SE ESCOGERÁ LA CAPA MÁS CRÍTICA PARA EFECTUAR EL MUESTREO INALTERADO Y PODER DETERMINAR SUS CARACTERÍSTICAS MECÁNICAS DEL SUELO ENCONTRADO, REALIZACIÓN DE DICTAMEN TÉCNICO, ANÁLISIS OBSERVACIONES Y RECOMENDACIONES DEL SUELO PARA EL DISEÑO</t>
  </si>
  <si>
    <t>LOTE</t>
  </si>
  <si>
    <t>SUMINISTRO Y APLICACIÓN DE FUMIGANTE CONTRA TERMITAS, CLORPIRIFOS, MARCA DUSBAN 2E O SIMILAR APLICADO A UNA DOSIS DE 5.00LTS/M2 O SIMILAR EN ÁREA DE EXCAVACIÓN TERMINADA Y APLICACIÓN AL RELLENO, INCLUYE: MATERIALES Y MANO DE OBRA</t>
  </si>
  <si>
    <t>M2</t>
  </si>
  <si>
    <t>SUBTOTAL PRELIMINARES</t>
  </si>
  <si>
    <t xml:space="preserve">02. CIMENTACIÓN </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</si>
  <si>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</si>
  <si>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MEJORAMIENTO DE SUELO A BASE DE MATERIAL INERTE O DE TRITURACIÓN DE PIEDRA Y CAL, EN UNA PROPORCIÓN DE 1 SACO DE CAL POR 1 M3 DE MATERIAL, INCORPORANDO LA HUMEDAD ÓPTIMA PARA PODER COMPACTARLA. INCLUYE: ACARREOS DENTRO DE LA OBRA Y PRUEBAS DE COMPACTACIÓN.</t>
  </si>
  <si>
    <t>M3</t>
  </si>
  <si>
    <t>EXCAVACIÓN A MANO EN TERRENO TIPO "B" INVESTIGADO EN OBRA POR EL CONTRATISTA, A CUALQUIER PROFUNDIDAD, INCLUYE: AFINE DE TALUDES, SOBRE EXCAVACIÓN POR ÁNGULO DE REPOSO DE MATERIAL, COMPACTACIÓN DE FONDO DE CEPAS, ACARREO DENTRO Y FUERA DE LA OBRA DEL MATERIAL NO UTILIZABLE.</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</si>
  <si>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</si>
  <si>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CONCRETO F'C= 250 KG/CM2 EN CIMENTACIÓN CON IMPERMEABILIZANTE INTEGRAL EN POLVO SIKALITE, GRALTEX (500 GRAMOS. POR SACO) O SIMILAR EN CALIDAD Y PRECIO T.M.A. 3/4, COMÚN REVENIMIENTO DE 8 A 10 CM. INCLUYE: BOMBEO CUALQUIER DISTANCIA, COLADO, VIBRADO, AFINE, CURADO EN ELEMENTOS ESTRUCTURALES COMO ZAPATAS, DADOS, MUROS DE CONCRETO, MÍNIMO UNA MUESTRA POR CADA 20 M3 O CON LA FRECUENCIA QUE LA RESIDENCIA LO CONSIDERE NECESARIO (VER ESPECIFICACIONES COMPLEMENTARIAS).</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</si>
  <si>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</si>
  <si>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CON ALAMBRÓN #2 F'Y= 2,530 KG/CM2, INCLUYE: SUMINISTRO, HABILITADO, ARMADO, CORTES, TRASLAPES, GANCHOS Y DESPERDICIOS, SILLETAS, ALAMBRE RECOCIDO, MANO DE OBRA, HERRAMIENTA, EQUIPO DE PROTECCIÓN PERSONAL Y LIMPIEZA DEL ÁREA DE TRABAJO.</t>
  </si>
  <si>
    <t>KG</t>
  </si>
  <si>
    <t>ACERO DE REFUERZO EN CIMENTACIÓN DIÁMETRO #3 F'Y=4,200 KG/CM2; INCLUYE: SUMINISTRO, HABILITADO, ARMADO, CORTES, TRASLAPES, GANCHOS Y DESPERDICIOS, SILLETAS, ALAMBRE RECOCIDO, MANO DE OBRA, HERRAMIENTA, EQUIPO DE PROTECCIÓN PERSONAL Y LIMPIEZA DEL ÁREA DE TRABAJO.</t>
  </si>
  <si>
    <t>CADENA DE CONCRETO F'C= 250 KG/CM2 SECCIÓN DE 15X20 CM. ARMADA CON 4 VARILLAS DE 3/8" Y ESTRIBOS # 2 @ 20 CM, CON IMPERMEABILIZANTE INTEGRAL EN POLVO SIKALITE GRALTEX O/ SIMILAR EN CALIDAD Y PRECIO, INCLUYE: CIMBRA COMÚN, CRUCES DE VARILLAS, COLADO, VIBRADO, DESCIMBRADO Y CURADO.</t>
  </si>
  <si>
    <t>ML</t>
  </si>
  <si>
    <t>MURETE DE ENRASE ACABADO COMÚN EN CIMENTACIÓN A BASE DE BLOCK DE CEMENTO DE 15X20X40 CM. (60 KG/CM2), ASENTADO CON MORTERO CEMENTO-ARENA 1:3 Y CON CELDAS RELLENAS DE CONCRETO F'C= 150 KG/CM2. INCLUYE: DESFONDAR BLOCK.</t>
  </si>
  <si>
    <t>ANCLAJE DE CASTILLOS DE 15X20 CM. EN ZAPATAS Y ENRASES 0.00 A 1.20 M. ALTURA CON 4 VARILLAS NO. 3/8" Y ESTRIBOS # 2 @ 20 CM, CON IMPERMEABILIANTE INTEGRAL EN POLVO SIKALITE GRALTEX O/ SIMILAR EN CALIDAD Y PRECIO, CONCRETO F'C=250 KG/CM2; INCLUYE: CIMBRA COMÚN, COLADO, CRUCES DE VARILLAS, VIBRADO, CURADO Y DESCIMBRADO.</t>
  </si>
  <si>
    <t>APLICACIÓN DE DOS MANOS DE RECUBRIMIENTO EPOXICO MARINO PARA LA CORROSIÓN EN TODO EL ACERO EMPLEADO PARA ARMADO DE ZAPATAS, DADOS, CONTRATRABES, TRABES DE LIGA, INCL: LIMPIEZA PREPARACIÓN DE SUPERFICIE.</t>
  </si>
  <si>
    <t>SUMINISTRO Y RELLENO DE MATERIAL INERTE PRODUCTO DE TRITURACIÓN DE PIEDRA, COMPACTADO CON EQUIPO MECÁNICO, APLICANDO AGUA EN CAPAS DE 20 CM. DE ESPESOR, INCLUYE: ACARREO DENTRO DE LA OBRA, PRUEBAS DE COMPACTACIÓN 90% PROCTOR, MÍNIMO UNA MUESTRA POR CADA 100 M2 O CON LA FRECUENCIA QUE LA RESIDENCIA LO CONSIDERE NECESARIO, EQUIPO INDIVIDUAL DE PROTECCIÓN, MANO DE OBRA, EQUIPO Y HERRAMIENTA. MEDIR COMPACTADO.</t>
  </si>
  <si>
    <t>SUMINISTRO Y APLICACIÓN DE IMPERMEABILIZANTE EN CIMENTACIÓN A BASE DE AGUA 2 CAPAS DE EMULSIKA O SIMILAR EN CALIDAD Y PRECIO; INCLUYE: LIMPIEZA PREPARACIÓN DE SUPERFICIE.</t>
  </si>
  <si>
    <t xml:space="preserve">SUBTOTAL CIMENTACIÓN </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</si>
  <si>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</si>
  <si>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</si>
  <si>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CIMBRA EN COLUMNAS Y MUROS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</si>
  <si>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</si>
  <si>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ACERO DE REFUERZO EN ESTRUCTURA #4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</si>
  <si>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</si>
  <si>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CONCRETO F'c=250 KG/CM2 EN ESTRUCTURA Y  LOSA T.M.A. 3/4", CON UN REVENIMIENTO DE 8-10 CMS. CON IMPERMEABILIANTE INTEGRAL EN POLVO SIKALITE GRALTEX O/ SIMILAR EN CALIDAD Y PRECIO INCL: COLADO, VIBRADO,  CURADO,  AFINE, NIVELADO Y ACABADO PARA RECIBIR IMPERMEABILIZACIÓN EN PRIMER NIVEL  O PISO DE CERÁMICA EN SEGUNDO NIVEL, PRUEBAS DE CONCRETO.</t>
  </si>
  <si>
    <t>SUBTOTAL ESTRUCTURA</t>
  </si>
  <si>
    <t xml:space="preserve">04. ALBAÑILERÍA Y ACABADOS </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</si>
  <si>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</si>
  <si>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</si>
  <si>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MALLA ELECTROSOLDADA 6X6/10-10, SE DEBERÁ CONSIDERAR PARA ESTE TRABAJO: SUMINISTRO Y COLOCACIÓN, APLICACIÓN DE PRIMARIO EPÓXICO ANTICORROSIVO EA P-10 COLOR BLANCO CON CATALIZADOR DISOLUCIÓN A BASE DE SOLVENTE, CORTES, SUJECIÓN, TRASLAPES, MANO DE OBRA, EQUIPO, HERRAMIENTA,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</si>
  <si>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</si>
  <si>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PISO DE CONCRETO F'C=200 KG/CM2 DE 10 CM. DE ESPESOR, ACABADO PULIDO O RAYADO CON BROCHA DE PELO, INCLUYE: CORTE DE PISO CON DISCO DE 11 MM  (7/16 ") DE ANCHO POR 25 MM (1" ) DE PROFUNDIDAD PARA JUNTA FRÍA DE DILATACIÓN A UNA DISTANCIA NO MAYOR A 3.00 M, APLICACIÓN DE SELLADOR  ELÁSTICO DE POLIURETANO AUTONIVELANTE PARA JUNTAS DE DILATACIÓN DE 1.6 CM, IMPERMEABILIZANTE INTEGRAL EN POLVO SIKALITE O GRALTEX (500 GRAMOS POR SACO DE CEMENTO) O SIMILAR EN CALIDAD Y PRECIO,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</si>
  <si>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</si>
  <si>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</si>
  <si>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</si>
  <si>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</si>
  <si>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3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</si>
  <si>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LOSA DE CONCRETO DE 3.90 X 0.85 M. DE 10 CM. DE ESPESOR PARA NICHO Y LIBRERO, ARMADA CON VARILLAS 3/8" @ 18 CM. EN AMBOS SENTIDOS CON CONCRETO F'C= 250 KG/CM2; INCLUYE: ACABADO CON  LOSETA CERÁMICA EXTRUIDA VITRIFICADA, PARA TRÁNSITO PESADO PEI IV Y V, TONO Y TEXTURAS UNIFORMES, ANTIDERRAPANTE, CON DIMENSIONES DE 33.3 X 33.3 CM Y 33X33CM, MATERIALES, MANO DE OBRA, ADHESIVO (MORTERO) DE LÍNEA, CONSIDERANDO RECOMENDACIONES DEL FABRICANTE PARA SU TIEMPO DE FRAGUADO, JUNTAS DE 5 MM DE ANCHO, RELLENAS CON BOQUILLA DE LÍNEA, SEPARADORES, TRAZO, NIVELACIÓN, ACARREOS, CORTES, DESPERDICIOS, DESPIECE, CIMBRADO, ARMADO, COLADO, DESCIMBRADO, ACOPIO Y RETIRO DE DESPERDICIOS A TIRO AUTORIZADO Y LIMPIEZA DEL ÁREA.</t>
  </si>
  <si>
    <t>PZA</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</si>
  <si>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</si>
  <si>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</si>
  <si>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SUMINISTRO Y COLOCACIÓN DE PUERTA DE LAMINA DE ALUCOBOND DE 1/4” COLOR GRIS DE 2.50 ALTO X 1.20 DE ANCHO, CON VENTANILLA DE 0.80 ALTO X 0.20 ANCHO CON CRISTAL TEMPLADO DE 6 MM DE ESPESOR, BASTIDOR METALICO DE PTR 1 1/4", ANGULO DE ALUMINIO PERIMETRAL DE 3/4” POR AMBOS LADOS, MANIJA MARCA KWIKSET MOD. 91560-010 SANITADA Y CERROJO 985 SENCILLO MARCA KWIKSET MOD. 99800-090 NIQUEL. INCLUYE: LAMINA PEGADA CON POLIURETANO AL BASTIDOS,MATERIAL, SILICON,  MANO DE OBRA, HERRAMIENTA, EQUIPO DE PROTECCIÓN PERSONAL Y LIMPIEZA DEL ÁREA DE TRABAJO.</t>
  </si>
  <si>
    <t>SUMINISTRO, HABILITADO Y COLOCACIÓN DE CANCELERÍA DE ALUMINIO LÍNEA 3000, COLOR ANODIZADO NATURAL VIDRIO 6 MM TRASLUCIDO, INCLUYE; JALADERAS Y CARRETILLAS REFORZADAS, VINILOS, CALAFATEO CON SILICÓN, MATERIAL, MANO DE OBRA Y EQUIPO.</t>
  </si>
  <si>
    <t>SUMINISTRO, HABILITADO Y COLOCACIÓN DE REJA DE PROTECCIÓN A BASE DE VARILLA CUADRADA SOLIDA DE 1/2" ANGULO DE 1 1/4" X 3/16" Y SOLERA DE 1" X 3/16"; SOLDADA A PLACAS EN VANO INTERIOR DE VENTANA, INCLUYE: PLACAS DE ACERO DE 10X10X1/4", UNA MANO DE PRIMARIO EPÓXICO ANTICORROSIVO EA P-10 COLOR BLANCO CON CATALIZADOR DISOLUCIÓN A BASE DE SOLVENTE Y 2 MANOS DE PINTURA ESMALTE EN ACABADO FINAL, COLOR DEFINIDO POR LA RESIDENCIA, CORTES, CORTES A 45, SOLDADURA, MATERIAL, EQUIPO Y HERRAMIENTA NECESARIA.</t>
  </si>
  <si>
    <t>COLOCACIÓN DE PIZARRÓN SUMINISTRADO POR EL ISIFE, INCLUYE: FLETE DEL ALMACÉN DE LA OBRA, TAQUETES TORNILLOS, COLOCACIÓN, NIVELACIÓN Y LIMPIEZA.</t>
  </si>
  <si>
    <t>MUEBLE DE GUARDADO BAJO VENTANA EN AULA DE JARDIN DE NIÑOS Y PRIMARIAS DE 3.50 X 1.10 M. DE ALTURA  A BASE DE  ENTREPAÑOS Y  SEPARADORES, CON MADERA DE PINO DE 1 X 2" FORRADAS CON TRIPLAY DE 6 MM.  POR AMBAS CARAS, INCLUYE: ACARREO DENTRO Y FUERA DE LA OBRA DE LOS MATERIALES,  CORTE, PEGAMENTO, EMSAMBLADO Y FIJADO, LIJADO, ELEMENTOS DE FIJACION,  2 MANOS DE PINTURA  EN ACABADO FINAL, COLOR DEFINIDO POR LA RESIDENCIA, MANO DE OBRA, DEPRECIACION Y DEMAS CARGOS DERIVADOS DEL USO DE HERRAMIENTA Y EQUIPO. CONFORMADO POR 12 MODULOS DE 0.62 X 0.33 M. Y 4 MODULOS DE 0.60 X 0.52 M.  (VER PLANO DE CARPINTERIA)</t>
  </si>
  <si>
    <t>MUEBLE DE GUARDADO CON MADERA DE PRIMERA EN NICHOS LATERALES AULA DE JARDÍN DE NIÑOS Y PRIMARIAS DE 0.75 X 2.40 M. DE ALTURA CON CONTRAMARCO DE MADERA DE PINO DE 1" X 2", ENTREPAÑO, SEPARADORES, FORRADAS CON TRIPLAY DE 1/4". AMBAS CARAS, PUERTAS A BASE DE MADERA DE PINO DE 1 "X 2"  CON BISEL PARA ENSAMBLAR TRIPLAY DE 1/4" A MARCO ACABADO CON RAUTER EN ESQUINAS INTERIOR DEL MARCO, INCLUYE: CORTE, PEGAMENTO, ENSAMBLADO, LIJADO Y ACABADO CON PINTURA ESMALTE, SECADO RÁPIDO COLOR INDICADO Y AUTORIZADO POR SUPERVISOR, BISAGRAS DE PARCHE SATINADA, JALADERAS MODELO ECONÓMICO DE NÍQUEL PULIDO DE 13 CM. Y BROCHE TIPO PERICO GALVANIZADO PARA SEGURO, CHAMBRANAS. (VER PLANO DE CARPINTERÍA)</t>
  </si>
  <si>
    <t>SUBTOTAL HERRERÍA Y CARPINTERÍA</t>
  </si>
  <si>
    <t>SUMINISTRO Y COLOCACIÓN DE CENTRO DE CARGA QO 24-3F-4H-220-127 VOLTS CON ZAPATAS PRINCIPALES DE 125 AMPERES. EN GABINETE NEMA 1, EMPOTRADO EN MURO, MARCA SQUARE "D" INCLUYE: RANURADO Y RESANADO, IDENTIFICACIÓN EN CIRCUITOS, REMATE DE TUBERÍA CON CONECTORES RECTOS, PEINADO, MANO DE OBRA, HERRAMIENTA, EQUIPO DE PROTECCIÓN PERSONAL Y LIMPIEZA DEL ÁREA DE TRABAJO.</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</si>
  <si>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</si>
  <si>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SALIDA DE ALUMBRADO CON CAJA DE P.V.C. Y TUBO PVC PESADO CEDULA 30 (GRIS), INCLUYE: APAGADOR LEVINTON Y CABLE VINANEL AISLAMIENTO TIPO LS CALIBRES INDICADOS EN PLANOS.</t>
  </si>
  <si>
    <t>SAL</t>
  </si>
  <si>
    <t>SUMINISTRO, COLOCACIÓN Y CONEXIÓN DE FOTOCELDA EN PASILLOS Y ANDADORES EN CAJA DE METÁLICA 2 X 4, INCLUYE: TUBO GALVANIZADO 1/2" CED-40, CABLE VINANEL AISLAMIENTO TIPO LS, FOTOCELDA PREFABRICADA ( DE OJO EN TAPA CIEGA 2X4 ) MODELO 3010 INSTALACIÓN EMPOTRABLE EN CAJA ESTÁNDAR A PRUEBA DE LLUVIA.</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</si>
  <si>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</si>
  <si>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SALIDA PARA TELÉFONO, INTERCOMUNICACIÓN, SONIDO O COMPUTADORA CON CAJA LAMINA DE 2 X 4" Y TUBO PVC PESADO DE 1", INCLUYE: CONEXIONES, ALAMBRE GALVANIZADO PARA GUÍA Y TAPA CIEGA.</t>
  </si>
  <si>
    <t>SUMINISTRO, COLOCACIÓN Y CONEXIÓN DE LÁMPARA MARCA MAGG LED DE SOBREPONER DE 49 WATTS HERMÉTICA A PRUEBA DE POLVO Y AGUA MODELO: GAMMA LED 1200 M O SIMILAR EN CALIDAD Y PRECIO INCLUYE; DIFUSOR DE POLICARBONATO, DRIVER ELECTRÓNICO INTEGRADO, FIJADA A LOZA CON 4 BALAZOS HILTI, PRUEBAS, CONEXIONES, MANO DE OBRA, HERRAMIENTA, EQUIPO DE PROTECCIÓN PERSONAL Y LIMPIEZA DEL ÁREA DE TRABAJO.</t>
  </si>
  <si>
    <t>SALIDA PARA VENTILADOR CON CAJA DE LAMINA A TIERRA, INCLUYE: TUBO PVC PESADO CED-30 (GRIS), CABLE VINANEL AISLAMIENTO TIPO LS CALIBRES INDICADOS EN PLANOS CORRESPONDIENTES, INCLUYE: VARILLA # 3 EN SENTIDO LONGITUDINAL DE 30 CM. PARA SUSPENDER VENTILADOR.</t>
  </si>
  <si>
    <t>SUMINISTRO Y COLOCACIÓN DE VENTILADOR DE TECHO DE 52" DE 5 VELOCIDADES MARCA TMT, WHITE WESTING HOUSE O SIMILAR EN CALIDAD Y PRECIO, INCLUYE: TAPA METÁLICA CIEGA DE 4X4, SILICÓN Y PINTURA, ARMADO, NIVELACIÓN Y CONEXIONES.</t>
  </si>
  <si>
    <t>SUBTOTAL INSTALACIONES</t>
  </si>
  <si>
    <t xml:space="preserve">SUBTOTAL CONSTRUCCIÓN DE 2 AULAS DIDÁCTICAS EN ESTRUCTURA REGIONAL </t>
  </si>
  <si>
    <t>MURO DE TABLAROCA DE 15 CM DE ESPESOR CON PANEL DE YESO ESTANDAR DE 1/2" A DOS CARAS, CON AISLANTE ACÚSTICO AL CENTRO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</si>
  <si>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 xml:space="preserve">SUBTOTAL CONSTRUCCIÓN DE 1 AULA DIDÁCTICA CON DIVISIÓN EN ESTRUCTURA REGIONAL </t>
  </si>
  <si>
    <t xml:space="preserve">III. CONSTRUCCIÓN DE MÓDULO DE SERVICIOS SANITARIOS EN ESTRUCTURA REGIONAL </t>
  </si>
  <si>
    <t>CADENA O CASTILLO 10 X 15 CM, ACABADO APARENTE, CONCRETO H. EN O. F'C= 250 KG/CM2,  ARMADA CON ARMEX DE ALTA RESISTENCIA 15 X 10 - 4.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</si>
  <si>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</si>
  <si>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</si>
  <si>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COLOCACIÓN DE LAMBRÍN DE CERÁMICA LÍNEA CREMA MARFIL RECTIFICADO COLOR NATURAL MARCA INTERCERAMIC, COLOCADO A HUESO CON PEGAMENTO BLANCO; SE DEBERÁ CONSIDERAR PARA ESTE TRABAJO: EL SUMINISTRO DEL LAMBRÍN, MATERIALES, MANO DE OBRA, ADHESIVO (MORTERO) DE LÍNEA, CONSIDERANDO RECOMENDACIONES DEL FABRICANTE PARA SU TIEMPO DE FRAGUADO, EMBOQUILLADO SIN ARENA COLOR WHITE PEARL MARCA INTERCERAMIC, TRAZO, NIVELACIÓN, ACARREOS, CORTES, DESPERDICIOS, DESPIECE, ACOPIO Y RETIRO DE DESPERDICIOS A TIRO AUTORIZADO Y LIMPIEZA DEL ÁREA DE TRABAJO.</t>
  </si>
  <si>
    <t>SUMINISTRO Y COLOCACIÓN DE LÍSTELO DE 8 X 20 CM. VITROMEX, INTERCERAMIC O SIMILAR EN CALIDAD Y PRECIO EN UNA FRANJA A UNA ALTURA VARIABLE, ASENTADO CON CEMENQUIN, INCLUYE: EMBOQUILLADO CON CEMENTO BLANCO Y LIMPIEZA FINAL.</t>
  </si>
  <si>
    <t>MESETA DE CONCRETO F'C= 150 KG/CM2 PARA LAVABO DE 8 CM. DE ESPESOR ANCLADO A MURO DE BLOCK CON VARILLA # 3 @ 20 CM., CIMBRADO, ARMADO, COLADO; INCLUYE: RECUBRIMIENTO DE AZULEJO Y TIRATRIM EN FRONTERA.</t>
  </si>
  <si>
    <t>SUMINISTRO Y COLOCACIÓN DE MAMPARAS EN SERVICIOS SANITARIOS EN JARDÍN DE NIÑOS Y MEDIA SUPERIOR CON MARCO Y CONTRAMARCO DE 2" A BASE DE PERFIL DE ALUMINIO ANONIZADO Y TABLERO LAMINADO MELAMINICO PANELART DE 6 MM COLOR INDICADO POR LA SUPERVISIÓN; INCLUYE: MATERIAL, FIJACIÓN A MURO, VINILOS, FELPAS, SILICÓN, JALADERAS, BISAGRAS, MANO DE OBRA, HERRAMIENTA, EQUIPO DE PROTECCIÓN PERSONAL Y LIMPIEZA DEL ÁREA DE TRABAJO.</t>
  </si>
  <si>
    <t>SUMINSTRO Y COLOCACIÓN DE ESPEJO EN SANITARIOS DE MEDIDAS VARIABLES  DE 6 MM DE ESPESOR CON MARCO DE ALUMINIO NATURAL ANODIZADO 2", INCLUYE: MATERIALES DE FIJACIÓN, SELLADOR Y LIMPIEZA</t>
  </si>
  <si>
    <t>SUMINISTRO Y COLOCACIÓN DE CENTRO DE CARGA MARCA SQUARE "D" DE CONTROL PARA 8 CIRCUITOS MONOFÁSICOS 220 AMPERES 127 VOLTS EN GABINETE NEMA 3R (INTEMPERIE) INCLUYE: CONEXIONES, PRUEBAS DE IDENTIFICACIÓN.</t>
  </si>
  <si>
    <t>SALIDA EN W.C. CON TUBO PVC SANITARIO 103 MM DURALON Y PVC HIDRÁULICO DE 16 Y 21 MM FLOWGUARD; INCLUYE: CODOS, COPLES, NIPLES, PASTA, LIJA. ( VER PLANO SSER-007-OT)</t>
  </si>
  <si>
    <t>SALIDA PARA MINGITORIO ECOLÓGICO CON TUBO PVC SANITARIO 53 MM (2") DE DIAMETRO, INCLUYE; CODOS, COPLES, NIPLES, MATERIAL, MANO DE OBRA Y HERRAMIENTA.</t>
  </si>
  <si>
    <t>SALIDA EN LAVABO, MINGITORIO O TARJAS CON TUBO PVC SANITARIO 53 MM DURALON Y PVC HIDRÁULICO DE 16 Y 21 MM CED-40 ; INCLUYE: CODOS, COPLES, NIPLES, PEGAMENTO, LIJA, PRUEBAS..</t>
  </si>
  <si>
    <t>COLOCACIÓN DE MINGITORIO LIBRE DE AGUA 100% SECO, FABRICADO CON CERÁMICA HORNEADA A ALTA TEMPERATURA CON ACABADO PORCELANIZADO DE ALTO BRILLO, CON SISTEMA DE DIAFRAGMA DE LÁTEX, TRAMPA Y COLADERA EN ACERO INOXIDABLE TIPO 304. SE DEBERÁ CONSIDERAR PARA ESTE TRABAJO: SUMINISTRO DEL MINGITORIO, TRAMPA, HERRAMIENTA, EQUIPO, MANO DE OBRA, KIT DE INSTALACIÓN, PRUEBAS, ACOPIO Y RETIRO DE MATERIAL PRODUCTO DE LOS DESPERDICIOS A TIRO AUTORIZADO Y LIMPIEZA DEL ÁREA DE TRABAJO.</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</si>
  <si>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</si>
  <si>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</si>
  <si>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SUMINISTRO Y COLOCACIÓN DE LAVABO OVALIN DE SOBREPONER EN LOSA, MARCA LAMOSA LÍNEA VENEZIA EN COLOR BLANCO, INCLUYE: SILICÓN PLÁSTICO, TRAMPA, LLAVE MEZCLADORA MARCA URREA MODELO 91DM, CUBIERTA DE LATÓN CROMO, MANERALES, DÓRICO CROMO, CONTRAREJILLA, CESPOL, MANGUERA FLEXIBLE '' T '' HULE EPDM TRENZADO DE VINILO REFORZADO VL-T55, LLAVE DE CONTROL ANGULAR 401 SC.</t>
  </si>
  <si>
    <t>COLADERA PARA PISO CON REJILLA REDONDA MARCA HELVEX MODELO #24 O SIMILAR EN CALIDAD,  INCLUYE; MATERIAL, MANO DE OBRA Y HERRAMIENTA</t>
  </si>
  <si>
    <t>SUMINISTRO Y COLOCACIÓN DE BARRA DE SEGURIDAD RECTA SATINADA DE 760 MM URREA, HELVEX O SIMILAR EN CALIDAD Y PRECIO PARA PARA PERSONAS CON DISCAPACIDAD, INCLUYE: TAQUETES, TORNILLOS, MATERIAL, HERRAMIENTA Y MANO DE OBRA.</t>
  </si>
  <si>
    <t>SUMINISTRO Y COLOCACIÓN DE BARRA DE SEGURIDAD RECTA SATINADA DE 610 MM URREA, HELVEX O SIMILAR EN CALIDAD Y PRECIO PARA PERSONAS CON DISCAPACIDAD, INCLUYE: TAQUETES, TORNILLOS, MATERIAL, HERRAMIENTA Y MANO DE OBRA.</t>
  </si>
  <si>
    <t>FABRICACIÓN DE FIJO DEBAJO DE BARRA DE CONCRETO A BASE DE PERFIL C-150 TABLAROCA PARA HUMEDAD Y AZULEJO, INCLUYE: CORTE SOLDADURA LIMPIEZA.</t>
  </si>
  <si>
    <t>CONCRETO F'C=250 KG/CM2 EN ESTRUCTURA T.M.A. 3/4", CON UN REVENIMIENTO DE 8-10 CM. INCLUYE: COLADO, VIBRADO, CURADO, AFINE, NIVELADO Y ACABADO PARA RECIBIR IMPERMEABILIZACIÓN EN PRIMER NIVEL O PISO DE CERÁMICA EN SEGUNDO NIVEL, PRUEBAS DE CONCRETO A 7,14 Y 28 DÍAS. (EN VOLÚMENES MAYORES A 2 M3) Y ADITIVOS ESPECIFICADOS SEGÚN PROYECTO.</t>
  </si>
  <si>
    <t>MALLA ELECTROSOLDADA 6X6/10-10, SE DEBERÁ CONSIDERAR PARA ESTE TRABAJO: SUMINISTRO Y COLOCACIÓN, CORTES, SUJECIÓN, TRASLAPES, MANO DE OBRA, EQUIPO, HERRAMIENTA, ACOPIO Y RETIRO DE DESPERDICIOS A TIRO AUTORIZADO Y LIMPIEZA DEL ÁREA DE TRABAJO.</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</si>
  <si>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</si>
  <si>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</si>
  <si>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SUMINISTRO, COLOCACIÓN Y ACARREO DE TINACO DE PLÁSTICO CAPACIDAD 1,100 LITROS, MARCA FORTOPLAS, ROTOPLAS O SIMILAR EN CALIDAD Y PRECIO, INCLUYE: ELEVACIÓN 1 Ó 2 NIVELES, MANIOBRAS, CONEXIONES, PRUEBAS, MANO DE OBRA, HERRAMIENTA Y EQUIPO.</t>
  </si>
  <si>
    <t>SUMINISTRO, INSTALACIÓN Y COLOCACIÓN DE ELECTRONIVELES EN TINACOS Y CISTERNA PARA CONTROL DE LLENADO, CON CANALIZACIÓN TUBO PVC DE 21 MM (3/4") CEDULA 40 CAJA REGISTRO CONDULET Y TUBO LICUATITE, CABLE HASTA PIE DEL EDIFICIO.</t>
  </si>
  <si>
    <t>SUMINISTRO Y COLOCACIÓN DE LLAVE DE CERRADO RÁPIDO DE PVC DE 25 MM, INCLUYE: CONEXIONES HASTA 2.00 DE ALTURA, ANDAMIAJE, CAJA REGISTRO CON YUBO PVC DE 10 MM MATERIALES, MANO DE OBRA Y PRUEBAS.</t>
  </si>
  <si>
    <t>SUBTOTAL MURO CUBRE TINACOS</t>
  </si>
  <si>
    <t xml:space="preserve">SUBTOTAL CONSTRUCCIÓN DE MÓDULO DE SERVICIOS SANITARIOS EN ESTRUCTURA REGIONAL </t>
  </si>
  <si>
    <t>MUNICIPIO: MULEGE, B.C.S.</t>
  </si>
  <si>
    <t xml:space="preserve">LOCALIDAD: EL DÁTIL </t>
  </si>
  <si>
    <t xml:space="preserve">OBRA: ESCUELA PRIMARIA NUEVA CREACIÓN, EL DÁTIL </t>
  </si>
  <si>
    <t>LPO-000000009-003-2019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</si>
</sst>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00"/>
  </numFmts>
  <fonts count="12"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sz val="12"/>
      <color theme="1"/>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20">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39" fontId="4" fillId="15" borderId="8" xfId="32" applyNumberFormat="1" applyFont="1" applyFill="1" applyBorder="1" applyAlignment="1" applyProtection="1">
      <alignment horizontal="left" vertical="top"/>
      <protection locked="0"/>
    </xf>
    <xf numFmtId="39" fontId="10" fillId="15" borderId="9" xfId="32" applyNumberFormat="1" applyFont="1" applyFill="1" applyBorder="1" applyAlignment="1" applyProtection="1">
      <alignment horizontal="left" vertical="top" wrapText="1"/>
      <protection locked="0"/>
    </xf>
    <xf numFmtId="39" fontId="4" fillId="15" borderId="11" xfId="32" applyNumberFormat="1" applyFont="1" applyFill="1" applyBorder="1" applyAlignment="1" applyProtection="1">
      <alignment horizontal="left" vertical="top"/>
      <protection locked="0"/>
    </xf>
    <xf numFmtId="39" fontId="3" fillId="15" borderId="12" xfId="32" applyNumberFormat="1" applyFont="1" applyFill="1" applyBorder="1" applyAlignment="1" applyProtection="1">
      <alignment horizontal="justify" vertical="top" wrapText="1"/>
      <protection locked="0"/>
    </xf>
    <xf numFmtId="39" fontId="4" fillId="15" borderId="11" xfId="32" applyFont="1" applyFill="1" applyBorder="1" applyAlignment="1" applyProtection="1">
      <alignment vertical="top"/>
      <protection locked="0"/>
    </xf>
    <xf numFmtId="39" fontId="3" fillId="15" borderId="0" xfId="32" applyFont="1" applyFill="1" applyBorder="1" applyAlignment="1" applyProtection="1">
      <alignment vertical="top"/>
      <protection locked="0"/>
    </xf>
    <xf numFmtId="39" fontId="10" fillId="15" borderId="0" xfId="32" applyNumberFormat="1" applyFont="1" applyFill="1" applyBorder="1" applyAlignment="1" applyProtection="1">
      <alignment horizontal="left" vertical="top"/>
      <protection locked="0"/>
    </xf>
    <xf numFmtId="39" fontId="10" fillId="15" borderId="0" xfId="32" applyFont="1" applyFill="1" applyBorder="1" applyAlignment="1" applyProtection="1">
      <alignment horizontal="left" vertical="top"/>
      <protection locked="0"/>
    </xf>
    <xf numFmtId="39" fontId="3" fillId="15" borderId="0" xfId="32" applyFont="1" applyFill="1" applyBorder="1" applyAlignment="1" applyProtection="1">
      <alignment horizontal="left" vertical="top"/>
      <protection locked="0"/>
    </xf>
    <xf numFmtId="39" fontId="3" fillId="15" borderId="12" xfId="32" applyFont="1" applyFill="1" applyBorder="1" applyAlignment="1" applyProtection="1">
      <alignment horizontal="left" vertical="top"/>
      <protection locked="0"/>
    </xf>
    <xf numFmtId="39" fontId="4" fillId="15" borderId="13" xfId="32" applyNumberFormat="1" applyFont="1" applyFill="1" applyBorder="1" applyAlignment="1" applyProtection="1">
      <alignment horizontal="left" vertical="top"/>
      <protection locked="0"/>
    </xf>
    <xf numFmtId="39" fontId="3" fillId="15" borderId="14" xfId="32" applyNumberFormat="1" applyFont="1" applyFill="1" applyBorder="1" applyAlignment="1" applyProtection="1">
      <alignment horizontal="left" vertical="top"/>
      <protection locked="0"/>
    </xf>
    <xf numFmtId="39" fontId="10" fillId="15" borderId="14" xfId="32" applyNumberFormat="1" applyFont="1" applyFill="1" applyBorder="1" applyAlignment="1" applyProtection="1">
      <alignment horizontal="left"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15" borderId="1" xfId="1" applyFont="1" applyFill="1" applyBorder="1" applyAlignment="1">
      <alignment vertical="top"/>
    </xf>
    <xf numFmtId="0" fontId="3" fillId="15" borderId="2" xfId="1" applyFont="1" applyFill="1" applyBorder="1" applyAlignment="1">
      <alignment vertical="top"/>
    </xf>
    <xf numFmtId="0" fontId="3" fillId="15" borderId="3" xfId="1" applyFont="1" applyFill="1" applyBorder="1" applyAlignment="1">
      <alignment vertical="top"/>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39" fontId="3" fillId="15" borderId="9" xfId="32" applyNumberFormat="1" applyFont="1" applyFill="1" applyBorder="1" applyAlignment="1" applyProtection="1">
      <alignment horizontal="left"/>
      <protection locked="0"/>
    </xf>
    <xf numFmtId="39" fontId="4" fillId="15" borderId="8" xfId="32" applyNumberFormat="1" applyFont="1" applyFill="1" applyBorder="1" applyAlignment="1" applyProtection="1">
      <alignment horizontal="left"/>
      <protection locked="0"/>
    </xf>
    <xf numFmtId="39" fontId="10" fillId="15" borderId="9" xfId="32" applyNumberFormat="1" applyFont="1" applyFill="1" applyBorder="1" applyAlignment="1" applyProtection="1">
      <alignment horizontal="left" wrapText="1"/>
      <protection locked="0"/>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0" fontId="3" fillId="0" borderId="0" xfId="1" applyFont="1" applyFill="1" applyBorder="1" applyAlignment="1">
      <alignment horizontal="left" vertical="center" wrapText="1"/>
    </xf>
    <xf numFmtId="0" fontId="4" fillId="0" borderId="0" xfId="1" applyFont="1" applyFill="1" applyBorder="1" applyAlignment="1">
      <alignment vertical="center"/>
    </xf>
    <xf numFmtId="0" fontId="4" fillId="0" borderId="0" xfId="1" applyFont="1" applyFill="1" applyAlignment="1">
      <alignment vertical="center"/>
    </xf>
    <xf numFmtId="44" fontId="4" fillId="0" borderId="0" xfId="1" applyNumberFormat="1" applyFont="1" applyFill="1" applyBorder="1" applyAlignment="1">
      <alignment horizontal="center" vertical="center" wrapText="1"/>
    </xf>
    <xf numFmtId="165" fontId="3" fillId="2" borderId="1"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3"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6" borderId="1" xfId="1" applyNumberFormat="1" applyFont="1" applyFill="1" applyBorder="1" applyAlignment="1">
      <alignment horizontal="right" vertical="center" wrapText="1"/>
    </xf>
    <xf numFmtId="165" fontId="3" fillId="16" borderId="2" xfId="1" applyNumberFormat="1" applyFont="1" applyFill="1" applyBorder="1" applyAlignment="1">
      <alignment horizontal="right" vertical="center" wrapText="1"/>
    </xf>
    <xf numFmtId="165" fontId="3" fillId="16" borderId="3" xfId="1" applyNumberFormat="1" applyFont="1" applyFill="1" applyBorder="1" applyAlignment="1">
      <alignment horizontal="right" vertical="center" wrapText="1"/>
    </xf>
    <xf numFmtId="165" fontId="3" fillId="17" borderId="1" xfId="1" applyNumberFormat="1" applyFont="1" applyFill="1" applyBorder="1" applyAlignment="1">
      <alignment horizontal="right" vertical="center" wrapText="1"/>
    </xf>
    <xf numFmtId="165" fontId="3" fillId="17" borderId="2" xfId="1" applyNumberFormat="1" applyFont="1" applyFill="1" applyBorder="1" applyAlignment="1">
      <alignment horizontal="right" vertical="center" wrapText="1"/>
    </xf>
    <xf numFmtId="165" fontId="3" fillId="17" borderId="3" xfId="1" applyNumberFormat="1" applyFont="1" applyFill="1" applyBorder="1" applyAlignment="1">
      <alignment horizontal="right" vertical="center" wrapText="1"/>
    </xf>
    <xf numFmtId="49" fontId="3" fillId="16" borderId="0" xfId="1" applyNumberFormat="1" applyFont="1" applyFill="1" applyAlignment="1">
      <alignment horizontal="center" vertical="center"/>
    </xf>
    <xf numFmtId="0" fontId="3" fillId="2" borderId="0" xfId="1" applyFont="1" applyFill="1" applyBorder="1" applyAlignment="1">
      <alignment horizontal="left" vertical="center" wrapText="1"/>
    </xf>
    <xf numFmtId="4" fontId="3" fillId="15" borderId="14" xfId="33" applyNumberFormat="1" applyFont="1" applyFill="1" applyBorder="1" applyAlignment="1">
      <alignment horizontal="left" vertical="top" wrapText="1"/>
    </xf>
    <xf numFmtId="4" fontId="3" fillId="15" borderId="15" xfId="33" applyNumberFormat="1" applyFont="1" applyFill="1" applyBorder="1" applyAlignment="1">
      <alignment horizontal="left" vertical="top" wrapText="1"/>
    </xf>
    <xf numFmtId="39" fontId="3" fillId="15" borderId="0" xfId="32"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4" fontId="3" fillId="15" borderId="9" xfId="33" applyNumberFormat="1" applyFont="1" applyFill="1" applyBorder="1" applyAlignment="1">
      <alignment horizontal="left" vertical="top" wrapText="1"/>
    </xf>
    <xf numFmtId="4" fontId="3" fillId="15" borderId="10" xfId="33" applyNumberFormat="1" applyFont="1" applyFill="1" applyBorder="1" applyAlignment="1">
      <alignment horizontal="left" vertical="top"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4" fontId="3" fillId="15" borderId="9" xfId="33" applyNumberFormat="1" applyFont="1" applyFill="1" applyBorder="1" applyAlignment="1">
      <alignment horizontal="left" wrapText="1"/>
    </xf>
    <xf numFmtId="4" fontId="3" fillId="15" borderId="10" xfId="33" applyNumberFormat="1" applyFont="1" applyFill="1" applyBorder="1" applyAlignment="1">
      <alignment horizontal="left" wrapText="1"/>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xdr:row>
      <xdr:rowOff>95250</xdr:rowOff>
    </xdr:from>
    <xdr:to>
      <xdr:col>5</xdr:col>
      <xdr:colOff>1183821</xdr:colOff>
      <xdr:row>2</xdr:row>
      <xdr:rowOff>805146</xdr:rowOff>
    </xdr:to>
    <xdr:pic>
      <xdr:nvPicPr>
        <xdr:cNvPr id="4" name="3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68036" y="503464"/>
          <a:ext cx="9933214" cy="709896"/>
        </a:xfrm>
        <a:prstGeom prst="rect">
          <a:avLst/>
        </a:prstGeom>
      </xdr:spPr>
    </xdr:pic>
    <xdr:clientData/>
  </xdr:twoCellAnchor>
  <xdr:twoCellAnchor editAs="oneCell">
    <xdr:from>
      <xdr:col>0</xdr:col>
      <xdr:colOff>40821</xdr:colOff>
      <xdr:row>69</xdr:row>
      <xdr:rowOff>108857</xdr:rowOff>
    </xdr:from>
    <xdr:to>
      <xdr:col>5</xdr:col>
      <xdr:colOff>1156606</xdr:colOff>
      <xdr:row>72</xdr:row>
      <xdr:rowOff>206432</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40821" y="15308036"/>
          <a:ext cx="9933214" cy="709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289"/>
  <sheetViews>
    <sheetView tabSelected="1" view="pageBreakPreview" zoomScale="70" zoomScaleNormal="70" zoomScaleSheetLayoutView="70" workbookViewId="0">
      <selection activeCell="I58" sqref="I58"/>
    </sheetView>
  </sheetViews>
  <sheetFormatPr baseColWidth="10" defaultRowHeight="15" x14ac:dyDescent="0.25"/>
  <cols>
    <col min="1" max="1" width="12.85546875" style="53" customWidth="1"/>
    <col min="2" max="2" width="73.140625" style="43" customWidth="1"/>
    <col min="3" max="3" width="9.5703125" style="54" customWidth="1"/>
    <col min="4" max="5" width="18.42578125" style="54" customWidth="1"/>
    <col min="6" max="6" width="18.42578125" style="43" customWidth="1"/>
    <col min="7" max="7" width="16" style="43" customWidth="1"/>
    <col min="8" max="8" width="11.140625" style="43"/>
    <col min="9" max="9" width="15.5703125" style="43" customWidth="1"/>
    <col min="10" max="243" width="11.140625" style="43"/>
    <col min="244" max="244" width="2.85546875" style="43" customWidth="1"/>
    <col min="245" max="246" width="12.85546875" style="43" customWidth="1"/>
    <col min="247" max="248" width="8.85546875" style="43" customWidth="1"/>
    <col min="249" max="249" width="17" style="43" customWidth="1"/>
    <col min="250" max="256" width="8.85546875" style="43" customWidth="1"/>
    <col min="257" max="257" width="15.140625" style="43" customWidth="1"/>
    <col min="258" max="258" width="12.140625" style="43" customWidth="1"/>
    <col min="259" max="259" width="16.85546875" style="43" customWidth="1"/>
    <col min="260" max="260" width="14.85546875" style="43" customWidth="1"/>
    <col min="261" max="261" width="25.140625" style="43" customWidth="1"/>
    <col min="262" max="499" width="11.140625" style="43"/>
    <col min="500" max="500" width="2.85546875" style="43" customWidth="1"/>
    <col min="501" max="502" width="12.85546875" style="43" customWidth="1"/>
    <col min="503" max="504" width="8.85546875" style="43" customWidth="1"/>
    <col min="505" max="505" width="17" style="43" customWidth="1"/>
    <col min="506" max="512" width="8.85546875" style="43" customWidth="1"/>
    <col min="513" max="513" width="15.140625" style="43" customWidth="1"/>
    <col min="514" max="514" width="12.140625" style="43" customWidth="1"/>
    <col min="515" max="515" width="16.85546875" style="43" customWidth="1"/>
    <col min="516" max="516" width="14.85546875" style="43" customWidth="1"/>
    <col min="517" max="517" width="25.140625" style="43" customWidth="1"/>
    <col min="518" max="755" width="11.140625" style="43"/>
    <col min="756" max="756" width="2.85546875" style="43" customWidth="1"/>
    <col min="757" max="758" width="12.85546875" style="43" customWidth="1"/>
    <col min="759" max="760" width="8.85546875" style="43" customWidth="1"/>
    <col min="761" max="761" width="17" style="43" customWidth="1"/>
    <col min="762" max="768" width="8.85546875" style="43" customWidth="1"/>
    <col min="769" max="769" width="15.140625" style="43" customWidth="1"/>
    <col min="770" max="770" width="12.140625" style="43" customWidth="1"/>
    <col min="771" max="771" width="16.85546875" style="43" customWidth="1"/>
    <col min="772" max="772" width="14.85546875" style="43" customWidth="1"/>
    <col min="773" max="773" width="25.140625" style="43" customWidth="1"/>
    <col min="774" max="1011" width="11.42578125" style="43"/>
    <col min="1012" max="1012" width="2.85546875" style="43" customWidth="1"/>
    <col min="1013" max="1014" width="12.85546875" style="43" customWidth="1"/>
    <col min="1015" max="1016" width="8.85546875" style="43" customWidth="1"/>
    <col min="1017" max="1017" width="17" style="43" customWidth="1"/>
    <col min="1018" max="1024" width="8.85546875" style="43" customWidth="1"/>
    <col min="1025" max="1025" width="15.140625" style="43" customWidth="1"/>
    <col min="1026" max="1026" width="12.140625" style="43" customWidth="1"/>
    <col min="1027" max="1027" width="16.85546875" style="43" customWidth="1"/>
    <col min="1028" max="1028" width="14.85546875" style="43" customWidth="1"/>
    <col min="1029" max="1029" width="25.140625" style="43" customWidth="1"/>
    <col min="1030" max="1267" width="11.140625" style="43"/>
    <col min="1268" max="1268" width="2.85546875" style="43" customWidth="1"/>
    <col min="1269" max="1270" width="12.85546875" style="43" customWidth="1"/>
    <col min="1271" max="1272" width="8.85546875" style="43" customWidth="1"/>
    <col min="1273" max="1273" width="17" style="43" customWidth="1"/>
    <col min="1274" max="1280" width="8.85546875" style="43" customWidth="1"/>
    <col min="1281" max="1281" width="15.140625" style="43" customWidth="1"/>
    <col min="1282" max="1282" width="12.140625" style="43" customWidth="1"/>
    <col min="1283" max="1283" width="16.85546875" style="43" customWidth="1"/>
    <col min="1284" max="1284" width="14.85546875" style="43" customWidth="1"/>
    <col min="1285" max="1285" width="25.140625" style="43" customWidth="1"/>
    <col min="1286" max="1523" width="11.140625" style="43"/>
    <col min="1524" max="1524" width="2.85546875" style="43" customWidth="1"/>
    <col min="1525" max="1526" width="12.85546875" style="43" customWidth="1"/>
    <col min="1527" max="1528" width="8.85546875" style="43" customWidth="1"/>
    <col min="1529" max="1529" width="17" style="43" customWidth="1"/>
    <col min="1530" max="1536" width="8.85546875" style="43" customWidth="1"/>
    <col min="1537" max="1537" width="15.140625" style="43" customWidth="1"/>
    <col min="1538" max="1538" width="12.140625" style="43" customWidth="1"/>
    <col min="1539" max="1539" width="16.85546875" style="43" customWidth="1"/>
    <col min="1540" max="1540" width="14.85546875" style="43" customWidth="1"/>
    <col min="1541" max="1541" width="25.140625" style="43" customWidth="1"/>
    <col min="1542" max="1779" width="11.140625" style="43"/>
    <col min="1780" max="1780" width="2.85546875" style="43" customWidth="1"/>
    <col min="1781" max="1782" width="12.85546875" style="43" customWidth="1"/>
    <col min="1783" max="1784" width="8.85546875" style="43" customWidth="1"/>
    <col min="1785" max="1785" width="17" style="43" customWidth="1"/>
    <col min="1786" max="1792" width="8.85546875" style="43" customWidth="1"/>
    <col min="1793" max="1793" width="15.140625" style="43" customWidth="1"/>
    <col min="1794" max="1794" width="12.140625" style="43" customWidth="1"/>
    <col min="1795" max="1795" width="16.85546875" style="43" customWidth="1"/>
    <col min="1796" max="1796" width="14.85546875" style="43" customWidth="1"/>
    <col min="1797" max="1797" width="25.140625" style="43" customWidth="1"/>
    <col min="1798" max="2035" width="11.42578125" style="43"/>
    <col min="2036" max="2036" width="2.85546875" style="43" customWidth="1"/>
    <col min="2037" max="2038" width="12.85546875" style="43" customWidth="1"/>
    <col min="2039" max="2040" width="8.85546875" style="43" customWidth="1"/>
    <col min="2041" max="2041" width="17" style="43" customWidth="1"/>
    <col min="2042" max="2048" width="8.85546875" style="43" customWidth="1"/>
    <col min="2049" max="2049" width="15.140625" style="43" customWidth="1"/>
    <col min="2050" max="2050" width="12.140625" style="43" customWidth="1"/>
    <col min="2051" max="2051" width="16.85546875" style="43" customWidth="1"/>
    <col min="2052" max="2052" width="14.85546875" style="43" customWidth="1"/>
    <col min="2053" max="2053" width="25.140625" style="43" customWidth="1"/>
    <col min="2054" max="2291" width="11.140625" style="43"/>
    <col min="2292" max="2292" width="2.85546875" style="43" customWidth="1"/>
    <col min="2293" max="2294" width="12.85546875" style="43" customWidth="1"/>
    <col min="2295" max="2296" width="8.85546875" style="43" customWidth="1"/>
    <col min="2297" max="2297" width="17" style="43" customWidth="1"/>
    <col min="2298" max="2304" width="8.85546875" style="43" customWidth="1"/>
    <col min="2305" max="2305" width="15.140625" style="43" customWidth="1"/>
    <col min="2306" max="2306" width="12.140625" style="43" customWidth="1"/>
    <col min="2307" max="2307" width="16.85546875" style="43" customWidth="1"/>
    <col min="2308" max="2308" width="14.85546875" style="43" customWidth="1"/>
    <col min="2309" max="2309" width="25.140625" style="43" customWidth="1"/>
    <col min="2310" max="2547" width="11.140625" style="43"/>
    <col min="2548" max="2548" width="2.85546875" style="43" customWidth="1"/>
    <col min="2549" max="2550" width="12.85546875" style="43" customWidth="1"/>
    <col min="2551" max="2552" width="8.85546875" style="43" customWidth="1"/>
    <col min="2553" max="2553" width="17" style="43" customWidth="1"/>
    <col min="2554" max="2560" width="8.85546875" style="43" customWidth="1"/>
    <col min="2561" max="2561" width="15.140625" style="43" customWidth="1"/>
    <col min="2562" max="2562" width="12.140625" style="43" customWidth="1"/>
    <col min="2563" max="2563" width="16.85546875" style="43" customWidth="1"/>
    <col min="2564" max="2564" width="14.85546875" style="43" customWidth="1"/>
    <col min="2565" max="2565" width="25.140625" style="43" customWidth="1"/>
    <col min="2566" max="2803" width="11.140625" style="43"/>
    <col min="2804" max="2804" width="2.85546875" style="43" customWidth="1"/>
    <col min="2805" max="2806" width="12.85546875" style="43" customWidth="1"/>
    <col min="2807" max="2808" width="8.85546875" style="43" customWidth="1"/>
    <col min="2809" max="2809" width="17" style="43" customWidth="1"/>
    <col min="2810" max="2816" width="8.85546875" style="43" customWidth="1"/>
    <col min="2817" max="2817" width="15.140625" style="43" customWidth="1"/>
    <col min="2818" max="2818" width="12.140625" style="43" customWidth="1"/>
    <col min="2819" max="2819" width="16.85546875" style="43" customWidth="1"/>
    <col min="2820" max="2820" width="14.85546875" style="43" customWidth="1"/>
    <col min="2821" max="2821" width="25.140625" style="43" customWidth="1"/>
    <col min="2822" max="3059" width="11.42578125" style="43"/>
    <col min="3060" max="3060" width="2.85546875" style="43" customWidth="1"/>
    <col min="3061" max="3062" width="12.85546875" style="43" customWidth="1"/>
    <col min="3063" max="3064" width="8.85546875" style="43" customWidth="1"/>
    <col min="3065" max="3065" width="17" style="43" customWidth="1"/>
    <col min="3066" max="3072" width="8.85546875" style="43" customWidth="1"/>
    <col min="3073" max="3073" width="15.140625" style="43" customWidth="1"/>
    <col min="3074" max="3074" width="12.140625" style="43" customWidth="1"/>
    <col min="3075" max="3075" width="16.85546875" style="43" customWidth="1"/>
    <col min="3076" max="3076" width="14.85546875" style="43" customWidth="1"/>
    <col min="3077" max="3077" width="25.140625" style="43" customWidth="1"/>
    <col min="3078" max="3315" width="11.140625" style="43"/>
    <col min="3316" max="3316" width="2.85546875" style="43" customWidth="1"/>
    <col min="3317" max="3318" width="12.85546875" style="43" customWidth="1"/>
    <col min="3319" max="3320" width="8.85546875" style="43" customWidth="1"/>
    <col min="3321" max="3321" width="17" style="43" customWidth="1"/>
    <col min="3322" max="3328" width="8.85546875" style="43" customWidth="1"/>
    <col min="3329" max="3329" width="15.140625" style="43" customWidth="1"/>
    <col min="3330" max="3330" width="12.140625" style="43" customWidth="1"/>
    <col min="3331" max="3331" width="16.85546875" style="43" customWidth="1"/>
    <col min="3332" max="3332" width="14.85546875" style="43" customWidth="1"/>
    <col min="3333" max="3333" width="25.140625" style="43" customWidth="1"/>
    <col min="3334" max="3571" width="11.140625" style="43"/>
    <col min="3572" max="3572" width="2.85546875" style="43" customWidth="1"/>
    <col min="3573" max="3574" width="12.85546875" style="43" customWidth="1"/>
    <col min="3575" max="3576" width="8.85546875" style="43" customWidth="1"/>
    <col min="3577" max="3577" width="17" style="43" customWidth="1"/>
    <col min="3578" max="3584" width="8.85546875" style="43" customWidth="1"/>
    <col min="3585" max="3585" width="15.140625" style="43" customWidth="1"/>
    <col min="3586" max="3586" width="12.140625" style="43" customWidth="1"/>
    <col min="3587" max="3587" width="16.85546875" style="43" customWidth="1"/>
    <col min="3588" max="3588" width="14.85546875" style="43" customWidth="1"/>
    <col min="3589" max="3589" width="25.140625" style="43" customWidth="1"/>
    <col min="3590" max="3827" width="11.140625" style="43"/>
    <col min="3828" max="3828" width="2.85546875" style="43" customWidth="1"/>
    <col min="3829" max="3830" width="12.85546875" style="43" customWidth="1"/>
    <col min="3831" max="3832" width="8.85546875" style="43" customWidth="1"/>
    <col min="3833" max="3833" width="17" style="43" customWidth="1"/>
    <col min="3834" max="3840" width="8.85546875" style="43" customWidth="1"/>
    <col min="3841" max="3841" width="15.140625" style="43" customWidth="1"/>
    <col min="3842" max="3842" width="12.140625" style="43" customWidth="1"/>
    <col min="3843" max="3843" width="16.85546875" style="43" customWidth="1"/>
    <col min="3844" max="3844" width="14.85546875" style="43" customWidth="1"/>
    <col min="3845" max="3845" width="25.140625" style="43" customWidth="1"/>
    <col min="3846" max="4083" width="11.42578125" style="43"/>
    <col min="4084" max="4084" width="2.85546875" style="43" customWidth="1"/>
    <col min="4085" max="4086" width="12.85546875" style="43" customWidth="1"/>
    <col min="4087" max="4088" width="8.85546875" style="43" customWidth="1"/>
    <col min="4089" max="4089" width="17" style="43" customWidth="1"/>
    <col min="4090" max="4096" width="8.85546875" style="43" customWidth="1"/>
    <col min="4097" max="4097" width="15.140625" style="43" customWidth="1"/>
    <col min="4098" max="4098" width="12.140625" style="43" customWidth="1"/>
    <col min="4099" max="4099" width="16.85546875" style="43" customWidth="1"/>
    <col min="4100" max="4100" width="14.85546875" style="43" customWidth="1"/>
    <col min="4101" max="4101" width="25.140625" style="43" customWidth="1"/>
    <col min="4102" max="4339" width="11.140625" style="43"/>
    <col min="4340" max="4340" width="2.85546875" style="43" customWidth="1"/>
    <col min="4341" max="4342" width="12.85546875" style="43" customWidth="1"/>
    <col min="4343" max="4344" width="8.85546875" style="43" customWidth="1"/>
    <col min="4345" max="4345" width="17" style="43" customWidth="1"/>
    <col min="4346" max="4352" width="8.85546875" style="43" customWidth="1"/>
    <col min="4353" max="4353" width="15.140625" style="43" customWidth="1"/>
    <col min="4354" max="4354" width="12.140625" style="43" customWidth="1"/>
    <col min="4355" max="4355" width="16.85546875" style="43" customWidth="1"/>
    <col min="4356" max="4356" width="14.85546875" style="43" customWidth="1"/>
    <col min="4357" max="4357" width="25.140625" style="43" customWidth="1"/>
    <col min="4358" max="4595" width="11.140625" style="43"/>
    <col min="4596" max="4596" width="2.85546875" style="43" customWidth="1"/>
    <col min="4597" max="4598" width="12.85546875" style="43" customWidth="1"/>
    <col min="4599" max="4600" width="8.85546875" style="43" customWidth="1"/>
    <col min="4601" max="4601" width="17" style="43" customWidth="1"/>
    <col min="4602" max="4608" width="8.85546875" style="43" customWidth="1"/>
    <col min="4609" max="4609" width="15.140625" style="43" customWidth="1"/>
    <col min="4610" max="4610" width="12.140625" style="43" customWidth="1"/>
    <col min="4611" max="4611" width="16.85546875" style="43" customWidth="1"/>
    <col min="4612" max="4612" width="14.85546875" style="43" customWidth="1"/>
    <col min="4613" max="4613" width="25.140625" style="43" customWidth="1"/>
    <col min="4614" max="4851" width="11.140625" style="43"/>
    <col min="4852" max="4852" width="2.85546875" style="43" customWidth="1"/>
    <col min="4853" max="4854" width="12.85546875" style="43" customWidth="1"/>
    <col min="4855" max="4856" width="8.85546875" style="43" customWidth="1"/>
    <col min="4857" max="4857" width="17" style="43" customWidth="1"/>
    <col min="4858" max="4864" width="8.85546875" style="43" customWidth="1"/>
    <col min="4865" max="4865" width="15.140625" style="43" customWidth="1"/>
    <col min="4866" max="4866" width="12.140625" style="43" customWidth="1"/>
    <col min="4867" max="4867" width="16.85546875" style="43" customWidth="1"/>
    <col min="4868" max="4868" width="14.85546875" style="43" customWidth="1"/>
    <col min="4869" max="4869" width="25.140625" style="43" customWidth="1"/>
    <col min="4870" max="5107" width="11.42578125" style="43"/>
    <col min="5108" max="5108" width="2.85546875" style="43" customWidth="1"/>
    <col min="5109" max="5110" width="12.85546875" style="43" customWidth="1"/>
    <col min="5111" max="5112" width="8.85546875" style="43" customWidth="1"/>
    <col min="5113" max="5113" width="17" style="43" customWidth="1"/>
    <col min="5114" max="5120" width="8.85546875" style="43" customWidth="1"/>
    <col min="5121" max="5121" width="15.140625" style="43" customWidth="1"/>
    <col min="5122" max="5122" width="12.140625" style="43" customWidth="1"/>
    <col min="5123" max="5123" width="16.85546875" style="43" customWidth="1"/>
    <col min="5124" max="5124" width="14.85546875" style="43" customWidth="1"/>
    <col min="5125" max="5125" width="25.140625" style="43" customWidth="1"/>
    <col min="5126" max="5363" width="11.140625" style="43"/>
    <col min="5364" max="5364" width="2.85546875" style="43" customWidth="1"/>
    <col min="5365" max="5366" width="12.85546875" style="43" customWidth="1"/>
    <col min="5367" max="5368" width="8.85546875" style="43" customWidth="1"/>
    <col min="5369" max="5369" width="17" style="43" customWidth="1"/>
    <col min="5370" max="5376" width="8.85546875" style="43" customWidth="1"/>
    <col min="5377" max="5377" width="15.140625" style="43" customWidth="1"/>
    <col min="5378" max="5378" width="12.140625" style="43" customWidth="1"/>
    <col min="5379" max="5379" width="16.85546875" style="43" customWidth="1"/>
    <col min="5380" max="5380" width="14.85546875" style="43" customWidth="1"/>
    <col min="5381" max="5381" width="25.140625" style="43" customWidth="1"/>
    <col min="5382" max="5619" width="11.140625" style="43"/>
    <col min="5620" max="5620" width="2.85546875" style="43" customWidth="1"/>
    <col min="5621" max="5622" width="12.85546875" style="43" customWidth="1"/>
    <col min="5623" max="5624" width="8.85546875" style="43" customWidth="1"/>
    <col min="5625" max="5625" width="17" style="43" customWidth="1"/>
    <col min="5626" max="5632" width="8.85546875" style="43" customWidth="1"/>
    <col min="5633" max="5633" width="15.140625" style="43" customWidth="1"/>
    <col min="5634" max="5634" width="12.140625" style="43" customWidth="1"/>
    <col min="5635" max="5635" width="16.85546875" style="43" customWidth="1"/>
    <col min="5636" max="5636" width="14.85546875" style="43" customWidth="1"/>
    <col min="5637" max="5637" width="25.140625" style="43" customWidth="1"/>
    <col min="5638" max="5875" width="11.140625" style="43"/>
    <col min="5876" max="5876" width="2.85546875" style="43" customWidth="1"/>
    <col min="5877" max="5878" width="12.85546875" style="43" customWidth="1"/>
    <col min="5879" max="5880" width="8.85546875" style="43" customWidth="1"/>
    <col min="5881" max="5881" width="17" style="43" customWidth="1"/>
    <col min="5882" max="5888" width="8.85546875" style="43" customWidth="1"/>
    <col min="5889" max="5889" width="15.140625" style="43" customWidth="1"/>
    <col min="5890" max="5890" width="12.140625" style="43" customWidth="1"/>
    <col min="5891" max="5891" width="16.85546875" style="43" customWidth="1"/>
    <col min="5892" max="5892" width="14.85546875" style="43" customWidth="1"/>
    <col min="5893" max="5893" width="25.140625" style="43" customWidth="1"/>
    <col min="5894" max="6131" width="11.42578125" style="43"/>
    <col min="6132" max="6132" width="2.85546875" style="43" customWidth="1"/>
    <col min="6133" max="6134" width="12.85546875" style="43" customWidth="1"/>
    <col min="6135" max="6136" width="8.85546875" style="43" customWidth="1"/>
    <col min="6137" max="6137" width="17" style="43" customWidth="1"/>
    <col min="6138" max="6144" width="8.85546875" style="43" customWidth="1"/>
    <col min="6145" max="6145" width="15.140625" style="43" customWidth="1"/>
    <col min="6146" max="6146" width="12.140625" style="43" customWidth="1"/>
    <col min="6147" max="6147" width="16.85546875" style="43" customWidth="1"/>
    <col min="6148" max="6148" width="14.85546875" style="43" customWidth="1"/>
    <col min="6149" max="6149" width="25.140625" style="43" customWidth="1"/>
    <col min="6150" max="6387" width="11.140625" style="43"/>
    <col min="6388" max="6388" width="2.85546875" style="43" customWidth="1"/>
    <col min="6389" max="6390" width="12.85546875" style="43" customWidth="1"/>
    <col min="6391" max="6392" width="8.85546875" style="43" customWidth="1"/>
    <col min="6393" max="6393" width="17" style="43" customWidth="1"/>
    <col min="6394" max="6400" width="8.85546875" style="43" customWidth="1"/>
    <col min="6401" max="6401" width="15.140625" style="43" customWidth="1"/>
    <col min="6402" max="6402" width="12.140625" style="43" customWidth="1"/>
    <col min="6403" max="6403" width="16.85546875" style="43" customWidth="1"/>
    <col min="6404" max="6404" width="14.85546875" style="43" customWidth="1"/>
    <col min="6405" max="6405" width="25.140625" style="43" customWidth="1"/>
    <col min="6406" max="6643" width="11.140625" style="43"/>
    <col min="6644" max="6644" width="2.85546875" style="43" customWidth="1"/>
    <col min="6645" max="6646" width="12.85546875" style="43" customWidth="1"/>
    <col min="6647" max="6648" width="8.85546875" style="43" customWidth="1"/>
    <col min="6649" max="6649" width="17" style="43" customWidth="1"/>
    <col min="6650" max="6656" width="8.85546875" style="43" customWidth="1"/>
    <col min="6657" max="6657" width="15.140625" style="43" customWidth="1"/>
    <col min="6658" max="6658" width="12.140625" style="43" customWidth="1"/>
    <col min="6659" max="6659" width="16.85546875" style="43" customWidth="1"/>
    <col min="6660" max="6660" width="14.85546875" style="43" customWidth="1"/>
    <col min="6661" max="6661" width="25.140625" style="43" customWidth="1"/>
    <col min="6662" max="6899" width="11.140625" style="43"/>
    <col min="6900" max="6900" width="2.85546875" style="43" customWidth="1"/>
    <col min="6901" max="6902" width="12.85546875" style="43" customWidth="1"/>
    <col min="6903" max="6904" width="8.85546875" style="43" customWidth="1"/>
    <col min="6905" max="6905" width="17" style="43" customWidth="1"/>
    <col min="6906" max="6912" width="8.85546875" style="43" customWidth="1"/>
    <col min="6913" max="6913" width="15.140625" style="43" customWidth="1"/>
    <col min="6914" max="6914" width="12.140625" style="43" customWidth="1"/>
    <col min="6915" max="6915" width="16.85546875" style="43" customWidth="1"/>
    <col min="6916" max="6916" width="14.85546875" style="43" customWidth="1"/>
    <col min="6917" max="6917" width="25.140625" style="43" customWidth="1"/>
    <col min="6918" max="7155" width="11.42578125" style="43"/>
    <col min="7156" max="7156" width="2.85546875" style="43" customWidth="1"/>
    <col min="7157" max="7158" width="12.85546875" style="43" customWidth="1"/>
    <col min="7159" max="7160" width="8.85546875" style="43" customWidth="1"/>
    <col min="7161" max="7161" width="17" style="43" customWidth="1"/>
    <col min="7162" max="7168" width="8.85546875" style="43" customWidth="1"/>
    <col min="7169" max="7169" width="15.140625" style="43" customWidth="1"/>
    <col min="7170" max="7170" width="12.140625" style="43" customWidth="1"/>
    <col min="7171" max="7171" width="16.85546875" style="43" customWidth="1"/>
    <col min="7172" max="7172" width="14.85546875" style="43" customWidth="1"/>
    <col min="7173" max="7173" width="25.140625" style="43" customWidth="1"/>
    <col min="7174" max="7411" width="11.140625" style="43"/>
    <col min="7412" max="7412" width="2.85546875" style="43" customWidth="1"/>
    <col min="7413" max="7414" width="12.85546875" style="43" customWidth="1"/>
    <col min="7415" max="7416" width="8.85546875" style="43" customWidth="1"/>
    <col min="7417" max="7417" width="17" style="43" customWidth="1"/>
    <col min="7418" max="7424" width="8.85546875" style="43" customWidth="1"/>
    <col min="7425" max="7425" width="15.140625" style="43" customWidth="1"/>
    <col min="7426" max="7426" width="12.140625" style="43" customWidth="1"/>
    <col min="7427" max="7427" width="16.85546875" style="43" customWidth="1"/>
    <col min="7428" max="7428" width="14.85546875" style="43" customWidth="1"/>
    <col min="7429" max="7429" width="25.140625" style="43" customWidth="1"/>
    <col min="7430" max="7667" width="11.140625" style="43"/>
    <col min="7668" max="7668" width="2.85546875" style="43" customWidth="1"/>
    <col min="7669" max="7670" width="12.85546875" style="43" customWidth="1"/>
    <col min="7671" max="7672" width="8.85546875" style="43" customWidth="1"/>
    <col min="7673" max="7673" width="17" style="43" customWidth="1"/>
    <col min="7674" max="7680" width="8.85546875" style="43" customWidth="1"/>
    <col min="7681" max="7681" width="15.140625" style="43" customWidth="1"/>
    <col min="7682" max="7682" width="12.140625" style="43" customWidth="1"/>
    <col min="7683" max="7683" width="16.85546875" style="43" customWidth="1"/>
    <col min="7684" max="7684" width="14.85546875" style="43" customWidth="1"/>
    <col min="7685" max="7685" width="25.140625" style="43" customWidth="1"/>
    <col min="7686" max="7923" width="11.140625" style="43"/>
    <col min="7924" max="7924" width="2.85546875" style="43" customWidth="1"/>
    <col min="7925" max="7926" width="12.85546875" style="43" customWidth="1"/>
    <col min="7927" max="7928" width="8.85546875" style="43" customWidth="1"/>
    <col min="7929" max="7929" width="17" style="43" customWidth="1"/>
    <col min="7930" max="7936" width="8.85546875" style="43" customWidth="1"/>
    <col min="7937" max="7937" width="15.140625" style="43" customWidth="1"/>
    <col min="7938" max="7938" width="12.140625" style="43" customWidth="1"/>
    <col min="7939" max="7939" width="16.85546875" style="43" customWidth="1"/>
    <col min="7940" max="7940" width="14.85546875" style="43" customWidth="1"/>
    <col min="7941" max="7941" width="25.140625" style="43" customWidth="1"/>
    <col min="7942" max="8179" width="11.42578125" style="43"/>
    <col min="8180" max="8180" width="2.85546875" style="43" customWidth="1"/>
    <col min="8181" max="8182" width="12.85546875" style="43" customWidth="1"/>
    <col min="8183" max="8184" width="8.85546875" style="43" customWidth="1"/>
    <col min="8185" max="8185" width="17" style="43" customWidth="1"/>
    <col min="8186" max="8192" width="8.85546875" style="43" customWidth="1"/>
    <col min="8193" max="8193" width="15.140625" style="43" customWidth="1"/>
    <col min="8194" max="8194" width="12.140625" style="43" customWidth="1"/>
    <col min="8195" max="8195" width="16.85546875" style="43" customWidth="1"/>
    <col min="8196" max="8196" width="14.85546875" style="43" customWidth="1"/>
    <col min="8197" max="8197" width="25.140625" style="43" customWidth="1"/>
    <col min="8198" max="8435" width="11.140625" style="43"/>
    <col min="8436" max="8436" width="2.85546875" style="43" customWidth="1"/>
    <col min="8437" max="8438" width="12.85546875" style="43" customWidth="1"/>
    <col min="8439" max="8440" width="8.85546875" style="43" customWidth="1"/>
    <col min="8441" max="8441" width="17" style="43" customWidth="1"/>
    <col min="8442" max="8448" width="8.85546875" style="43" customWidth="1"/>
    <col min="8449" max="8449" width="15.140625" style="43" customWidth="1"/>
    <col min="8450" max="8450" width="12.140625" style="43" customWidth="1"/>
    <col min="8451" max="8451" width="16.85546875" style="43" customWidth="1"/>
    <col min="8452" max="8452" width="14.85546875" style="43" customWidth="1"/>
    <col min="8453" max="8453" width="25.140625" style="43" customWidth="1"/>
    <col min="8454" max="8691" width="11.140625" style="43"/>
    <col min="8692" max="8692" width="2.85546875" style="43" customWidth="1"/>
    <col min="8693" max="8694" width="12.85546875" style="43" customWidth="1"/>
    <col min="8695" max="8696" width="8.85546875" style="43" customWidth="1"/>
    <col min="8697" max="8697" width="17" style="43" customWidth="1"/>
    <col min="8698" max="8704" width="8.85546875" style="43" customWidth="1"/>
    <col min="8705" max="8705" width="15.140625" style="43" customWidth="1"/>
    <col min="8706" max="8706" width="12.140625" style="43" customWidth="1"/>
    <col min="8707" max="8707" width="16.85546875" style="43" customWidth="1"/>
    <col min="8708" max="8708" width="14.85546875" style="43" customWidth="1"/>
    <col min="8709" max="8709" width="25.140625" style="43" customWidth="1"/>
    <col min="8710" max="8947" width="11.140625" style="43"/>
    <col min="8948" max="8948" width="2.85546875" style="43" customWidth="1"/>
    <col min="8949" max="8950" width="12.85546875" style="43" customWidth="1"/>
    <col min="8951" max="8952" width="8.85546875" style="43" customWidth="1"/>
    <col min="8953" max="8953" width="17" style="43" customWidth="1"/>
    <col min="8954" max="8960" width="8.85546875" style="43" customWidth="1"/>
    <col min="8961" max="8961" width="15.140625" style="43" customWidth="1"/>
    <col min="8962" max="8962" width="12.140625" style="43" customWidth="1"/>
    <col min="8963" max="8963" width="16.85546875" style="43" customWidth="1"/>
    <col min="8964" max="8964" width="14.85546875" style="43" customWidth="1"/>
    <col min="8965" max="8965" width="25.140625" style="43" customWidth="1"/>
    <col min="8966" max="9203" width="11.42578125" style="43"/>
    <col min="9204" max="9204" width="2.85546875" style="43" customWidth="1"/>
    <col min="9205" max="9206" width="12.85546875" style="43" customWidth="1"/>
    <col min="9207" max="9208" width="8.85546875" style="43" customWidth="1"/>
    <col min="9209" max="9209" width="17" style="43" customWidth="1"/>
    <col min="9210" max="9216" width="8.85546875" style="43" customWidth="1"/>
    <col min="9217" max="9217" width="15.140625" style="43" customWidth="1"/>
    <col min="9218" max="9218" width="12.140625" style="43" customWidth="1"/>
    <col min="9219" max="9219" width="16.85546875" style="43" customWidth="1"/>
    <col min="9220" max="9220" width="14.85546875" style="43" customWidth="1"/>
    <col min="9221" max="9221" width="25.140625" style="43" customWidth="1"/>
    <col min="9222" max="9459" width="11.140625" style="43"/>
    <col min="9460" max="9460" width="2.85546875" style="43" customWidth="1"/>
    <col min="9461" max="9462" width="12.85546875" style="43" customWidth="1"/>
    <col min="9463" max="9464" width="8.85546875" style="43" customWidth="1"/>
    <col min="9465" max="9465" width="17" style="43" customWidth="1"/>
    <col min="9466" max="9472" width="8.85546875" style="43" customWidth="1"/>
    <col min="9473" max="9473" width="15.140625" style="43" customWidth="1"/>
    <col min="9474" max="9474" width="12.140625" style="43" customWidth="1"/>
    <col min="9475" max="9475" width="16.85546875" style="43" customWidth="1"/>
    <col min="9476" max="9476" width="14.85546875" style="43" customWidth="1"/>
    <col min="9477" max="9477" width="25.140625" style="43" customWidth="1"/>
    <col min="9478" max="9715" width="11.140625" style="43"/>
    <col min="9716" max="9716" width="2.85546875" style="43" customWidth="1"/>
    <col min="9717" max="9718" width="12.85546875" style="43" customWidth="1"/>
    <col min="9719" max="9720" width="8.85546875" style="43" customWidth="1"/>
    <col min="9721" max="9721" width="17" style="43" customWidth="1"/>
    <col min="9722" max="9728" width="8.85546875" style="43" customWidth="1"/>
    <col min="9729" max="9729" width="15.140625" style="43" customWidth="1"/>
    <col min="9730" max="9730" width="12.140625" style="43" customWidth="1"/>
    <col min="9731" max="9731" width="16.85546875" style="43" customWidth="1"/>
    <col min="9732" max="9732" width="14.85546875" style="43" customWidth="1"/>
    <col min="9733" max="9733" width="25.140625" style="43" customWidth="1"/>
    <col min="9734" max="9971" width="11.140625" style="43"/>
    <col min="9972" max="9972" width="2.85546875" style="43" customWidth="1"/>
    <col min="9973" max="9974" width="12.85546875" style="43" customWidth="1"/>
    <col min="9975" max="9976" width="8.85546875" style="43" customWidth="1"/>
    <col min="9977" max="9977" width="17" style="43" customWidth="1"/>
    <col min="9978" max="9984" width="8.85546875" style="43" customWidth="1"/>
    <col min="9985" max="9985" width="15.140625" style="43" customWidth="1"/>
    <col min="9986" max="9986" width="12.140625" style="43" customWidth="1"/>
    <col min="9987" max="9987" width="16.85546875" style="43" customWidth="1"/>
    <col min="9988" max="9988" width="14.85546875" style="43" customWidth="1"/>
    <col min="9989" max="9989" width="25.140625" style="43" customWidth="1"/>
    <col min="9990" max="10227" width="11.42578125" style="43"/>
    <col min="10228" max="10228" width="2.85546875" style="43" customWidth="1"/>
    <col min="10229" max="10230" width="12.85546875" style="43" customWidth="1"/>
    <col min="10231" max="10232" width="8.85546875" style="43" customWidth="1"/>
    <col min="10233" max="10233" width="17" style="43" customWidth="1"/>
    <col min="10234" max="10240" width="8.85546875" style="43" customWidth="1"/>
    <col min="10241" max="10241" width="15.140625" style="43" customWidth="1"/>
    <col min="10242" max="10242" width="12.140625" style="43" customWidth="1"/>
    <col min="10243" max="10243" width="16.85546875" style="43" customWidth="1"/>
    <col min="10244" max="10244" width="14.85546875" style="43" customWidth="1"/>
    <col min="10245" max="10245" width="25.140625" style="43" customWidth="1"/>
    <col min="10246" max="10483" width="11.140625" style="43"/>
    <col min="10484" max="10484" width="2.85546875" style="43" customWidth="1"/>
    <col min="10485" max="10486" width="12.85546875" style="43" customWidth="1"/>
    <col min="10487" max="10488" width="8.85546875" style="43" customWidth="1"/>
    <col min="10489" max="10489" width="17" style="43" customWidth="1"/>
    <col min="10490" max="10496" width="8.85546875" style="43" customWidth="1"/>
    <col min="10497" max="10497" width="15.140625" style="43" customWidth="1"/>
    <col min="10498" max="10498" width="12.140625" style="43" customWidth="1"/>
    <col min="10499" max="10499" width="16.85546875" style="43" customWidth="1"/>
    <col min="10500" max="10500" width="14.85546875" style="43" customWidth="1"/>
    <col min="10501" max="10501" width="25.140625" style="43" customWidth="1"/>
    <col min="10502" max="10739" width="11.140625" style="43"/>
    <col min="10740" max="10740" width="2.85546875" style="43" customWidth="1"/>
    <col min="10741" max="10742" width="12.85546875" style="43" customWidth="1"/>
    <col min="10743" max="10744" width="8.85546875" style="43" customWidth="1"/>
    <col min="10745" max="10745" width="17" style="43" customWidth="1"/>
    <col min="10746" max="10752" width="8.85546875" style="43" customWidth="1"/>
    <col min="10753" max="10753" width="15.140625" style="43" customWidth="1"/>
    <col min="10754" max="10754" width="12.140625" style="43" customWidth="1"/>
    <col min="10755" max="10755" width="16.85546875" style="43" customWidth="1"/>
    <col min="10756" max="10756" width="14.85546875" style="43" customWidth="1"/>
    <col min="10757" max="10757" width="25.140625" style="43" customWidth="1"/>
    <col min="10758" max="10995" width="11.140625" style="43"/>
    <col min="10996" max="10996" width="2.85546875" style="43" customWidth="1"/>
    <col min="10997" max="10998" width="12.85546875" style="43" customWidth="1"/>
    <col min="10999" max="11000" width="8.85546875" style="43" customWidth="1"/>
    <col min="11001" max="11001" width="17" style="43" customWidth="1"/>
    <col min="11002" max="11008" width="8.85546875" style="43" customWidth="1"/>
    <col min="11009" max="11009" width="15.140625" style="43" customWidth="1"/>
    <col min="11010" max="11010" width="12.140625" style="43" customWidth="1"/>
    <col min="11011" max="11011" width="16.85546875" style="43" customWidth="1"/>
    <col min="11012" max="11012" width="14.85546875" style="43" customWidth="1"/>
    <col min="11013" max="11013" width="25.140625" style="43" customWidth="1"/>
    <col min="11014" max="11251" width="11.42578125" style="43"/>
    <col min="11252" max="11252" width="2.85546875" style="43" customWidth="1"/>
    <col min="11253" max="11254" width="12.85546875" style="43" customWidth="1"/>
    <col min="11255" max="11256" width="8.85546875" style="43" customWidth="1"/>
    <col min="11257" max="11257" width="17" style="43" customWidth="1"/>
    <col min="11258" max="11264" width="8.85546875" style="43" customWidth="1"/>
    <col min="11265" max="11265" width="15.140625" style="43" customWidth="1"/>
    <col min="11266" max="11266" width="12.140625" style="43" customWidth="1"/>
    <col min="11267" max="11267" width="16.85546875" style="43" customWidth="1"/>
    <col min="11268" max="11268" width="14.85546875" style="43" customWidth="1"/>
    <col min="11269" max="11269" width="25.140625" style="43" customWidth="1"/>
    <col min="11270" max="11507" width="11.140625" style="43"/>
    <col min="11508" max="11508" width="2.85546875" style="43" customWidth="1"/>
    <col min="11509" max="11510" width="12.85546875" style="43" customWidth="1"/>
    <col min="11511" max="11512" width="8.85546875" style="43" customWidth="1"/>
    <col min="11513" max="11513" width="17" style="43" customWidth="1"/>
    <col min="11514" max="11520" width="8.85546875" style="43" customWidth="1"/>
    <col min="11521" max="11521" width="15.140625" style="43" customWidth="1"/>
    <col min="11522" max="11522" width="12.140625" style="43" customWidth="1"/>
    <col min="11523" max="11523" width="16.85546875" style="43" customWidth="1"/>
    <col min="11524" max="11524" width="14.85546875" style="43" customWidth="1"/>
    <col min="11525" max="11525" width="25.140625" style="43" customWidth="1"/>
    <col min="11526" max="11763" width="11.140625" style="43"/>
    <col min="11764" max="11764" width="2.85546875" style="43" customWidth="1"/>
    <col min="11765" max="11766" width="12.85546875" style="43" customWidth="1"/>
    <col min="11767" max="11768" width="8.85546875" style="43" customWidth="1"/>
    <col min="11769" max="11769" width="17" style="43" customWidth="1"/>
    <col min="11770" max="11776" width="8.85546875" style="43" customWidth="1"/>
    <col min="11777" max="11777" width="15.140625" style="43" customWidth="1"/>
    <col min="11778" max="11778" width="12.140625" style="43" customWidth="1"/>
    <col min="11779" max="11779" width="16.85546875" style="43" customWidth="1"/>
    <col min="11780" max="11780" width="14.85546875" style="43" customWidth="1"/>
    <col min="11781" max="11781" width="25.140625" style="43" customWidth="1"/>
    <col min="11782" max="12019" width="11.140625" style="43"/>
    <col min="12020" max="12020" width="2.85546875" style="43" customWidth="1"/>
    <col min="12021" max="12022" width="12.85546875" style="43" customWidth="1"/>
    <col min="12023" max="12024" width="8.85546875" style="43" customWidth="1"/>
    <col min="12025" max="12025" width="17" style="43" customWidth="1"/>
    <col min="12026" max="12032" width="8.85546875" style="43" customWidth="1"/>
    <col min="12033" max="12033" width="15.140625" style="43" customWidth="1"/>
    <col min="12034" max="12034" width="12.140625" style="43" customWidth="1"/>
    <col min="12035" max="12035" width="16.85546875" style="43" customWidth="1"/>
    <col min="12036" max="12036" width="14.85546875" style="43" customWidth="1"/>
    <col min="12037" max="12037" width="25.140625" style="43" customWidth="1"/>
    <col min="12038" max="12275" width="11.42578125" style="43"/>
    <col min="12276" max="12276" width="2.85546875" style="43" customWidth="1"/>
    <col min="12277" max="12278" width="12.85546875" style="43" customWidth="1"/>
    <col min="12279" max="12280" width="8.85546875" style="43" customWidth="1"/>
    <col min="12281" max="12281" width="17" style="43" customWidth="1"/>
    <col min="12282" max="12288" width="8.85546875" style="43" customWidth="1"/>
    <col min="12289" max="12289" width="15.140625" style="43" customWidth="1"/>
    <col min="12290" max="12290" width="12.140625" style="43" customWidth="1"/>
    <col min="12291" max="12291" width="16.85546875" style="43" customWidth="1"/>
    <col min="12292" max="12292" width="14.85546875" style="43" customWidth="1"/>
    <col min="12293" max="12293" width="25.140625" style="43" customWidth="1"/>
    <col min="12294" max="12531" width="11.140625" style="43"/>
    <col min="12532" max="12532" width="2.85546875" style="43" customWidth="1"/>
    <col min="12533" max="12534" width="12.85546875" style="43" customWidth="1"/>
    <col min="12535" max="12536" width="8.85546875" style="43" customWidth="1"/>
    <col min="12537" max="12537" width="17" style="43" customWidth="1"/>
    <col min="12538" max="12544" width="8.85546875" style="43" customWidth="1"/>
    <col min="12545" max="12545" width="15.140625" style="43" customWidth="1"/>
    <col min="12546" max="12546" width="12.140625" style="43" customWidth="1"/>
    <col min="12547" max="12547" width="16.85546875" style="43" customWidth="1"/>
    <col min="12548" max="12548" width="14.85546875" style="43" customWidth="1"/>
    <col min="12549" max="12549" width="25.140625" style="43" customWidth="1"/>
    <col min="12550" max="12787" width="11.140625" style="43"/>
    <col min="12788" max="12788" width="2.85546875" style="43" customWidth="1"/>
    <col min="12789" max="12790" width="12.85546875" style="43" customWidth="1"/>
    <col min="12791" max="12792" width="8.85546875" style="43" customWidth="1"/>
    <col min="12793" max="12793" width="17" style="43" customWidth="1"/>
    <col min="12794" max="12800" width="8.85546875" style="43" customWidth="1"/>
    <col min="12801" max="12801" width="15.140625" style="43" customWidth="1"/>
    <col min="12802" max="12802" width="12.140625" style="43" customWidth="1"/>
    <col min="12803" max="12803" width="16.85546875" style="43" customWidth="1"/>
    <col min="12804" max="12804" width="14.85546875" style="43" customWidth="1"/>
    <col min="12805" max="12805" width="25.140625" style="43" customWidth="1"/>
    <col min="12806" max="13043" width="11.140625" style="43"/>
    <col min="13044" max="13044" width="2.85546875" style="43" customWidth="1"/>
    <col min="13045" max="13046" width="12.85546875" style="43" customWidth="1"/>
    <col min="13047" max="13048" width="8.85546875" style="43" customWidth="1"/>
    <col min="13049" max="13049" width="17" style="43" customWidth="1"/>
    <col min="13050" max="13056" width="8.85546875" style="43" customWidth="1"/>
    <col min="13057" max="13057" width="15.140625" style="43" customWidth="1"/>
    <col min="13058" max="13058" width="12.140625" style="43" customWidth="1"/>
    <col min="13059" max="13059" width="16.85546875" style="43" customWidth="1"/>
    <col min="13060" max="13060" width="14.85546875" style="43" customWidth="1"/>
    <col min="13061" max="13061" width="25.140625" style="43" customWidth="1"/>
    <col min="13062" max="13299" width="11.42578125" style="43"/>
    <col min="13300" max="13300" width="2.85546875" style="43" customWidth="1"/>
    <col min="13301" max="13302" width="12.85546875" style="43" customWidth="1"/>
    <col min="13303" max="13304" width="8.85546875" style="43" customWidth="1"/>
    <col min="13305" max="13305" width="17" style="43" customWidth="1"/>
    <col min="13306" max="13312" width="8.85546875" style="43" customWidth="1"/>
    <col min="13313" max="13313" width="15.140625" style="43" customWidth="1"/>
    <col min="13314" max="13314" width="12.140625" style="43" customWidth="1"/>
    <col min="13315" max="13315" width="16.85546875" style="43" customWidth="1"/>
    <col min="13316" max="13316" width="14.85546875" style="43" customWidth="1"/>
    <col min="13317" max="13317" width="25.140625" style="43" customWidth="1"/>
    <col min="13318" max="13555" width="11.140625" style="43"/>
    <col min="13556" max="13556" width="2.85546875" style="43" customWidth="1"/>
    <col min="13557" max="13558" width="12.85546875" style="43" customWidth="1"/>
    <col min="13559" max="13560" width="8.85546875" style="43" customWidth="1"/>
    <col min="13561" max="13561" width="17" style="43" customWidth="1"/>
    <col min="13562" max="13568" width="8.85546875" style="43" customWidth="1"/>
    <col min="13569" max="13569" width="15.140625" style="43" customWidth="1"/>
    <col min="13570" max="13570" width="12.140625" style="43" customWidth="1"/>
    <col min="13571" max="13571" width="16.85546875" style="43" customWidth="1"/>
    <col min="13572" max="13572" width="14.85546875" style="43" customWidth="1"/>
    <col min="13573" max="13573" width="25.140625" style="43" customWidth="1"/>
    <col min="13574" max="13811" width="11.140625" style="43"/>
    <col min="13812" max="13812" width="2.85546875" style="43" customWidth="1"/>
    <col min="13813" max="13814" width="12.85546875" style="43" customWidth="1"/>
    <col min="13815" max="13816" width="8.85546875" style="43" customWidth="1"/>
    <col min="13817" max="13817" width="17" style="43" customWidth="1"/>
    <col min="13818" max="13824" width="8.85546875" style="43" customWidth="1"/>
    <col min="13825" max="13825" width="15.140625" style="43" customWidth="1"/>
    <col min="13826" max="13826" width="12.140625" style="43" customWidth="1"/>
    <col min="13827" max="13827" width="16.85546875" style="43" customWidth="1"/>
    <col min="13828" max="13828" width="14.85546875" style="43" customWidth="1"/>
    <col min="13829" max="13829" width="25.140625" style="43" customWidth="1"/>
    <col min="13830" max="14067" width="11.140625" style="43"/>
    <col min="14068" max="14068" width="2.85546875" style="43" customWidth="1"/>
    <col min="14069" max="14070" width="12.85546875" style="43" customWidth="1"/>
    <col min="14071" max="14072" width="8.85546875" style="43" customWidth="1"/>
    <col min="14073" max="14073" width="17" style="43" customWidth="1"/>
    <col min="14074" max="14080" width="8.85546875" style="43" customWidth="1"/>
    <col min="14081" max="14081" width="15.140625" style="43" customWidth="1"/>
    <col min="14082" max="14082" width="12.140625" style="43" customWidth="1"/>
    <col min="14083" max="14083" width="16.85546875" style="43" customWidth="1"/>
    <col min="14084" max="14084" width="14.85546875" style="43" customWidth="1"/>
    <col min="14085" max="14085" width="25.140625" style="43" customWidth="1"/>
    <col min="14086" max="14323" width="11.42578125" style="43"/>
    <col min="14324" max="14324" width="2.85546875" style="43" customWidth="1"/>
    <col min="14325" max="14326" width="12.85546875" style="43" customWidth="1"/>
    <col min="14327" max="14328" width="8.85546875" style="43" customWidth="1"/>
    <col min="14329" max="14329" width="17" style="43" customWidth="1"/>
    <col min="14330" max="14336" width="8.85546875" style="43" customWidth="1"/>
    <col min="14337" max="14337" width="15.140625" style="43" customWidth="1"/>
    <col min="14338" max="14338" width="12.140625" style="43" customWidth="1"/>
    <col min="14339" max="14339" width="16.85546875" style="43" customWidth="1"/>
    <col min="14340" max="14340" width="14.85546875" style="43" customWidth="1"/>
    <col min="14341" max="14341" width="25.140625" style="43" customWidth="1"/>
    <col min="14342" max="14579" width="11.140625" style="43"/>
    <col min="14580" max="14580" width="2.85546875" style="43" customWidth="1"/>
    <col min="14581" max="14582" width="12.85546875" style="43" customWidth="1"/>
    <col min="14583" max="14584" width="8.85546875" style="43" customWidth="1"/>
    <col min="14585" max="14585" width="17" style="43" customWidth="1"/>
    <col min="14586" max="14592" width="8.85546875" style="43" customWidth="1"/>
    <col min="14593" max="14593" width="15.140625" style="43" customWidth="1"/>
    <col min="14594" max="14594" width="12.140625" style="43" customWidth="1"/>
    <col min="14595" max="14595" width="16.85546875" style="43" customWidth="1"/>
    <col min="14596" max="14596" width="14.85546875" style="43" customWidth="1"/>
    <col min="14597" max="14597" width="25.140625" style="43" customWidth="1"/>
    <col min="14598" max="14835" width="11.140625" style="43"/>
    <col min="14836" max="14836" width="2.85546875" style="43" customWidth="1"/>
    <col min="14837" max="14838" width="12.85546875" style="43" customWidth="1"/>
    <col min="14839" max="14840" width="8.85546875" style="43" customWidth="1"/>
    <col min="14841" max="14841" width="17" style="43" customWidth="1"/>
    <col min="14842" max="14848" width="8.85546875" style="43" customWidth="1"/>
    <col min="14849" max="14849" width="15.140625" style="43" customWidth="1"/>
    <col min="14850" max="14850" width="12.140625" style="43" customWidth="1"/>
    <col min="14851" max="14851" width="16.85546875" style="43" customWidth="1"/>
    <col min="14852" max="14852" width="14.85546875" style="43" customWidth="1"/>
    <col min="14853" max="14853" width="25.140625" style="43" customWidth="1"/>
    <col min="14854" max="15091" width="11.140625" style="43"/>
    <col min="15092" max="15092" width="2.85546875" style="43" customWidth="1"/>
    <col min="15093" max="15094" width="12.85546875" style="43" customWidth="1"/>
    <col min="15095" max="15096" width="8.85546875" style="43" customWidth="1"/>
    <col min="15097" max="15097" width="17" style="43" customWidth="1"/>
    <col min="15098" max="15104" width="8.85546875" style="43" customWidth="1"/>
    <col min="15105" max="15105" width="15.140625" style="43" customWidth="1"/>
    <col min="15106" max="15106" width="12.140625" style="43" customWidth="1"/>
    <col min="15107" max="15107" width="16.85546875" style="43" customWidth="1"/>
    <col min="15108" max="15108" width="14.85546875" style="43" customWidth="1"/>
    <col min="15109" max="15109" width="25.140625" style="43" customWidth="1"/>
    <col min="15110" max="15347" width="11.42578125" style="43"/>
    <col min="15348" max="15348" width="2.85546875" style="43" customWidth="1"/>
    <col min="15349" max="15350" width="12.85546875" style="43" customWidth="1"/>
    <col min="15351" max="15352" width="8.85546875" style="43" customWidth="1"/>
    <col min="15353" max="15353" width="17" style="43" customWidth="1"/>
    <col min="15354" max="15360" width="8.85546875" style="43" customWidth="1"/>
    <col min="15361" max="15361" width="15.140625" style="43" customWidth="1"/>
    <col min="15362" max="15362" width="12.140625" style="43" customWidth="1"/>
    <col min="15363" max="15363" width="16.85546875" style="43" customWidth="1"/>
    <col min="15364" max="15364" width="14.85546875" style="43" customWidth="1"/>
    <col min="15365" max="15365" width="25.140625" style="43" customWidth="1"/>
    <col min="15366" max="15603" width="11.140625" style="43"/>
    <col min="15604" max="15604" width="2.85546875" style="43" customWidth="1"/>
    <col min="15605" max="15606" width="12.85546875" style="43" customWidth="1"/>
    <col min="15607" max="15608" width="8.85546875" style="43" customWidth="1"/>
    <col min="15609" max="15609" width="17" style="43" customWidth="1"/>
    <col min="15610" max="15616" width="8.85546875" style="43" customWidth="1"/>
    <col min="15617" max="15617" width="15.140625" style="43" customWidth="1"/>
    <col min="15618" max="15618" width="12.140625" style="43" customWidth="1"/>
    <col min="15619" max="15619" width="16.85546875" style="43" customWidth="1"/>
    <col min="15620" max="15620" width="14.85546875" style="43" customWidth="1"/>
    <col min="15621" max="15621" width="25.140625" style="43" customWidth="1"/>
    <col min="15622" max="15859" width="11.140625" style="43"/>
    <col min="15860" max="15860" width="2.85546875" style="43" customWidth="1"/>
    <col min="15861" max="15862" width="12.85546875" style="43" customWidth="1"/>
    <col min="15863" max="15864" width="8.85546875" style="43" customWidth="1"/>
    <col min="15865" max="15865" width="17" style="43" customWidth="1"/>
    <col min="15866" max="15872" width="8.85546875" style="43" customWidth="1"/>
    <col min="15873" max="15873" width="15.140625" style="43" customWidth="1"/>
    <col min="15874" max="15874" width="12.140625" style="43" customWidth="1"/>
    <col min="15875" max="15875" width="16.85546875" style="43" customWidth="1"/>
    <col min="15876" max="15876" width="14.85546875" style="43" customWidth="1"/>
    <col min="15877" max="15877" width="25.140625" style="43" customWidth="1"/>
    <col min="15878" max="16115" width="11.140625" style="43"/>
    <col min="16116" max="16116" width="2.85546875" style="43" customWidth="1"/>
    <col min="16117" max="16118" width="12.85546875" style="43" customWidth="1"/>
    <col min="16119" max="16120" width="8.85546875" style="43" customWidth="1"/>
    <col min="16121" max="16121" width="17" style="43" customWidth="1"/>
    <col min="16122" max="16128" width="8.85546875" style="43" customWidth="1"/>
    <col min="16129" max="16129" width="15.140625" style="43" customWidth="1"/>
    <col min="16130" max="16130" width="12.140625" style="43" customWidth="1"/>
    <col min="16131" max="16131" width="16.85546875" style="43" customWidth="1"/>
    <col min="16132" max="16132" width="14.85546875" style="43" customWidth="1"/>
    <col min="16133" max="16133" width="25.140625" style="43" customWidth="1"/>
    <col min="16134" max="16372" width="11.42578125" style="43"/>
    <col min="16373" max="16384" width="11.42578125" style="43" customWidth="1"/>
  </cols>
  <sheetData>
    <row r="1" spans="1:6" ht="15.75" x14ac:dyDescent="0.25">
      <c r="A1" s="104" t="s">
        <v>132</v>
      </c>
      <c r="B1" s="104"/>
      <c r="C1" s="104"/>
      <c r="D1" s="104"/>
      <c r="E1" s="104"/>
      <c r="F1" s="104"/>
    </row>
    <row r="2" spans="1:6" s="20" customFormat="1" ht="16.5" thickBot="1" x14ac:dyDescent="0.3">
      <c r="A2" s="64"/>
      <c r="C2" s="21"/>
      <c r="D2" s="21"/>
    </row>
    <row r="3" spans="1:6" s="25" customFormat="1" ht="69.95" customHeight="1" thickTop="1" thickBot="1" x14ac:dyDescent="0.3">
      <c r="A3" s="68"/>
      <c r="B3" s="69"/>
      <c r="C3" s="70"/>
      <c r="D3" s="70"/>
      <c r="E3" s="70"/>
      <c r="F3" s="71"/>
    </row>
    <row r="4" spans="1:6" s="25" customFormat="1" ht="27" customHeight="1" thickTop="1" x14ac:dyDescent="0.25">
      <c r="A4" s="30"/>
      <c r="B4" s="81" t="s">
        <v>131</v>
      </c>
      <c r="C4" s="31"/>
      <c r="D4" s="110"/>
      <c r="E4" s="110"/>
      <c r="F4" s="111"/>
    </row>
    <row r="5" spans="1:6" s="25" customFormat="1" ht="33" customHeight="1" x14ac:dyDescent="0.25">
      <c r="A5" s="32"/>
      <c r="B5" s="108" t="s">
        <v>14</v>
      </c>
      <c r="C5" s="109"/>
      <c r="D5" s="109"/>
      <c r="E5" s="109"/>
      <c r="F5" s="33"/>
    </row>
    <row r="6" spans="1:6" s="25" customFormat="1" ht="15.75" x14ac:dyDescent="0.25">
      <c r="A6" s="34"/>
      <c r="B6" s="35" t="s">
        <v>130</v>
      </c>
      <c r="C6" s="36"/>
      <c r="D6" s="37"/>
      <c r="E6" s="38"/>
      <c r="F6" s="39"/>
    </row>
    <row r="7" spans="1:6" s="25" customFormat="1" ht="27" customHeight="1" thickBot="1" x14ac:dyDescent="0.3">
      <c r="A7" s="40"/>
      <c r="B7" s="41" t="s">
        <v>129</v>
      </c>
      <c r="C7" s="42"/>
      <c r="D7" s="106"/>
      <c r="E7" s="106"/>
      <c r="F7" s="107"/>
    </row>
    <row r="8" spans="1:6" ht="16.5" thickTop="1" x14ac:dyDescent="0.25">
      <c r="A8" s="59"/>
      <c r="B8" s="1"/>
      <c r="C8" s="44"/>
      <c r="D8" s="44"/>
      <c r="E8" s="44"/>
      <c r="F8" s="44"/>
    </row>
    <row r="9" spans="1:6" ht="15.75" x14ac:dyDescent="0.25">
      <c r="A9" s="12"/>
      <c r="B9" s="6"/>
      <c r="C9" s="45"/>
      <c r="D9" s="45"/>
      <c r="E9" s="45"/>
      <c r="F9" s="45"/>
    </row>
    <row r="10" spans="1:6" ht="15.75" x14ac:dyDescent="0.25">
      <c r="A10" s="12"/>
      <c r="B10" s="6"/>
      <c r="C10" s="45"/>
      <c r="D10" s="45"/>
      <c r="E10" s="45"/>
      <c r="F10" s="45"/>
    </row>
    <row r="11" spans="1:6" ht="15.75" x14ac:dyDescent="0.25">
      <c r="A11" s="12"/>
      <c r="B11" s="5" t="s">
        <v>5</v>
      </c>
      <c r="C11" s="45"/>
      <c r="D11" s="45"/>
      <c r="E11" s="45"/>
      <c r="F11" s="45"/>
    </row>
    <row r="12" spans="1:6" ht="15.75" x14ac:dyDescent="0.25">
      <c r="A12" s="12"/>
      <c r="B12" s="6"/>
      <c r="C12" s="45"/>
      <c r="D12" s="45"/>
      <c r="E12" s="45"/>
      <c r="F12" s="45"/>
    </row>
    <row r="13" spans="1:6" ht="15.75" x14ac:dyDescent="0.25">
      <c r="A13" s="12"/>
      <c r="B13" s="5"/>
      <c r="C13" s="6"/>
      <c r="D13" s="45"/>
      <c r="E13" s="45"/>
      <c r="F13" s="45"/>
    </row>
    <row r="14" spans="1:6" ht="15.75" x14ac:dyDescent="0.25">
      <c r="A14" s="12"/>
      <c r="B14" s="6"/>
      <c r="C14" s="6"/>
      <c r="D14" s="45"/>
      <c r="E14" s="45"/>
      <c r="F14" s="45"/>
    </row>
    <row r="15" spans="1:6" ht="15.75" x14ac:dyDescent="0.25">
      <c r="A15" s="12"/>
      <c r="B15" s="105" t="s">
        <v>15</v>
      </c>
      <c r="C15" s="105"/>
      <c r="D15" s="105"/>
      <c r="E15" s="85"/>
      <c r="F15" s="51"/>
    </row>
    <row r="16" spans="1:6" s="92" customFormat="1" ht="9.9499999999999993" customHeight="1" x14ac:dyDescent="0.25">
      <c r="A16" s="12"/>
      <c r="B16" s="90"/>
      <c r="C16" s="90"/>
      <c r="D16" s="90"/>
      <c r="E16" s="45"/>
      <c r="F16" s="91"/>
    </row>
    <row r="17" spans="1:6" ht="15.75" x14ac:dyDescent="0.25">
      <c r="A17" s="12"/>
      <c r="B17" s="67" t="s">
        <v>16</v>
      </c>
      <c r="C17" s="19"/>
      <c r="D17" s="46"/>
      <c r="E17" s="46"/>
      <c r="F17" s="93">
        <f>F84</f>
        <v>0</v>
      </c>
    </row>
    <row r="18" spans="1:6" ht="15.75" x14ac:dyDescent="0.25">
      <c r="A18" s="12"/>
      <c r="B18" s="67" t="s">
        <v>17</v>
      </c>
      <c r="C18" s="19"/>
      <c r="D18" s="46"/>
      <c r="E18" s="46"/>
      <c r="F18" s="93">
        <f>F100</f>
        <v>0</v>
      </c>
    </row>
    <row r="19" spans="1:6" ht="15.75" x14ac:dyDescent="0.25">
      <c r="A19" s="12"/>
      <c r="B19" s="67" t="s">
        <v>18</v>
      </c>
      <c r="C19" s="19"/>
      <c r="D19" s="46"/>
      <c r="E19" s="46"/>
      <c r="F19" s="93">
        <f>F110</f>
        <v>0</v>
      </c>
    </row>
    <row r="20" spans="1:6" ht="15.75" x14ac:dyDescent="0.25">
      <c r="A20" s="12"/>
      <c r="B20" s="67" t="s">
        <v>19</v>
      </c>
      <c r="C20" s="19"/>
      <c r="D20" s="46"/>
      <c r="E20" s="46"/>
      <c r="F20" s="93">
        <f>F124</f>
        <v>0</v>
      </c>
    </row>
    <row r="21" spans="1:6" ht="15.75" x14ac:dyDescent="0.25">
      <c r="A21" s="12"/>
      <c r="B21" s="67" t="s">
        <v>20</v>
      </c>
      <c r="C21" s="19"/>
      <c r="D21" s="46"/>
      <c r="E21" s="46"/>
      <c r="F21" s="93">
        <f>F133</f>
        <v>0</v>
      </c>
    </row>
    <row r="22" spans="1:6" ht="15.75" x14ac:dyDescent="0.25">
      <c r="A22" s="12"/>
      <c r="B22" s="67" t="s">
        <v>21</v>
      </c>
      <c r="C22" s="19"/>
      <c r="D22" s="46"/>
      <c r="E22" s="46"/>
      <c r="F22" s="93">
        <f>F144</f>
        <v>0</v>
      </c>
    </row>
    <row r="23" spans="1:6" ht="9.9499999999999993" customHeight="1" x14ac:dyDescent="0.25">
      <c r="A23" s="12"/>
      <c r="B23" s="87"/>
      <c r="C23" s="4"/>
      <c r="D23" s="45"/>
      <c r="E23" s="45"/>
      <c r="F23" s="52"/>
    </row>
    <row r="24" spans="1:6" ht="15.75" x14ac:dyDescent="0.25">
      <c r="A24" s="12"/>
      <c r="B24" s="87"/>
      <c r="C24" s="4"/>
      <c r="D24" s="45"/>
      <c r="E24" s="88" t="s">
        <v>11</v>
      </c>
      <c r="F24" s="89">
        <f>SUM(F17:F22)</f>
        <v>0</v>
      </c>
    </row>
    <row r="25" spans="1:6" ht="15.75" x14ac:dyDescent="0.25">
      <c r="A25" s="12"/>
      <c r="B25" s="2"/>
      <c r="C25" s="6"/>
      <c r="D25" s="45"/>
      <c r="E25" s="45"/>
      <c r="F25" s="51"/>
    </row>
    <row r="26" spans="1:6" ht="15.75" x14ac:dyDescent="0.25">
      <c r="A26" s="12"/>
      <c r="B26" s="105" t="s">
        <v>22</v>
      </c>
      <c r="C26" s="105"/>
      <c r="D26" s="105"/>
      <c r="E26" s="85"/>
      <c r="F26" s="52"/>
    </row>
    <row r="27" spans="1:6" s="92" customFormat="1" ht="9.9499999999999993" customHeight="1" x14ac:dyDescent="0.25">
      <c r="A27" s="12"/>
      <c r="B27" s="90"/>
      <c r="C27" s="90"/>
      <c r="D27" s="90"/>
      <c r="E27" s="45"/>
      <c r="F27" s="91"/>
    </row>
    <row r="28" spans="1:6" ht="15.75" x14ac:dyDescent="0.25">
      <c r="A28" s="12"/>
      <c r="B28" s="67" t="s">
        <v>23</v>
      </c>
      <c r="C28" s="19"/>
      <c r="D28" s="46"/>
      <c r="E28" s="46"/>
      <c r="F28" s="93">
        <f>F162</f>
        <v>0</v>
      </c>
    </row>
    <row r="29" spans="1:6" ht="15.75" x14ac:dyDescent="0.25">
      <c r="A29" s="12"/>
      <c r="B29" s="67" t="s">
        <v>24</v>
      </c>
      <c r="C29" s="19"/>
      <c r="D29" s="46"/>
      <c r="E29" s="46"/>
      <c r="F29" s="93">
        <f>F172</f>
        <v>0</v>
      </c>
    </row>
    <row r="30" spans="1:6" ht="15.75" x14ac:dyDescent="0.25">
      <c r="A30" s="12"/>
      <c r="B30" s="67" t="s">
        <v>25</v>
      </c>
      <c r="C30" s="19"/>
      <c r="D30" s="46"/>
      <c r="E30" s="46"/>
      <c r="F30" s="93">
        <f>F186</f>
        <v>0</v>
      </c>
    </row>
    <row r="31" spans="1:6" ht="15.75" x14ac:dyDescent="0.25">
      <c r="A31" s="12"/>
      <c r="B31" s="67" t="s">
        <v>26</v>
      </c>
      <c r="C31" s="19"/>
      <c r="D31" s="46"/>
      <c r="E31" s="46"/>
      <c r="F31" s="93">
        <f>F192</f>
        <v>0</v>
      </c>
    </row>
    <row r="32" spans="1:6" ht="15.75" x14ac:dyDescent="0.25">
      <c r="A32" s="12"/>
      <c r="B32" s="67" t="s">
        <v>27</v>
      </c>
      <c r="C32" s="19"/>
      <c r="D32" s="46"/>
      <c r="E32" s="46"/>
      <c r="F32" s="93">
        <f>F203</f>
        <v>0</v>
      </c>
    </row>
    <row r="33" spans="1:6" ht="9.9499999999999993" customHeight="1" x14ac:dyDescent="0.25">
      <c r="A33" s="12"/>
      <c r="B33" s="87"/>
      <c r="C33" s="4"/>
      <c r="D33" s="45"/>
      <c r="E33" s="45"/>
      <c r="F33" s="52"/>
    </row>
    <row r="34" spans="1:6" ht="15.75" x14ac:dyDescent="0.25">
      <c r="A34" s="12"/>
      <c r="B34" s="87"/>
      <c r="C34" s="4"/>
      <c r="D34" s="45"/>
      <c r="E34" s="88" t="s">
        <v>12</v>
      </c>
      <c r="F34" s="89">
        <f>SUM(F28:F32)</f>
        <v>0</v>
      </c>
    </row>
    <row r="35" spans="1:6" ht="15.75" x14ac:dyDescent="0.25">
      <c r="A35" s="12"/>
      <c r="B35" s="4"/>
      <c r="C35" s="4"/>
      <c r="D35" s="45"/>
      <c r="E35" s="45"/>
      <c r="F35" s="52"/>
    </row>
    <row r="36" spans="1:6" ht="15.75" x14ac:dyDescent="0.25">
      <c r="A36" s="12"/>
      <c r="B36" s="105" t="s">
        <v>99</v>
      </c>
      <c r="C36" s="105"/>
      <c r="D36" s="105"/>
      <c r="E36" s="85"/>
      <c r="F36" s="51"/>
    </row>
    <row r="37" spans="1:6" s="92" customFormat="1" ht="9.9499999999999993" customHeight="1" x14ac:dyDescent="0.25">
      <c r="A37" s="12"/>
      <c r="B37" s="90"/>
      <c r="C37" s="90"/>
      <c r="D37" s="90"/>
      <c r="E37" s="45"/>
      <c r="F37" s="91"/>
    </row>
    <row r="38" spans="1:6" ht="15.75" x14ac:dyDescent="0.25">
      <c r="A38" s="12"/>
      <c r="B38" s="67" t="s">
        <v>23</v>
      </c>
      <c r="C38" s="19"/>
      <c r="D38" s="46"/>
      <c r="E38" s="46"/>
      <c r="F38" s="93">
        <f>F221</f>
        <v>0</v>
      </c>
    </row>
    <row r="39" spans="1:6" ht="15.75" x14ac:dyDescent="0.25">
      <c r="A39" s="12"/>
      <c r="B39" s="67" t="s">
        <v>24</v>
      </c>
      <c r="C39" s="19"/>
      <c r="D39" s="46"/>
      <c r="E39" s="46"/>
      <c r="F39" s="93">
        <f>F231</f>
        <v>0</v>
      </c>
    </row>
    <row r="40" spans="1:6" ht="15.75" x14ac:dyDescent="0.25">
      <c r="A40" s="12"/>
      <c r="B40" s="67" t="s">
        <v>28</v>
      </c>
      <c r="C40" s="19"/>
      <c r="D40" s="46"/>
      <c r="E40" s="46"/>
      <c r="F40" s="93">
        <f>F249</f>
        <v>0</v>
      </c>
    </row>
    <row r="41" spans="1:6" ht="15.75" x14ac:dyDescent="0.25">
      <c r="A41" s="12"/>
      <c r="B41" s="67" t="s">
        <v>29</v>
      </c>
      <c r="C41" s="19"/>
      <c r="D41" s="46"/>
      <c r="E41" s="46"/>
      <c r="F41" s="93">
        <f>F256</f>
        <v>0</v>
      </c>
    </row>
    <row r="42" spans="1:6" ht="15.75" x14ac:dyDescent="0.25">
      <c r="A42" s="12"/>
      <c r="B42" s="67" t="s">
        <v>27</v>
      </c>
      <c r="C42" s="19"/>
      <c r="D42" s="46"/>
      <c r="E42" s="46"/>
      <c r="F42" s="93">
        <f>F274</f>
        <v>0</v>
      </c>
    </row>
    <row r="43" spans="1:6" ht="15.75" x14ac:dyDescent="0.25">
      <c r="A43" s="12"/>
      <c r="B43" s="67" t="s">
        <v>30</v>
      </c>
      <c r="C43" s="19"/>
      <c r="D43" s="46"/>
      <c r="E43" s="46"/>
      <c r="F43" s="93">
        <f>F287</f>
        <v>0</v>
      </c>
    </row>
    <row r="44" spans="1:6" ht="9.9499999999999993" customHeight="1" x14ac:dyDescent="0.25">
      <c r="A44" s="12"/>
      <c r="B44" s="87"/>
      <c r="C44" s="4"/>
      <c r="D44" s="45"/>
      <c r="E44" s="45"/>
      <c r="F44" s="52"/>
    </row>
    <row r="45" spans="1:6" ht="15.75" x14ac:dyDescent="0.25">
      <c r="A45" s="12"/>
      <c r="B45" s="87"/>
      <c r="C45" s="4"/>
      <c r="D45" s="45"/>
      <c r="E45" s="88" t="s">
        <v>13</v>
      </c>
      <c r="F45" s="89">
        <f>SUM(F38:F43)</f>
        <v>0</v>
      </c>
    </row>
    <row r="46" spans="1:6" ht="15.75" x14ac:dyDescent="0.25">
      <c r="A46" s="12"/>
      <c r="B46" s="5"/>
      <c r="C46" s="5"/>
      <c r="D46" s="5"/>
      <c r="E46" s="45"/>
      <c r="F46" s="51"/>
    </row>
    <row r="47" spans="1:6" ht="15.75" x14ac:dyDescent="0.25">
      <c r="A47" s="12"/>
      <c r="B47" s="6"/>
      <c r="C47" s="6"/>
      <c r="D47" s="45"/>
      <c r="E47" s="45"/>
      <c r="F47" s="45"/>
    </row>
    <row r="48" spans="1:6" ht="15.75" x14ac:dyDescent="0.25">
      <c r="A48" s="12"/>
      <c r="B48" s="6"/>
      <c r="C48" s="45"/>
      <c r="D48" s="45"/>
      <c r="E48" s="45"/>
      <c r="F48" s="45"/>
    </row>
    <row r="49" spans="1:7" ht="15.75" x14ac:dyDescent="0.25">
      <c r="A49" s="3"/>
      <c r="B49" s="13" t="s">
        <v>10</v>
      </c>
      <c r="C49" s="14"/>
      <c r="D49" s="15"/>
      <c r="E49" s="15"/>
      <c r="F49" s="62">
        <f>F45+F34+F24</f>
        <v>0</v>
      </c>
      <c r="G49" s="47"/>
    </row>
    <row r="50" spans="1:7" ht="15.75" x14ac:dyDescent="0.25">
      <c r="A50" s="3"/>
      <c r="B50" s="16" t="s">
        <v>7</v>
      </c>
      <c r="C50" s="17"/>
      <c r="D50" s="18"/>
      <c r="E50" s="18"/>
      <c r="F50" s="62">
        <f>ROUND(F49*16%,2)</f>
        <v>0</v>
      </c>
    </row>
    <row r="51" spans="1:7" ht="15.75" x14ac:dyDescent="0.25">
      <c r="A51" s="60"/>
      <c r="B51" s="16" t="s">
        <v>6</v>
      </c>
      <c r="C51" s="17"/>
      <c r="D51" s="18"/>
      <c r="E51" s="18"/>
      <c r="F51" s="63">
        <f>SUM(F49:F50)</f>
        <v>0</v>
      </c>
    </row>
    <row r="52" spans="1:7" ht="15.75" x14ac:dyDescent="0.25">
      <c r="A52" s="60"/>
      <c r="B52" s="48"/>
      <c r="C52" s="48"/>
      <c r="D52" s="48"/>
      <c r="E52" s="48"/>
      <c r="F52" s="51"/>
    </row>
    <row r="53" spans="1:7" ht="15.75" x14ac:dyDescent="0.25">
      <c r="A53" s="60"/>
      <c r="B53" s="48"/>
      <c r="C53" s="48"/>
      <c r="D53" s="48"/>
      <c r="E53" s="48"/>
      <c r="F53" s="51"/>
    </row>
    <row r="54" spans="1:7" s="51" customFormat="1" ht="15.75" x14ac:dyDescent="0.2">
      <c r="A54" s="3"/>
      <c r="B54" s="49"/>
      <c r="C54" s="48"/>
      <c r="D54" s="48"/>
      <c r="E54" s="48"/>
      <c r="F54" s="50"/>
    </row>
    <row r="55" spans="1:7" s="51" customFormat="1" ht="15.75" x14ac:dyDescent="0.2">
      <c r="A55" s="3"/>
      <c r="B55" s="49"/>
      <c r="C55" s="48"/>
      <c r="D55" s="48"/>
      <c r="E55" s="48"/>
      <c r="F55" s="50"/>
    </row>
    <row r="56" spans="1:7" s="51" customFormat="1" ht="15.75" x14ac:dyDescent="0.25">
      <c r="A56" s="12"/>
      <c r="B56" s="6"/>
      <c r="C56" s="48"/>
      <c r="D56" s="48"/>
      <c r="E56" s="48"/>
      <c r="F56" s="52"/>
    </row>
    <row r="57" spans="1:7" s="51" customFormat="1" ht="15.75" x14ac:dyDescent="0.25">
      <c r="A57" s="12"/>
      <c r="B57" s="6"/>
      <c r="C57" s="45"/>
      <c r="D57" s="45"/>
      <c r="E57" s="45"/>
      <c r="F57" s="45"/>
    </row>
    <row r="58" spans="1:7" s="51" customFormat="1" ht="15.75" x14ac:dyDescent="0.25">
      <c r="A58" s="12"/>
      <c r="B58" s="45" t="s">
        <v>9</v>
      </c>
      <c r="C58" s="45"/>
      <c r="D58" s="45"/>
      <c r="E58" s="45"/>
      <c r="F58" s="45"/>
    </row>
    <row r="59" spans="1:7" s="51" customFormat="1" ht="15.75" x14ac:dyDescent="0.25">
      <c r="A59" s="12"/>
      <c r="B59" s="6"/>
      <c r="C59" s="45"/>
      <c r="D59" s="45"/>
      <c r="E59" s="45"/>
      <c r="F59" s="45"/>
    </row>
    <row r="60" spans="1:7" s="51" customFormat="1" ht="15.75" x14ac:dyDescent="0.25">
      <c r="A60" s="12"/>
      <c r="B60" s="6"/>
      <c r="C60" s="45"/>
      <c r="D60" s="45"/>
      <c r="E60" s="45"/>
      <c r="F60" s="45"/>
    </row>
    <row r="61" spans="1:7" s="51" customFormat="1" ht="15.75" x14ac:dyDescent="0.25">
      <c r="A61" s="12"/>
      <c r="B61" s="6"/>
      <c r="C61" s="45"/>
      <c r="D61" s="45"/>
      <c r="E61" s="45"/>
      <c r="F61" s="45"/>
    </row>
    <row r="62" spans="1:7" s="51" customFormat="1" ht="15.75" x14ac:dyDescent="0.25">
      <c r="A62" s="12"/>
      <c r="B62" s="6"/>
      <c r="C62" s="45"/>
      <c r="D62" s="45"/>
      <c r="E62" s="80"/>
      <c r="F62" s="45"/>
    </row>
    <row r="63" spans="1:7" s="51" customFormat="1" ht="15.75" x14ac:dyDescent="0.25">
      <c r="A63" s="12"/>
      <c r="B63" s="6"/>
      <c r="C63" s="45"/>
      <c r="D63" s="45"/>
      <c r="E63" s="86"/>
      <c r="F63" s="45"/>
    </row>
    <row r="64" spans="1:7" s="51" customFormat="1" ht="15.75" x14ac:dyDescent="0.25">
      <c r="A64" s="12"/>
      <c r="B64" s="6"/>
      <c r="C64" s="45"/>
      <c r="D64" s="45"/>
      <c r="E64" s="45"/>
      <c r="F64" s="45"/>
    </row>
    <row r="65" spans="1:17" x14ac:dyDescent="0.2">
      <c r="A65" s="61"/>
      <c r="B65" s="51"/>
      <c r="C65" s="58"/>
      <c r="D65" s="55"/>
      <c r="E65" s="55"/>
      <c r="F65" s="49"/>
      <c r="G65" s="51"/>
      <c r="H65" s="51"/>
      <c r="I65" s="51"/>
      <c r="J65" s="51"/>
      <c r="K65" s="51"/>
      <c r="L65" s="51"/>
      <c r="M65" s="51"/>
      <c r="N65" s="51"/>
      <c r="O65" s="51"/>
      <c r="P65" s="51"/>
      <c r="Q65" s="51"/>
    </row>
    <row r="66" spans="1:17" x14ac:dyDescent="0.2">
      <c r="A66" s="61"/>
      <c r="B66" s="51"/>
      <c r="C66" s="58"/>
      <c r="D66" s="55"/>
      <c r="E66" s="55"/>
      <c r="F66" s="49"/>
      <c r="G66" s="51"/>
      <c r="H66" s="51"/>
      <c r="I66" s="51"/>
      <c r="J66" s="51"/>
      <c r="K66" s="51"/>
      <c r="L66" s="51"/>
      <c r="M66" s="51"/>
      <c r="N66" s="51"/>
      <c r="O66" s="51"/>
      <c r="P66" s="51"/>
      <c r="Q66" s="51"/>
    </row>
    <row r="67" spans="1:17" ht="15.75" x14ac:dyDescent="0.25">
      <c r="A67" s="61"/>
      <c r="B67" s="51"/>
      <c r="C67" s="58"/>
      <c r="D67" s="56"/>
      <c r="E67" s="56"/>
      <c r="F67" s="57"/>
      <c r="G67" s="51"/>
      <c r="H67" s="51"/>
      <c r="I67" s="51"/>
      <c r="J67" s="51"/>
      <c r="K67" s="51"/>
      <c r="L67" s="51"/>
      <c r="M67" s="51"/>
      <c r="N67" s="51"/>
      <c r="O67" s="51"/>
      <c r="P67" s="51"/>
      <c r="Q67" s="51"/>
    </row>
    <row r="68" spans="1:17" ht="15.75" x14ac:dyDescent="0.25">
      <c r="A68" s="104" t="s">
        <v>132</v>
      </c>
      <c r="B68" s="104"/>
      <c r="C68" s="104"/>
      <c r="D68" s="104"/>
      <c r="E68" s="104"/>
      <c r="F68" s="104"/>
    </row>
    <row r="69" spans="1:17" s="65" customFormat="1" ht="16.5" thickBot="1" x14ac:dyDescent="0.3">
      <c r="A69" s="64"/>
      <c r="C69" s="66"/>
      <c r="D69" s="66"/>
    </row>
    <row r="70" spans="1:17" s="25" customFormat="1" ht="16.5" thickTop="1" x14ac:dyDescent="0.25">
      <c r="A70" s="22"/>
      <c r="B70" s="23"/>
      <c r="C70" s="24"/>
      <c r="D70" s="112"/>
      <c r="E70" s="112"/>
      <c r="F70" s="113"/>
    </row>
    <row r="71" spans="1:17" s="25" customFormat="1" ht="15.75" x14ac:dyDescent="0.25">
      <c r="A71" s="26"/>
      <c r="B71" s="27"/>
      <c r="C71" s="114"/>
      <c r="D71" s="114"/>
      <c r="E71" s="114"/>
      <c r="F71" s="115"/>
    </row>
    <row r="72" spans="1:17" s="25" customFormat="1" ht="15.75" x14ac:dyDescent="0.25">
      <c r="A72" s="26"/>
      <c r="B72" s="27"/>
      <c r="C72" s="116"/>
      <c r="D72" s="116"/>
      <c r="E72" s="116"/>
      <c r="F72" s="117"/>
    </row>
    <row r="73" spans="1:17" s="25" customFormat="1" ht="22.5" customHeight="1" thickBot="1" x14ac:dyDescent="0.3">
      <c r="A73" s="26"/>
      <c r="B73" s="27"/>
      <c r="C73" s="28"/>
      <c r="D73" s="28"/>
      <c r="E73" s="28"/>
      <c r="F73" s="29"/>
    </row>
    <row r="74" spans="1:17" s="84" customFormat="1" ht="27" customHeight="1" thickTop="1" x14ac:dyDescent="0.25">
      <c r="A74" s="82"/>
      <c r="B74" s="81" t="str">
        <f>B4</f>
        <v xml:space="preserve">OBRA: ESCUELA PRIMARIA NUEVA CREACIÓN, EL DÁTIL </v>
      </c>
      <c r="C74" s="83"/>
      <c r="D74" s="118"/>
      <c r="E74" s="118"/>
      <c r="F74" s="119"/>
    </row>
    <row r="75" spans="1:17" s="25" customFormat="1" ht="30.75" customHeight="1" x14ac:dyDescent="0.25">
      <c r="A75" s="32"/>
      <c r="B75" s="108" t="str">
        <f>B5</f>
        <v xml:space="preserve">DESCRIPCIÓN: CONSTRUCCIÓN DE 3 AULAS DIÁCTICAS Y NÚCLEO DE SERVICIOS SANITARIOS EN ESTRUCTURA REGIONAL </v>
      </c>
      <c r="C75" s="109"/>
      <c r="D75" s="109"/>
      <c r="E75" s="109"/>
      <c r="F75" s="33"/>
    </row>
    <row r="76" spans="1:17" s="25" customFormat="1" ht="15.75" x14ac:dyDescent="0.25">
      <c r="A76" s="34"/>
      <c r="B76" s="35" t="str">
        <f>B6</f>
        <v xml:space="preserve">LOCALIDAD: EL DÁTIL </v>
      </c>
      <c r="C76" s="36"/>
      <c r="D76" s="37"/>
      <c r="E76" s="38"/>
      <c r="F76" s="39"/>
    </row>
    <row r="77" spans="1:17" s="25" customFormat="1" ht="27" customHeight="1" thickBot="1" x14ac:dyDescent="0.3">
      <c r="A77" s="40"/>
      <c r="B77" s="41" t="str">
        <f>B7</f>
        <v>MUNICIPIO: MULEGE, B.C.S.</v>
      </c>
      <c r="C77" s="42"/>
      <c r="D77" s="106"/>
      <c r="E77" s="106"/>
      <c r="F77" s="107"/>
    </row>
    <row r="78" spans="1:17" ht="19.5" customHeight="1" thickTop="1" thickBot="1" x14ac:dyDescent="0.3">
      <c r="A78" s="72" t="s">
        <v>0</v>
      </c>
      <c r="B78" s="73" t="s">
        <v>8</v>
      </c>
      <c r="C78" s="73" t="s">
        <v>1</v>
      </c>
      <c r="D78" s="73" t="s">
        <v>2</v>
      </c>
      <c r="E78" s="73" t="s">
        <v>3</v>
      </c>
      <c r="F78" s="73" t="s">
        <v>4</v>
      </c>
    </row>
    <row r="79" spans="1:17" ht="15.75" thickTop="1" x14ac:dyDescent="0.25"/>
    <row r="80" spans="1:17" ht="15.75" x14ac:dyDescent="0.25">
      <c r="A80" s="74"/>
      <c r="B80" s="75" t="s">
        <v>15</v>
      </c>
      <c r="C80" s="75"/>
      <c r="D80" s="75"/>
      <c r="E80" s="75"/>
      <c r="F80" s="76"/>
    </row>
    <row r="81" spans="1:6" ht="15.75" customHeight="1" x14ac:dyDescent="0.25">
      <c r="A81" s="77"/>
      <c r="B81" s="78" t="s">
        <v>16</v>
      </c>
      <c r="C81" s="78"/>
      <c r="D81" s="78"/>
      <c r="E81" s="78"/>
      <c r="F81" s="79"/>
    </row>
    <row r="82" spans="1:6" ht="270" x14ac:dyDescent="0.25">
      <c r="A82" s="7">
        <v>1008</v>
      </c>
      <c r="B82" s="8" t="s">
        <v>31</v>
      </c>
      <c r="C82" s="9" t="s">
        <v>32</v>
      </c>
      <c r="D82" s="10">
        <v>1</v>
      </c>
      <c r="E82" s="11"/>
      <c r="F82" s="11">
        <f>ROUND(E82*D82,2)</f>
        <v>0</v>
      </c>
    </row>
    <row r="83" spans="1:6" ht="75" x14ac:dyDescent="0.25">
      <c r="A83" s="7">
        <v>8718</v>
      </c>
      <c r="B83" s="8" t="s">
        <v>33</v>
      </c>
      <c r="C83" s="9" t="s">
        <v>34</v>
      </c>
      <c r="D83" s="10">
        <v>259.68</v>
      </c>
      <c r="E83" s="11"/>
      <c r="F83" s="11">
        <f t="shared" ref="F83:F91" si="0">ROUND(E83*D83,2)</f>
        <v>0</v>
      </c>
    </row>
    <row r="84" spans="1:6" ht="15.75" x14ac:dyDescent="0.25">
      <c r="A84" s="94"/>
      <c r="B84" s="95" t="s">
        <v>35</v>
      </c>
      <c r="C84" s="95"/>
      <c r="D84" s="95"/>
      <c r="E84" s="96"/>
      <c r="F84" s="97">
        <f>SUM(F82:F83)</f>
        <v>0</v>
      </c>
    </row>
    <row r="85" spans="1:6" ht="15.75" customHeight="1" x14ac:dyDescent="0.25">
      <c r="A85" s="77"/>
      <c r="B85" s="78" t="s">
        <v>36</v>
      </c>
      <c r="C85" s="78"/>
      <c r="D85" s="78"/>
      <c r="E85" s="78"/>
      <c r="F85" s="79"/>
    </row>
    <row r="86" spans="1:6" ht="105" x14ac:dyDescent="0.25">
      <c r="A86" s="7">
        <v>10001</v>
      </c>
      <c r="B86" s="8" t="s">
        <v>37</v>
      </c>
      <c r="C86" s="9" t="s">
        <v>34</v>
      </c>
      <c r="D86" s="10">
        <v>105.6</v>
      </c>
      <c r="E86" s="11"/>
      <c r="F86" s="11">
        <f t="shared" si="0"/>
        <v>0</v>
      </c>
    </row>
    <row r="87" spans="1:6" ht="90" x14ac:dyDescent="0.25">
      <c r="A87" s="7">
        <v>11120</v>
      </c>
      <c r="B87" s="8" t="s">
        <v>38</v>
      </c>
      <c r="C87" s="9" t="s">
        <v>39</v>
      </c>
      <c r="D87" s="10">
        <v>140.69999999999999</v>
      </c>
      <c r="E87" s="11"/>
      <c r="F87" s="11">
        <f t="shared" si="0"/>
        <v>0</v>
      </c>
    </row>
    <row r="88" spans="1:6" ht="90" x14ac:dyDescent="0.25">
      <c r="A88" s="7">
        <v>11072</v>
      </c>
      <c r="B88" s="8" t="s">
        <v>40</v>
      </c>
      <c r="C88" s="9" t="s">
        <v>39</v>
      </c>
      <c r="D88" s="10">
        <v>88.16</v>
      </c>
      <c r="E88" s="11"/>
      <c r="F88" s="11">
        <f t="shared" si="0"/>
        <v>0</v>
      </c>
    </row>
    <row r="89" spans="1:6" ht="135" x14ac:dyDescent="0.25">
      <c r="A89" s="7">
        <v>11100</v>
      </c>
      <c r="B89" s="8" t="s">
        <v>41</v>
      </c>
      <c r="C89" s="9" t="s">
        <v>34</v>
      </c>
      <c r="D89" s="10">
        <v>57.63</v>
      </c>
      <c r="E89" s="11"/>
      <c r="F89" s="11">
        <f t="shared" si="0"/>
        <v>0</v>
      </c>
    </row>
    <row r="90" spans="1:6" ht="150" x14ac:dyDescent="0.25">
      <c r="A90" s="7">
        <v>12016</v>
      </c>
      <c r="B90" s="8" t="s">
        <v>42</v>
      </c>
      <c r="C90" s="9" t="s">
        <v>39</v>
      </c>
      <c r="D90" s="10">
        <v>8.8000000000000007</v>
      </c>
      <c r="E90" s="11"/>
      <c r="F90" s="11">
        <f t="shared" si="0"/>
        <v>0</v>
      </c>
    </row>
    <row r="91" spans="1:6" ht="90" x14ac:dyDescent="0.25">
      <c r="A91" s="7">
        <v>12021</v>
      </c>
      <c r="B91" s="8" t="s">
        <v>43</v>
      </c>
      <c r="C91" s="9" t="s">
        <v>34</v>
      </c>
      <c r="D91" s="10">
        <v>64.680000000000007</v>
      </c>
      <c r="E91" s="11"/>
      <c r="F91" s="11">
        <f t="shared" si="0"/>
        <v>0</v>
      </c>
    </row>
    <row r="92" spans="1:6" ht="90" x14ac:dyDescent="0.25">
      <c r="A92" s="7">
        <v>12033</v>
      </c>
      <c r="B92" s="8" t="s">
        <v>44</v>
      </c>
      <c r="C92" s="9" t="s">
        <v>45</v>
      </c>
      <c r="D92" s="10">
        <v>70.2</v>
      </c>
      <c r="E92" s="11"/>
      <c r="F92" s="11">
        <f t="shared" ref="F92:F121" si="1">ROUND(E92*D92,2)</f>
        <v>0</v>
      </c>
    </row>
    <row r="93" spans="1:6" ht="90" x14ac:dyDescent="0.25">
      <c r="A93" s="7">
        <v>12034</v>
      </c>
      <c r="B93" s="8" t="s">
        <v>46</v>
      </c>
      <c r="C93" s="9" t="s">
        <v>45</v>
      </c>
      <c r="D93" s="10">
        <v>376.38</v>
      </c>
      <c r="E93" s="11"/>
      <c r="F93" s="11">
        <f t="shared" si="1"/>
        <v>0</v>
      </c>
    </row>
    <row r="94" spans="1:6" ht="90" x14ac:dyDescent="0.25">
      <c r="A94" s="7">
        <v>12113</v>
      </c>
      <c r="B94" s="8" t="s">
        <v>47</v>
      </c>
      <c r="C94" s="9" t="s">
        <v>48</v>
      </c>
      <c r="D94" s="10">
        <v>25.5</v>
      </c>
      <c r="E94" s="11"/>
      <c r="F94" s="11">
        <f t="shared" si="1"/>
        <v>0</v>
      </c>
    </row>
    <row r="95" spans="1:6" ht="75" x14ac:dyDescent="0.25">
      <c r="A95" s="7">
        <v>12062</v>
      </c>
      <c r="B95" s="8" t="s">
        <v>49</v>
      </c>
      <c r="C95" s="9" t="s">
        <v>34</v>
      </c>
      <c r="D95" s="10">
        <v>40.6</v>
      </c>
      <c r="E95" s="11"/>
      <c r="F95" s="11">
        <f t="shared" si="1"/>
        <v>0</v>
      </c>
    </row>
    <row r="96" spans="1:6" ht="105" x14ac:dyDescent="0.25">
      <c r="A96" s="7">
        <v>12040</v>
      </c>
      <c r="B96" s="8" t="s">
        <v>50</v>
      </c>
      <c r="C96" s="9" t="s">
        <v>48</v>
      </c>
      <c r="D96" s="10">
        <v>12</v>
      </c>
      <c r="E96" s="11"/>
      <c r="F96" s="11">
        <f t="shared" si="1"/>
        <v>0</v>
      </c>
    </row>
    <row r="97" spans="1:6" ht="75" x14ac:dyDescent="0.25">
      <c r="A97" s="7">
        <v>10023</v>
      </c>
      <c r="B97" s="8" t="s">
        <v>51</v>
      </c>
      <c r="C97" s="9" t="s">
        <v>45</v>
      </c>
      <c r="D97" s="10">
        <v>478.62</v>
      </c>
      <c r="E97" s="11"/>
      <c r="F97" s="11">
        <f t="shared" si="1"/>
        <v>0</v>
      </c>
    </row>
    <row r="98" spans="1:6" ht="135" x14ac:dyDescent="0.25">
      <c r="A98" s="7">
        <v>11133</v>
      </c>
      <c r="B98" s="8" t="s">
        <v>52</v>
      </c>
      <c r="C98" s="9" t="s">
        <v>39</v>
      </c>
      <c r="D98" s="10">
        <v>27.38</v>
      </c>
      <c r="E98" s="11"/>
      <c r="F98" s="11">
        <f t="shared" si="1"/>
        <v>0</v>
      </c>
    </row>
    <row r="99" spans="1:6" ht="60" x14ac:dyDescent="0.25">
      <c r="A99" s="7">
        <v>10018</v>
      </c>
      <c r="B99" s="8" t="s">
        <v>53</v>
      </c>
      <c r="C99" s="9" t="s">
        <v>34</v>
      </c>
      <c r="D99" s="10">
        <v>166.52</v>
      </c>
      <c r="E99" s="11"/>
      <c r="F99" s="11">
        <f t="shared" si="1"/>
        <v>0</v>
      </c>
    </row>
    <row r="100" spans="1:6" ht="15.75" x14ac:dyDescent="0.25">
      <c r="A100" s="94"/>
      <c r="B100" s="95" t="s">
        <v>54</v>
      </c>
      <c r="C100" s="95"/>
      <c r="D100" s="95"/>
      <c r="E100" s="96"/>
      <c r="F100" s="97">
        <f>SUM(F86:F99)</f>
        <v>0</v>
      </c>
    </row>
    <row r="101" spans="1:6" ht="15.75" customHeight="1" x14ac:dyDescent="0.25">
      <c r="A101" s="77"/>
      <c r="B101" s="78" t="s">
        <v>18</v>
      </c>
      <c r="C101" s="78"/>
      <c r="D101" s="78"/>
      <c r="E101" s="78"/>
      <c r="F101" s="79"/>
    </row>
    <row r="102" spans="1:6" ht="60" x14ac:dyDescent="0.25">
      <c r="A102" s="7">
        <v>21110</v>
      </c>
      <c r="B102" s="8" t="s">
        <v>55</v>
      </c>
      <c r="C102" s="9" t="s">
        <v>34</v>
      </c>
      <c r="D102" s="10">
        <v>113.52</v>
      </c>
      <c r="E102" s="11"/>
      <c r="F102" s="11">
        <f t="shared" si="1"/>
        <v>0</v>
      </c>
    </row>
    <row r="103" spans="1:6" ht="60" x14ac:dyDescent="0.25">
      <c r="A103" s="7">
        <v>21115</v>
      </c>
      <c r="B103" s="8" t="s">
        <v>56</v>
      </c>
      <c r="C103" s="9" t="s">
        <v>34</v>
      </c>
      <c r="D103" s="10">
        <v>63.5</v>
      </c>
      <c r="E103" s="11"/>
      <c r="F103" s="11">
        <f t="shared" si="1"/>
        <v>0</v>
      </c>
    </row>
    <row r="104" spans="1:6" ht="60" x14ac:dyDescent="0.25">
      <c r="A104" s="7">
        <v>21101</v>
      </c>
      <c r="B104" s="8" t="s">
        <v>57</v>
      </c>
      <c r="C104" s="9" t="s">
        <v>34</v>
      </c>
      <c r="D104" s="10">
        <v>42.5</v>
      </c>
      <c r="E104" s="11"/>
      <c r="F104" s="11">
        <f t="shared" si="1"/>
        <v>0</v>
      </c>
    </row>
    <row r="105" spans="1:6" ht="75" x14ac:dyDescent="0.25">
      <c r="A105" s="7">
        <v>21203</v>
      </c>
      <c r="B105" s="8" t="s">
        <v>58</v>
      </c>
      <c r="C105" s="9" t="s">
        <v>45</v>
      </c>
      <c r="D105" s="10">
        <v>1274.1099999999999</v>
      </c>
      <c r="E105" s="11"/>
      <c r="F105" s="11">
        <f t="shared" si="1"/>
        <v>0</v>
      </c>
    </row>
    <row r="106" spans="1:6" ht="75" x14ac:dyDescent="0.25">
      <c r="A106" s="7">
        <v>21204</v>
      </c>
      <c r="B106" s="8" t="s">
        <v>59</v>
      </c>
      <c r="C106" s="9" t="s">
        <v>45</v>
      </c>
      <c r="D106" s="10">
        <v>220.81</v>
      </c>
      <c r="E106" s="11"/>
      <c r="F106" s="11">
        <f t="shared" si="1"/>
        <v>0</v>
      </c>
    </row>
    <row r="107" spans="1:6" ht="105" x14ac:dyDescent="0.25">
      <c r="A107" s="7">
        <v>21206</v>
      </c>
      <c r="B107" s="8" t="s">
        <v>60</v>
      </c>
      <c r="C107" s="9" t="s">
        <v>45</v>
      </c>
      <c r="D107" s="10">
        <v>148.5</v>
      </c>
      <c r="E107" s="11"/>
      <c r="F107" s="11">
        <f t="shared" si="1"/>
        <v>0</v>
      </c>
    </row>
    <row r="108" spans="1:6" ht="75" x14ac:dyDescent="0.25">
      <c r="A108" s="7">
        <v>10023</v>
      </c>
      <c r="B108" s="8" t="s">
        <v>51</v>
      </c>
      <c r="C108" s="9" t="s">
        <v>45</v>
      </c>
      <c r="D108" s="10">
        <v>1643.42</v>
      </c>
      <c r="E108" s="11"/>
      <c r="F108" s="11">
        <f t="shared" si="1"/>
        <v>0</v>
      </c>
    </row>
    <row r="109" spans="1:6" ht="105" x14ac:dyDescent="0.25">
      <c r="A109" s="7">
        <v>21305</v>
      </c>
      <c r="B109" s="8" t="s">
        <v>61</v>
      </c>
      <c r="C109" s="9" t="s">
        <v>39</v>
      </c>
      <c r="D109" s="10">
        <v>19.690000000000001</v>
      </c>
      <c r="E109" s="11"/>
      <c r="F109" s="11">
        <f t="shared" si="1"/>
        <v>0</v>
      </c>
    </row>
    <row r="110" spans="1:6" ht="15.75" x14ac:dyDescent="0.25">
      <c r="A110" s="94"/>
      <c r="B110" s="95" t="s">
        <v>62</v>
      </c>
      <c r="C110" s="95"/>
      <c r="D110" s="95"/>
      <c r="E110" s="96"/>
      <c r="F110" s="97">
        <f>SUM(F102:F109)</f>
        <v>0</v>
      </c>
    </row>
    <row r="111" spans="1:6" ht="15.75" customHeight="1" x14ac:dyDescent="0.25">
      <c r="A111" s="77"/>
      <c r="B111" s="78" t="s">
        <v>63</v>
      </c>
      <c r="C111" s="78"/>
      <c r="D111" s="78"/>
      <c r="E111" s="78"/>
      <c r="F111" s="79"/>
    </row>
    <row r="112" spans="1:6" ht="180" x14ac:dyDescent="0.25">
      <c r="A112" s="7">
        <v>31019</v>
      </c>
      <c r="B112" s="8" t="s">
        <v>64</v>
      </c>
      <c r="C112" s="9" t="s">
        <v>48</v>
      </c>
      <c r="D112" s="10">
        <v>99.4</v>
      </c>
      <c r="E112" s="11"/>
      <c r="F112" s="11">
        <f t="shared" si="1"/>
        <v>0</v>
      </c>
    </row>
    <row r="113" spans="1:6" ht="270" x14ac:dyDescent="0.25">
      <c r="A113" s="7">
        <v>31146</v>
      </c>
      <c r="B113" s="8" t="s">
        <v>65</v>
      </c>
      <c r="C113" s="9" t="s">
        <v>34</v>
      </c>
      <c r="D113" s="10">
        <v>98.26</v>
      </c>
      <c r="E113" s="11"/>
      <c r="F113" s="11">
        <f t="shared" si="1"/>
        <v>0</v>
      </c>
    </row>
    <row r="114" spans="1:6" ht="120" x14ac:dyDescent="0.25">
      <c r="A114" s="7">
        <v>31201</v>
      </c>
      <c r="B114" s="8" t="s">
        <v>66</v>
      </c>
      <c r="C114" s="9" t="s">
        <v>34</v>
      </c>
      <c r="D114" s="10">
        <v>88.36</v>
      </c>
      <c r="E114" s="11"/>
      <c r="F114" s="11">
        <f t="shared" si="1"/>
        <v>0</v>
      </c>
    </row>
    <row r="115" spans="1:6" ht="195" x14ac:dyDescent="0.25">
      <c r="A115" s="7">
        <v>31214</v>
      </c>
      <c r="B115" s="8" t="s">
        <v>67</v>
      </c>
      <c r="C115" s="9" t="s">
        <v>34</v>
      </c>
      <c r="D115" s="10">
        <v>68.45</v>
      </c>
      <c r="E115" s="11"/>
      <c r="F115" s="11">
        <f t="shared" si="1"/>
        <v>0</v>
      </c>
    </row>
    <row r="116" spans="1:6" ht="270" x14ac:dyDescent="0.25">
      <c r="A116" s="7">
        <v>31239</v>
      </c>
      <c r="B116" s="8" t="s">
        <v>68</v>
      </c>
      <c r="C116" s="9" t="s">
        <v>34</v>
      </c>
      <c r="D116" s="10">
        <v>19.920000000000002</v>
      </c>
      <c r="E116" s="11"/>
      <c r="F116" s="11">
        <f t="shared" si="1"/>
        <v>0</v>
      </c>
    </row>
    <row r="117" spans="1:6" ht="270" x14ac:dyDescent="0.25">
      <c r="A117" s="7">
        <v>31226</v>
      </c>
      <c r="B117" s="8" t="s">
        <v>69</v>
      </c>
      <c r="C117" s="9" t="s">
        <v>34</v>
      </c>
      <c r="D117" s="10">
        <v>68.45</v>
      </c>
      <c r="E117" s="11"/>
      <c r="F117" s="11">
        <f t="shared" si="1"/>
        <v>0</v>
      </c>
    </row>
    <row r="118" spans="1:6" ht="255" x14ac:dyDescent="0.25">
      <c r="A118" s="7">
        <v>31231</v>
      </c>
      <c r="B118" s="8" t="s">
        <v>70</v>
      </c>
      <c r="C118" s="9" t="s">
        <v>48</v>
      </c>
      <c r="D118" s="10">
        <v>44.64</v>
      </c>
      <c r="E118" s="11"/>
      <c r="F118" s="11">
        <f t="shared" si="1"/>
        <v>0</v>
      </c>
    </row>
    <row r="119" spans="1:6" ht="135" x14ac:dyDescent="0.25">
      <c r="A119" s="7">
        <v>35600</v>
      </c>
      <c r="B119" s="8" t="s">
        <v>71</v>
      </c>
      <c r="C119" s="9" t="s">
        <v>34</v>
      </c>
      <c r="D119" s="10">
        <v>172</v>
      </c>
      <c r="E119" s="11"/>
      <c r="F119" s="11">
        <f t="shared" si="1"/>
        <v>0</v>
      </c>
    </row>
    <row r="120" spans="1:6" ht="255" x14ac:dyDescent="0.25">
      <c r="A120" s="7">
        <v>32001</v>
      </c>
      <c r="B120" s="8" t="s">
        <v>72</v>
      </c>
      <c r="C120" s="9" t="s">
        <v>34</v>
      </c>
      <c r="D120" s="10">
        <v>207.12</v>
      </c>
      <c r="E120" s="11"/>
      <c r="F120" s="11">
        <f t="shared" si="1"/>
        <v>0</v>
      </c>
    </row>
    <row r="121" spans="1:6" ht="285" x14ac:dyDescent="0.25">
      <c r="A121" s="7">
        <v>30001</v>
      </c>
      <c r="B121" s="8" t="s">
        <v>73</v>
      </c>
      <c r="C121" s="9" t="s">
        <v>34</v>
      </c>
      <c r="D121" s="10">
        <v>379.12</v>
      </c>
      <c r="E121" s="11"/>
      <c r="F121" s="11">
        <f t="shared" si="1"/>
        <v>0</v>
      </c>
    </row>
    <row r="122" spans="1:6" ht="210" x14ac:dyDescent="0.25">
      <c r="A122" s="7">
        <v>38063</v>
      </c>
      <c r="B122" s="8" t="s">
        <v>74</v>
      </c>
      <c r="C122" s="9" t="s">
        <v>75</v>
      </c>
      <c r="D122" s="10">
        <v>2</v>
      </c>
      <c r="E122" s="11"/>
      <c r="F122" s="11">
        <f t="shared" ref="F122:F143" si="2">ROUND(E122*D122,2)</f>
        <v>0</v>
      </c>
    </row>
    <row r="123" spans="1:6" ht="105" x14ac:dyDescent="0.25">
      <c r="A123" s="7">
        <v>35106</v>
      </c>
      <c r="B123" s="8" t="s">
        <v>76</v>
      </c>
      <c r="C123" s="9" t="s">
        <v>34</v>
      </c>
      <c r="D123" s="10">
        <v>113.52</v>
      </c>
      <c r="E123" s="11"/>
      <c r="F123" s="11">
        <f t="shared" si="2"/>
        <v>0</v>
      </c>
    </row>
    <row r="124" spans="1:6" ht="15.75" x14ac:dyDescent="0.25">
      <c r="A124" s="94"/>
      <c r="B124" s="95" t="s">
        <v>77</v>
      </c>
      <c r="C124" s="95"/>
      <c r="D124" s="95"/>
      <c r="E124" s="96"/>
      <c r="F124" s="97">
        <f>SUM(F112:F123)</f>
        <v>0</v>
      </c>
    </row>
    <row r="125" spans="1:6" ht="15.75" customHeight="1" x14ac:dyDescent="0.25">
      <c r="A125" s="77"/>
      <c r="B125" s="78" t="s">
        <v>20</v>
      </c>
      <c r="C125" s="78"/>
      <c r="D125" s="78"/>
      <c r="E125" s="78"/>
      <c r="F125" s="79"/>
    </row>
    <row r="126" spans="1:6" ht="165" x14ac:dyDescent="0.25">
      <c r="A126" s="7">
        <v>40232</v>
      </c>
      <c r="B126" s="8" t="s">
        <v>78</v>
      </c>
      <c r="C126" s="9" t="s">
        <v>75</v>
      </c>
      <c r="D126" s="10">
        <v>2</v>
      </c>
      <c r="E126" s="11"/>
      <c r="F126" s="11">
        <f t="shared" si="2"/>
        <v>0</v>
      </c>
    </row>
    <row r="127" spans="1:6" ht="75" x14ac:dyDescent="0.25">
      <c r="A127" s="7">
        <v>40133</v>
      </c>
      <c r="B127" s="8" t="s">
        <v>79</v>
      </c>
      <c r="C127" s="9" t="s">
        <v>34</v>
      </c>
      <c r="D127" s="10">
        <v>13.5</v>
      </c>
      <c r="E127" s="11"/>
      <c r="F127" s="11">
        <f t="shared" si="2"/>
        <v>0</v>
      </c>
    </row>
    <row r="128" spans="1:6" ht="150" x14ac:dyDescent="0.25">
      <c r="A128" s="7">
        <v>48055</v>
      </c>
      <c r="B128" s="8" t="s">
        <v>80</v>
      </c>
      <c r="C128" s="9" t="s">
        <v>34</v>
      </c>
      <c r="D128" s="10">
        <v>13.5</v>
      </c>
      <c r="E128" s="11"/>
      <c r="F128" s="11">
        <f t="shared" si="2"/>
        <v>0</v>
      </c>
    </row>
    <row r="129" spans="1:6" ht="45" x14ac:dyDescent="0.25">
      <c r="A129" s="7">
        <v>40079</v>
      </c>
      <c r="B129" s="8" t="s">
        <v>81</v>
      </c>
      <c r="C129" s="9" t="s">
        <v>75</v>
      </c>
      <c r="D129" s="10">
        <v>2</v>
      </c>
      <c r="E129" s="11"/>
      <c r="F129" s="11">
        <f t="shared" si="2"/>
        <v>0</v>
      </c>
    </row>
    <row r="130" spans="1:6" ht="180" x14ac:dyDescent="0.25">
      <c r="A130" s="7">
        <v>40233</v>
      </c>
      <c r="B130" s="8" t="s">
        <v>82</v>
      </c>
      <c r="C130" s="9" t="s">
        <v>75</v>
      </c>
      <c r="D130" s="10">
        <v>2</v>
      </c>
      <c r="E130" s="11"/>
      <c r="F130" s="11">
        <f t="shared" si="2"/>
        <v>0</v>
      </c>
    </row>
    <row r="131" spans="1:6" ht="210" x14ac:dyDescent="0.25">
      <c r="A131" s="7">
        <v>40078</v>
      </c>
      <c r="B131" s="8" t="s">
        <v>83</v>
      </c>
      <c r="C131" s="9"/>
      <c r="D131" s="10">
        <v>2</v>
      </c>
      <c r="E131" s="11"/>
      <c r="F131" s="11">
        <f t="shared" si="2"/>
        <v>0</v>
      </c>
    </row>
    <row r="132" spans="1:6" ht="210" x14ac:dyDescent="0.25">
      <c r="A132" s="7">
        <v>40078</v>
      </c>
      <c r="B132" s="8" t="s">
        <v>83</v>
      </c>
      <c r="C132" s="9"/>
      <c r="D132" s="10">
        <v>2</v>
      </c>
      <c r="E132" s="11"/>
      <c r="F132" s="11">
        <f t="shared" si="2"/>
        <v>0</v>
      </c>
    </row>
    <row r="133" spans="1:6" ht="15.75" x14ac:dyDescent="0.25">
      <c r="A133" s="94"/>
      <c r="B133" s="95" t="s">
        <v>84</v>
      </c>
      <c r="C133" s="95"/>
      <c r="D133" s="95"/>
      <c r="E133" s="96"/>
      <c r="F133" s="97">
        <f>SUM(F126:F132)</f>
        <v>0</v>
      </c>
    </row>
    <row r="134" spans="1:6" ht="15.75" customHeight="1" x14ac:dyDescent="0.25">
      <c r="A134" s="77"/>
      <c r="B134" s="78" t="s">
        <v>21</v>
      </c>
      <c r="C134" s="78"/>
      <c r="D134" s="78"/>
      <c r="E134" s="78"/>
      <c r="F134" s="79"/>
    </row>
    <row r="135" spans="1:6" ht="120" x14ac:dyDescent="0.25">
      <c r="A135" s="7">
        <v>51368</v>
      </c>
      <c r="B135" s="8" t="s">
        <v>85</v>
      </c>
      <c r="C135" s="9" t="s">
        <v>75</v>
      </c>
      <c r="D135" s="10">
        <v>1</v>
      </c>
      <c r="E135" s="11"/>
      <c r="F135" s="11">
        <f t="shared" si="2"/>
        <v>0</v>
      </c>
    </row>
    <row r="136" spans="1:6" ht="135" x14ac:dyDescent="0.25">
      <c r="A136" s="7">
        <v>50058</v>
      </c>
      <c r="B136" s="8" t="s">
        <v>86</v>
      </c>
      <c r="C136" s="9" t="s">
        <v>75</v>
      </c>
      <c r="D136" s="10">
        <v>8</v>
      </c>
      <c r="E136" s="11"/>
      <c r="F136" s="11">
        <f t="shared" si="2"/>
        <v>0</v>
      </c>
    </row>
    <row r="137" spans="1:6" ht="60" x14ac:dyDescent="0.25">
      <c r="A137" s="7">
        <v>50007</v>
      </c>
      <c r="B137" s="8" t="s">
        <v>87</v>
      </c>
      <c r="C137" s="9" t="s">
        <v>88</v>
      </c>
      <c r="D137" s="10">
        <v>12</v>
      </c>
      <c r="E137" s="11"/>
      <c r="F137" s="11">
        <f t="shared" si="2"/>
        <v>0</v>
      </c>
    </row>
    <row r="138" spans="1:6" ht="90" x14ac:dyDescent="0.25">
      <c r="A138" s="7">
        <v>51008</v>
      </c>
      <c r="B138" s="8" t="s">
        <v>89</v>
      </c>
      <c r="C138" s="9" t="s">
        <v>75</v>
      </c>
      <c r="D138" s="10">
        <v>1</v>
      </c>
      <c r="E138" s="11"/>
      <c r="F138" s="11">
        <f t="shared" si="2"/>
        <v>0</v>
      </c>
    </row>
    <row r="139" spans="1:6" ht="135" x14ac:dyDescent="0.25">
      <c r="A139" s="7">
        <v>50009</v>
      </c>
      <c r="B139" s="8" t="s">
        <v>90</v>
      </c>
      <c r="C139" s="9" t="s">
        <v>88</v>
      </c>
      <c r="D139" s="10">
        <v>10</v>
      </c>
      <c r="E139" s="11"/>
      <c r="F139" s="11">
        <f t="shared" si="2"/>
        <v>0</v>
      </c>
    </row>
    <row r="140" spans="1:6" ht="60" x14ac:dyDescent="0.25">
      <c r="A140" s="7">
        <v>50011</v>
      </c>
      <c r="B140" s="8" t="s">
        <v>91</v>
      </c>
      <c r="C140" s="9" t="s">
        <v>88</v>
      </c>
      <c r="D140" s="10">
        <v>2</v>
      </c>
      <c r="E140" s="11"/>
      <c r="F140" s="11">
        <f t="shared" si="2"/>
        <v>0</v>
      </c>
    </row>
    <row r="141" spans="1:6" ht="120" x14ac:dyDescent="0.25">
      <c r="A141" s="7">
        <v>50085</v>
      </c>
      <c r="B141" s="8" t="s">
        <v>92</v>
      </c>
      <c r="C141" s="9" t="s">
        <v>75</v>
      </c>
      <c r="D141" s="10">
        <v>12</v>
      </c>
      <c r="E141" s="11"/>
      <c r="F141" s="11">
        <f t="shared" si="2"/>
        <v>0</v>
      </c>
    </row>
    <row r="142" spans="1:6" ht="75" x14ac:dyDescent="0.25">
      <c r="A142" s="7">
        <v>51000</v>
      </c>
      <c r="B142" s="8" t="s">
        <v>93</v>
      </c>
      <c r="C142" s="9" t="s">
        <v>88</v>
      </c>
      <c r="D142" s="10">
        <v>4</v>
      </c>
      <c r="E142" s="11"/>
      <c r="F142" s="11">
        <f t="shared" si="2"/>
        <v>0</v>
      </c>
    </row>
    <row r="143" spans="1:6" ht="75" x14ac:dyDescent="0.25">
      <c r="A143" s="7">
        <v>51010</v>
      </c>
      <c r="B143" s="8" t="s">
        <v>94</v>
      </c>
      <c r="C143" s="9" t="s">
        <v>75</v>
      </c>
      <c r="D143" s="10">
        <v>4</v>
      </c>
      <c r="E143" s="11"/>
      <c r="F143" s="11">
        <f t="shared" si="2"/>
        <v>0</v>
      </c>
    </row>
    <row r="144" spans="1:6" ht="15.75" x14ac:dyDescent="0.25">
      <c r="A144" s="94"/>
      <c r="B144" s="95" t="s">
        <v>95</v>
      </c>
      <c r="C144" s="95"/>
      <c r="D144" s="95"/>
      <c r="E144" s="96"/>
      <c r="F144" s="97">
        <f>SUM(F135:F143)</f>
        <v>0</v>
      </c>
    </row>
    <row r="145" spans="1:6" ht="31.5" x14ac:dyDescent="0.25">
      <c r="A145" s="98"/>
      <c r="B145" s="99" t="s">
        <v>96</v>
      </c>
      <c r="C145" s="99"/>
      <c r="D145" s="99"/>
      <c r="E145" s="100"/>
      <c r="F145" s="97">
        <f>F144+F124+F110+F100+F84</f>
        <v>0</v>
      </c>
    </row>
    <row r="146" spans="1:6" ht="15.75" x14ac:dyDescent="0.25">
      <c r="A146" s="74"/>
      <c r="B146" s="75" t="s">
        <v>22</v>
      </c>
      <c r="C146" s="75"/>
      <c r="D146" s="75"/>
      <c r="E146" s="75"/>
      <c r="F146" s="76"/>
    </row>
    <row r="147" spans="1:6" ht="15.75" customHeight="1" x14ac:dyDescent="0.25">
      <c r="A147" s="77"/>
      <c r="B147" s="78" t="s">
        <v>23</v>
      </c>
      <c r="C147" s="78"/>
      <c r="D147" s="78"/>
      <c r="E147" s="78"/>
      <c r="F147" s="79"/>
    </row>
    <row r="148" spans="1:6" ht="105" x14ac:dyDescent="0.25">
      <c r="A148" s="7">
        <v>10001</v>
      </c>
      <c r="B148" s="8" t="s">
        <v>37</v>
      </c>
      <c r="C148" s="9" t="s">
        <v>34</v>
      </c>
      <c r="D148" s="10">
        <v>78.52</v>
      </c>
      <c r="E148" s="11"/>
      <c r="F148" s="11">
        <f t="shared" ref="F148:F169" si="3">ROUND(E148*D148,2)</f>
        <v>0</v>
      </c>
    </row>
    <row r="149" spans="1:6" ht="90" x14ac:dyDescent="0.25">
      <c r="A149" s="7">
        <v>11120</v>
      </c>
      <c r="B149" s="8" t="s">
        <v>38</v>
      </c>
      <c r="C149" s="9" t="s">
        <v>39</v>
      </c>
      <c r="D149" s="10">
        <v>92.09</v>
      </c>
      <c r="E149" s="11"/>
      <c r="F149" s="11">
        <f t="shared" si="3"/>
        <v>0</v>
      </c>
    </row>
    <row r="150" spans="1:6" ht="90" x14ac:dyDescent="0.25">
      <c r="A150" s="7">
        <v>11072</v>
      </c>
      <c r="B150" s="8" t="s">
        <v>40</v>
      </c>
      <c r="C150" s="9" t="s">
        <v>39</v>
      </c>
      <c r="D150" s="10">
        <v>92.09</v>
      </c>
      <c r="E150" s="11"/>
      <c r="F150" s="11">
        <f t="shared" si="3"/>
        <v>0</v>
      </c>
    </row>
    <row r="151" spans="1:6" ht="135" x14ac:dyDescent="0.25">
      <c r="A151" s="7">
        <v>11100</v>
      </c>
      <c r="B151" s="8" t="s">
        <v>41</v>
      </c>
      <c r="C151" s="9" t="s">
        <v>34</v>
      </c>
      <c r="D151" s="10">
        <v>38.549999999999997</v>
      </c>
      <c r="E151" s="11"/>
      <c r="F151" s="11">
        <f t="shared" si="3"/>
        <v>0</v>
      </c>
    </row>
    <row r="152" spans="1:6" ht="150" x14ac:dyDescent="0.25">
      <c r="A152" s="7">
        <v>12016</v>
      </c>
      <c r="B152" s="8" t="s">
        <v>42</v>
      </c>
      <c r="C152" s="9" t="s">
        <v>39</v>
      </c>
      <c r="D152" s="10">
        <v>6.41</v>
      </c>
      <c r="E152" s="11"/>
      <c r="F152" s="11">
        <f t="shared" si="3"/>
        <v>0</v>
      </c>
    </row>
    <row r="153" spans="1:6" ht="90" x14ac:dyDescent="0.25">
      <c r="A153" s="7">
        <v>12021</v>
      </c>
      <c r="B153" s="8" t="s">
        <v>43</v>
      </c>
      <c r="C153" s="9" t="s">
        <v>34</v>
      </c>
      <c r="D153" s="10">
        <v>32.76</v>
      </c>
      <c r="E153" s="11"/>
      <c r="F153" s="11">
        <f t="shared" si="3"/>
        <v>0</v>
      </c>
    </row>
    <row r="154" spans="1:6" ht="90" x14ac:dyDescent="0.25">
      <c r="A154" s="7">
        <v>12033</v>
      </c>
      <c r="B154" s="8" t="s">
        <v>44</v>
      </c>
      <c r="C154" s="9" t="s">
        <v>45</v>
      </c>
      <c r="D154" s="10">
        <v>31.5</v>
      </c>
      <c r="E154" s="11"/>
      <c r="F154" s="11">
        <f t="shared" si="3"/>
        <v>0</v>
      </c>
    </row>
    <row r="155" spans="1:6" ht="90" x14ac:dyDescent="0.25">
      <c r="A155" s="7">
        <v>12034</v>
      </c>
      <c r="B155" s="8" t="s">
        <v>46</v>
      </c>
      <c r="C155" s="9" t="s">
        <v>45</v>
      </c>
      <c r="D155" s="10">
        <v>224.03</v>
      </c>
      <c r="E155" s="11"/>
      <c r="F155" s="11">
        <f t="shared" si="3"/>
        <v>0</v>
      </c>
    </row>
    <row r="156" spans="1:6" ht="90" x14ac:dyDescent="0.25">
      <c r="A156" s="7">
        <v>12113</v>
      </c>
      <c r="B156" s="8" t="s">
        <v>47</v>
      </c>
      <c r="C156" s="9" t="s">
        <v>48</v>
      </c>
      <c r="D156" s="10">
        <v>28.6</v>
      </c>
      <c r="E156" s="11"/>
      <c r="F156" s="11">
        <f t="shared" si="3"/>
        <v>0</v>
      </c>
    </row>
    <row r="157" spans="1:6" ht="75" x14ac:dyDescent="0.25">
      <c r="A157" s="7">
        <v>12062</v>
      </c>
      <c r="B157" s="8" t="s">
        <v>49</v>
      </c>
      <c r="C157" s="9" t="s">
        <v>34</v>
      </c>
      <c r="D157" s="10">
        <v>22.88</v>
      </c>
      <c r="E157" s="11"/>
      <c r="F157" s="11">
        <f t="shared" si="3"/>
        <v>0</v>
      </c>
    </row>
    <row r="158" spans="1:6" ht="105" x14ac:dyDescent="0.25">
      <c r="A158" s="7">
        <v>12040</v>
      </c>
      <c r="B158" s="8" t="s">
        <v>50</v>
      </c>
      <c r="C158" s="9" t="s">
        <v>48</v>
      </c>
      <c r="D158" s="10">
        <v>12</v>
      </c>
      <c r="E158" s="11"/>
      <c r="F158" s="11">
        <f t="shared" si="3"/>
        <v>0</v>
      </c>
    </row>
    <row r="159" spans="1:6" ht="75" x14ac:dyDescent="0.25">
      <c r="A159" s="7">
        <v>10023</v>
      </c>
      <c r="B159" s="8" t="s">
        <v>51</v>
      </c>
      <c r="C159" s="9" t="s">
        <v>45</v>
      </c>
      <c r="D159" s="10">
        <v>329.25</v>
      </c>
      <c r="E159" s="11"/>
      <c r="F159" s="11">
        <f t="shared" si="3"/>
        <v>0</v>
      </c>
    </row>
    <row r="160" spans="1:6" ht="135" x14ac:dyDescent="0.25">
      <c r="A160" s="7">
        <v>11133</v>
      </c>
      <c r="B160" s="8" t="s">
        <v>52</v>
      </c>
      <c r="C160" s="9" t="s">
        <v>39</v>
      </c>
      <c r="D160" s="10">
        <v>36.74</v>
      </c>
      <c r="E160" s="11"/>
      <c r="F160" s="11">
        <f t="shared" si="3"/>
        <v>0</v>
      </c>
    </row>
    <row r="161" spans="1:6" ht="60" x14ac:dyDescent="0.25">
      <c r="A161" s="7">
        <v>10018</v>
      </c>
      <c r="B161" s="8" t="s">
        <v>53</v>
      </c>
      <c r="C161" s="9" t="s">
        <v>34</v>
      </c>
      <c r="D161" s="10">
        <v>105.34</v>
      </c>
      <c r="E161" s="11"/>
      <c r="F161" s="11">
        <f t="shared" si="3"/>
        <v>0</v>
      </c>
    </row>
    <row r="162" spans="1:6" ht="15.75" x14ac:dyDescent="0.25">
      <c r="A162" s="94"/>
      <c r="B162" s="95" t="s">
        <v>54</v>
      </c>
      <c r="C162" s="95"/>
      <c r="D162" s="95"/>
      <c r="E162" s="96"/>
      <c r="F162" s="97">
        <f>SUM(F148:F161)</f>
        <v>0</v>
      </c>
    </row>
    <row r="163" spans="1:6" ht="15.75" customHeight="1" x14ac:dyDescent="0.25">
      <c r="A163" s="77"/>
      <c r="B163" s="78" t="s">
        <v>24</v>
      </c>
      <c r="C163" s="78"/>
      <c r="D163" s="78"/>
      <c r="E163" s="78"/>
      <c r="F163" s="79"/>
    </row>
    <row r="164" spans="1:6" ht="60" x14ac:dyDescent="0.25">
      <c r="A164" s="7">
        <v>21110</v>
      </c>
      <c r="B164" s="8" t="s">
        <v>55</v>
      </c>
      <c r="C164" s="9" t="s">
        <v>34</v>
      </c>
      <c r="D164" s="10">
        <v>75.89</v>
      </c>
      <c r="E164" s="11"/>
      <c r="F164" s="11">
        <f t="shared" si="3"/>
        <v>0</v>
      </c>
    </row>
    <row r="165" spans="1:6" ht="60" x14ac:dyDescent="0.25">
      <c r="A165" s="7">
        <v>21115</v>
      </c>
      <c r="B165" s="8" t="s">
        <v>56</v>
      </c>
      <c r="C165" s="9" t="s">
        <v>34</v>
      </c>
      <c r="D165" s="10">
        <v>27.29</v>
      </c>
      <c r="E165" s="11"/>
      <c r="F165" s="11">
        <f t="shared" si="3"/>
        <v>0</v>
      </c>
    </row>
    <row r="166" spans="1:6" ht="60" x14ac:dyDescent="0.25">
      <c r="A166" s="7">
        <v>21101</v>
      </c>
      <c r="B166" s="8" t="s">
        <v>57</v>
      </c>
      <c r="C166" s="9" t="s">
        <v>34</v>
      </c>
      <c r="D166" s="10">
        <v>22</v>
      </c>
      <c r="E166" s="11"/>
      <c r="F166" s="11">
        <f t="shared" si="3"/>
        <v>0</v>
      </c>
    </row>
    <row r="167" spans="1:6" ht="75" x14ac:dyDescent="0.25">
      <c r="A167" s="7">
        <v>21203</v>
      </c>
      <c r="B167" s="8" t="s">
        <v>58</v>
      </c>
      <c r="C167" s="9" t="s">
        <v>45</v>
      </c>
      <c r="D167" s="10">
        <v>813.2</v>
      </c>
      <c r="E167" s="11"/>
      <c r="F167" s="11">
        <f t="shared" si="3"/>
        <v>0</v>
      </c>
    </row>
    <row r="168" spans="1:6" ht="75" x14ac:dyDescent="0.25">
      <c r="A168" s="7">
        <v>21204</v>
      </c>
      <c r="B168" s="8" t="s">
        <v>59</v>
      </c>
      <c r="C168" s="9" t="s">
        <v>45</v>
      </c>
      <c r="D168" s="10">
        <v>106.67</v>
      </c>
      <c r="E168" s="11"/>
      <c r="F168" s="11">
        <f t="shared" si="3"/>
        <v>0</v>
      </c>
    </row>
    <row r="169" spans="1:6" ht="105" x14ac:dyDescent="0.25">
      <c r="A169" s="7">
        <v>21206</v>
      </c>
      <c r="B169" s="8" t="s">
        <v>60</v>
      </c>
      <c r="C169" s="9" t="s">
        <v>45</v>
      </c>
      <c r="D169" s="10">
        <v>83.25</v>
      </c>
      <c r="E169" s="11"/>
      <c r="F169" s="11">
        <f t="shared" si="3"/>
        <v>0</v>
      </c>
    </row>
    <row r="170" spans="1:6" ht="75" x14ac:dyDescent="0.25">
      <c r="A170" s="7">
        <v>10023</v>
      </c>
      <c r="B170" s="8" t="s">
        <v>51</v>
      </c>
      <c r="C170" s="9" t="s">
        <v>45</v>
      </c>
      <c r="D170" s="10">
        <v>1003.12</v>
      </c>
      <c r="E170" s="11"/>
      <c r="F170" s="11">
        <f t="shared" ref="F170:F191" si="4">ROUND(E170*D170,2)</f>
        <v>0</v>
      </c>
    </row>
    <row r="171" spans="1:6" ht="105" x14ac:dyDescent="0.25">
      <c r="A171" s="7">
        <v>21305</v>
      </c>
      <c r="B171" s="8" t="s">
        <v>61</v>
      </c>
      <c r="C171" s="9" t="s">
        <v>39</v>
      </c>
      <c r="D171" s="10">
        <v>11.38</v>
      </c>
      <c r="E171" s="11"/>
      <c r="F171" s="11">
        <f t="shared" si="4"/>
        <v>0</v>
      </c>
    </row>
    <row r="172" spans="1:6" ht="15.75" x14ac:dyDescent="0.25">
      <c r="A172" s="94"/>
      <c r="B172" s="95" t="s">
        <v>62</v>
      </c>
      <c r="C172" s="95"/>
      <c r="D172" s="95"/>
      <c r="E172" s="96"/>
      <c r="F172" s="97">
        <f>SUM(F164:F171)</f>
        <v>0</v>
      </c>
    </row>
    <row r="173" spans="1:6" ht="15.75" customHeight="1" x14ac:dyDescent="0.25">
      <c r="A173" s="77"/>
      <c r="B173" s="78" t="s">
        <v>28</v>
      </c>
      <c r="C173" s="78"/>
      <c r="D173" s="78"/>
      <c r="E173" s="78"/>
      <c r="F173" s="79"/>
    </row>
    <row r="174" spans="1:6" ht="180" x14ac:dyDescent="0.25">
      <c r="A174" s="7">
        <v>31019</v>
      </c>
      <c r="B174" s="8" t="s">
        <v>64</v>
      </c>
      <c r="C174" s="9" t="s">
        <v>48</v>
      </c>
      <c r="D174" s="10">
        <v>50</v>
      </c>
      <c r="E174" s="11"/>
      <c r="F174" s="11">
        <f t="shared" si="4"/>
        <v>0</v>
      </c>
    </row>
    <row r="175" spans="1:6" ht="270" x14ac:dyDescent="0.25">
      <c r="A175" s="7">
        <v>31146</v>
      </c>
      <c r="B175" s="8" t="s">
        <v>65</v>
      </c>
      <c r="C175" s="9" t="s">
        <v>34</v>
      </c>
      <c r="D175" s="10">
        <v>46.99</v>
      </c>
      <c r="E175" s="11"/>
      <c r="F175" s="11">
        <f t="shared" si="4"/>
        <v>0</v>
      </c>
    </row>
    <row r="176" spans="1:6" ht="120" x14ac:dyDescent="0.25">
      <c r="A176" s="7">
        <v>31201</v>
      </c>
      <c r="B176" s="8" t="s">
        <v>66</v>
      </c>
      <c r="C176" s="9" t="s">
        <v>34</v>
      </c>
      <c r="D176" s="10">
        <v>73.34</v>
      </c>
      <c r="E176" s="11"/>
      <c r="F176" s="11">
        <f t="shared" si="4"/>
        <v>0</v>
      </c>
    </row>
    <row r="177" spans="1:6" ht="195" x14ac:dyDescent="0.25">
      <c r="A177" s="7">
        <v>31214</v>
      </c>
      <c r="B177" s="8" t="s">
        <v>67</v>
      </c>
      <c r="C177" s="9" t="s">
        <v>34</v>
      </c>
      <c r="D177" s="10">
        <v>45.92</v>
      </c>
      <c r="E177" s="11"/>
      <c r="F177" s="11">
        <f t="shared" si="4"/>
        <v>0</v>
      </c>
    </row>
    <row r="178" spans="1:6" ht="270" x14ac:dyDescent="0.25">
      <c r="A178" s="7">
        <v>31239</v>
      </c>
      <c r="B178" s="8" t="s">
        <v>68</v>
      </c>
      <c r="C178" s="9" t="s">
        <v>34</v>
      </c>
      <c r="D178" s="10">
        <v>27.42</v>
      </c>
      <c r="E178" s="11"/>
      <c r="F178" s="11">
        <f t="shared" si="4"/>
        <v>0</v>
      </c>
    </row>
    <row r="179" spans="1:6" ht="270" x14ac:dyDescent="0.25">
      <c r="A179" s="7">
        <v>31226</v>
      </c>
      <c r="B179" s="8" t="s">
        <v>69</v>
      </c>
      <c r="C179" s="9" t="s">
        <v>34</v>
      </c>
      <c r="D179" s="10">
        <v>45.92</v>
      </c>
      <c r="E179" s="11"/>
      <c r="F179" s="11">
        <f t="shared" si="4"/>
        <v>0</v>
      </c>
    </row>
    <row r="180" spans="1:6" ht="255" x14ac:dyDescent="0.25">
      <c r="A180" s="7">
        <v>31231</v>
      </c>
      <c r="B180" s="8" t="s">
        <v>70</v>
      </c>
      <c r="C180" s="9" t="s">
        <v>48</v>
      </c>
      <c r="D180" s="10">
        <v>36.700000000000003</v>
      </c>
      <c r="E180" s="11"/>
      <c r="F180" s="11">
        <f t="shared" si="4"/>
        <v>0</v>
      </c>
    </row>
    <row r="181" spans="1:6" ht="135" x14ac:dyDescent="0.25">
      <c r="A181" s="7">
        <v>35600</v>
      </c>
      <c r="B181" s="8" t="s">
        <v>71</v>
      </c>
      <c r="C181" s="9" t="s">
        <v>34</v>
      </c>
      <c r="D181" s="10">
        <v>101.58</v>
      </c>
      <c r="E181" s="11"/>
      <c r="F181" s="11">
        <f t="shared" si="4"/>
        <v>0</v>
      </c>
    </row>
    <row r="182" spans="1:6" ht="255" x14ac:dyDescent="0.25">
      <c r="A182" s="7">
        <v>32001</v>
      </c>
      <c r="B182" s="8" t="s">
        <v>72</v>
      </c>
      <c r="C182" s="9" t="s">
        <v>34</v>
      </c>
      <c r="D182" s="10">
        <v>115.04</v>
      </c>
      <c r="E182" s="11"/>
      <c r="F182" s="11">
        <f t="shared" si="4"/>
        <v>0</v>
      </c>
    </row>
    <row r="183" spans="1:6" ht="285" x14ac:dyDescent="0.25">
      <c r="A183" s="7">
        <v>30001</v>
      </c>
      <c r="B183" s="8" t="s">
        <v>73</v>
      </c>
      <c r="C183" s="9" t="s">
        <v>34</v>
      </c>
      <c r="D183" s="10">
        <v>256.39999999999998</v>
      </c>
      <c r="E183" s="11"/>
      <c r="F183" s="11">
        <f t="shared" si="4"/>
        <v>0</v>
      </c>
    </row>
    <row r="184" spans="1:6" ht="180" x14ac:dyDescent="0.25">
      <c r="A184" s="7">
        <v>38071</v>
      </c>
      <c r="B184" s="8" t="s">
        <v>97</v>
      </c>
      <c r="C184" s="9" t="s">
        <v>48</v>
      </c>
      <c r="D184" s="10">
        <v>19.89</v>
      </c>
      <c r="E184" s="11"/>
      <c r="F184" s="11">
        <f t="shared" si="4"/>
        <v>0</v>
      </c>
    </row>
    <row r="185" spans="1:6" ht="105" x14ac:dyDescent="0.25">
      <c r="A185" s="7">
        <v>35106</v>
      </c>
      <c r="B185" s="8" t="s">
        <v>76</v>
      </c>
      <c r="C185" s="9" t="s">
        <v>34</v>
      </c>
      <c r="D185" s="10">
        <v>75.89</v>
      </c>
      <c r="E185" s="11"/>
      <c r="F185" s="11">
        <f t="shared" si="4"/>
        <v>0</v>
      </c>
    </row>
    <row r="186" spans="1:6" ht="15.75" x14ac:dyDescent="0.25">
      <c r="A186" s="94"/>
      <c r="B186" s="95" t="s">
        <v>77</v>
      </c>
      <c r="C186" s="95"/>
      <c r="D186" s="95"/>
      <c r="E186" s="96"/>
      <c r="F186" s="97">
        <f>SUM(F174:F185)</f>
        <v>0</v>
      </c>
    </row>
    <row r="187" spans="1:6" ht="15.75" customHeight="1" x14ac:dyDescent="0.25">
      <c r="A187" s="77"/>
      <c r="B187" s="78" t="s">
        <v>26</v>
      </c>
      <c r="C187" s="78"/>
      <c r="D187" s="78"/>
      <c r="E187" s="78"/>
      <c r="F187" s="79"/>
    </row>
    <row r="188" spans="1:6" ht="165" x14ac:dyDescent="0.25">
      <c r="A188" s="7">
        <v>40232</v>
      </c>
      <c r="B188" s="8" t="s">
        <v>78</v>
      </c>
      <c r="C188" s="9" t="s">
        <v>75</v>
      </c>
      <c r="D188" s="10">
        <v>2</v>
      </c>
      <c r="E188" s="11"/>
      <c r="F188" s="11">
        <f t="shared" si="4"/>
        <v>0</v>
      </c>
    </row>
    <row r="189" spans="1:6" ht="75" x14ac:dyDescent="0.25">
      <c r="A189" s="7">
        <v>40133</v>
      </c>
      <c r="B189" s="8" t="s">
        <v>79</v>
      </c>
      <c r="C189" s="9" t="s">
        <v>34</v>
      </c>
      <c r="D189" s="10">
        <v>6.48</v>
      </c>
      <c r="E189" s="11"/>
      <c r="F189" s="11">
        <f t="shared" si="4"/>
        <v>0</v>
      </c>
    </row>
    <row r="190" spans="1:6" ht="150" x14ac:dyDescent="0.25">
      <c r="A190" s="7">
        <v>48055</v>
      </c>
      <c r="B190" s="8" t="s">
        <v>80</v>
      </c>
      <c r="C190" s="9" t="s">
        <v>34</v>
      </c>
      <c r="D190" s="10">
        <v>6.48</v>
      </c>
      <c r="E190" s="11"/>
      <c r="F190" s="11">
        <f t="shared" si="4"/>
        <v>0</v>
      </c>
    </row>
    <row r="191" spans="1:6" ht="45" x14ac:dyDescent="0.25">
      <c r="A191" s="7">
        <v>40079</v>
      </c>
      <c r="B191" s="8" t="s">
        <v>81</v>
      </c>
      <c r="C191" s="9" t="s">
        <v>75</v>
      </c>
      <c r="D191" s="10">
        <v>2</v>
      </c>
      <c r="E191" s="11"/>
      <c r="F191" s="11">
        <f t="shared" si="4"/>
        <v>0</v>
      </c>
    </row>
    <row r="192" spans="1:6" ht="15.75" x14ac:dyDescent="0.25">
      <c r="A192" s="94"/>
      <c r="B192" s="95" t="s">
        <v>84</v>
      </c>
      <c r="C192" s="95"/>
      <c r="D192" s="95"/>
      <c r="E192" s="96"/>
      <c r="F192" s="97">
        <f>SUM(F188:F191)</f>
        <v>0</v>
      </c>
    </row>
    <row r="193" spans="1:6" ht="15.75" customHeight="1" x14ac:dyDescent="0.25">
      <c r="A193" s="77"/>
      <c r="B193" s="78" t="s">
        <v>27</v>
      </c>
      <c r="C193" s="78"/>
      <c r="D193" s="78"/>
      <c r="E193" s="78"/>
      <c r="F193" s="79"/>
    </row>
    <row r="194" spans="1:6" ht="120" x14ac:dyDescent="0.25">
      <c r="A194" s="7">
        <v>51368</v>
      </c>
      <c r="B194" s="8" t="s">
        <v>85</v>
      </c>
      <c r="C194" s="9" t="s">
        <v>75</v>
      </c>
      <c r="D194" s="10">
        <v>1</v>
      </c>
      <c r="E194" s="11"/>
      <c r="F194" s="11">
        <f t="shared" ref="F194:F220" si="5">ROUND(E194*D194,2)</f>
        <v>0</v>
      </c>
    </row>
    <row r="195" spans="1:6" ht="135" x14ac:dyDescent="0.25">
      <c r="A195" s="7">
        <v>50058</v>
      </c>
      <c r="B195" s="8" t="s">
        <v>86</v>
      </c>
      <c r="C195" s="9" t="s">
        <v>75</v>
      </c>
      <c r="D195" s="10">
        <v>5</v>
      </c>
      <c r="E195" s="11"/>
      <c r="F195" s="11">
        <f t="shared" si="5"/>
        <v>0</v>
      </c>
    </row>
    <row r="196" spans="1:6" ht="60" x14ac:dyDescent="0.25">
      <c r="A196" s="7">
        <v>50007</v>
      </c>
      <c r="B196" s="8" t="s">
        <v>87</v>
      </c>
      <c r="C196" s="9" t="s">
        <v>88</v>
      </c>
      <c r="D196" s="10">
        <v>6</v>
      </c>
      <c r="E196" s="11"/>
      <c r="F196" s="11">
        <f t="shared" si="5"/>
        <v>0</v>
      </c>
    </row>
    <row r="197" spans="1:6" ht="90" x14ac:dyDescent="0.25">
      <c r="A197" s="7">
        <v>51008</v>
      </c>
      <c r="B197" s="8" t="s">
        <v>89</v>
      </c>
      <c r="C197" s="9" t="s">
        <v>75</v>
      </c>
      <c r="D197" s="10">
        <v>1</v>
      </c>
      <c r="E197" s="11"/>
      <c r="F197" s="11">
        <f t="shared" si="5"/>
        <v>0</v>
      </c>
    </row>
    <row r="198" spans="1:6" ht="135" x14ac:dyDescent="0.25">
      <c r="A198" s="7">
        <v>50009</v>
      </c>
      <c r="B198" s="8" t="s">
        <v>90</v>
      </c>
      <c r="C198" s="9" t="s">
        <v>88</v>
      </c>
      <c r="D198" s="10">
        <v>6</v>
      </c>
      <c r="E198" s="11"/>
      <c r="F198" s="11">
        <f t="shared" si="5"/>
        <v>0</v>
      </c>
    </row>
    <row r="199" spans="1:6" ht="60" x14ac:dyDescent="0.25">
      <c r="A199" s="7">
        <v>50011</v>
      </c>
      <c r="B199" s="8" t="s">
        <v>91</v>
      </c>
      <c r="C199" s="9" t="s">
        <v>88</v>
      </c>
      <c r="D199" s="10">
        <v>4</v>
      </c>
      <c r="E199" s="11"/>
      <c r="F199" s="11">
        <f t="shared" si="5"/>
        <v>0</v>
      </c>
    </row>
    <row r="200" spans="1:6" ht="120" x14ac:dyDescent="0.25">
      <c r="A200" s="7">
        <v>50085</v>
      </c>
      <c r="B200" s="8" t="s">
        <v>92</v>
      </c>
      <c r="C200" s="9" t="s">
        <v>75</v>
      </c>
      <c r="D200" s="10">
        <v>6</v>
      </c>
      <c r="E200" s="11"/>
      <c r="F200" s="11">
        <f t="shared" si="5"/>
        <v>0</v>
      </c>
    </row>
    <row r="201" spans="1:6" ht="75" x14ac:dyDescent="0.25">
      <c r="A201" s="7">
        <v>51000</v>
      </c>
      <c r="B201" s="8" t="s">
        <v>93</v>
      </c>
      <c r="C201" s="9" t="s">
        <v>88</v>
      </c>
      <c r="D201" s="10">
        <v>4</v>
      </c>
      <c r="E201" s="11"/>
      <c r="F201" s="11">
        <f t="shared" si="5"/>
        <v>0</v>
      </c>
    </row>
    <row r="202" spans="1:6" ht="75" x14ac:dyDescent="0.25">
      <c r="A202" s="7">
        <v>51010</v>
      </c>
      <c r="B202" s="8" t="s">
        <v>94</v>
      </c>
      <c r="C202" s="9" t="s">
        <v>75</v>
      </c>
      <c r="D202" s="10">
        <v>4</v>
      </c>
      <c r="E202" s="11"/>
      <c r="F202" s="11">
        <f t="shared" si="5"/>
        <v>0</v>
      </c>
    </row>
    <row r="203" spans="1:6" ht="15.75" x14ac:dyDescent="0.25">
      <c r="A203" s="94"/>
      <c r="B203" s="95" t="s">
        <v>95</v>
      </c>
      <c r="C203" s="95"/>
      <c r="D203" s="95"/>
      <c r="E203" s="96"/>
      <c r="F203" s="97">
        <f>SUM(F194:F202)</f>
        <v>0</v>
      </c>
    </row>
    <row r="204" spans="1:6" ht="31.5" x14ac:dyDescent="0.25">
      <c r="A204" s="98"/>
      <c r="B204" s="99" t="s">
        <v>98</v>
      </c>
      <c r="C204" s="99"/>
      <c r="D204" s="99"/>
      <c r="E204" s="100"/>
      <c r="F204" s="97">
        <f>F203+F192+F186+F172+F162</f>
        <v>0</v>
      </c>
    </row>
    <row r="205" spans="1:6" ht="15.75" x14ac:dyDescent="0.25">
      <c r="A205" s="74"/>
      <c r="B205" s="75" t="s">
        <v>99</v>
      </c>
      <c r="C205" s="75"/>
      <c r="D205" s="75"/>
      <c r="E205" s="75"/>
      <c r="F205" s="76"/>
    </row>
    <row r="206" spans="1:6" ht="15.75" customHeight="1" x14ac:dyDescent="0.25">
      <c r="A206" s="77"/>
      <c r="B206" s="78" t="s">
        <v>23</v>
      </c>
      <c r="C206" s="78"/>
      <c r="D206" s="78"/>
      <c r="E206" s="78"/>
      <c r="F206" s="79"/>
    </row>
    <row r="207" spans="1:6" ht="105" x14ac:dyDescent="0.25">
      <c r="A207" s="7">
        <v>10001</v>
      </c>
      <c r="B207" s="8" t="s">
        <v>37</v>
      </c>
      <c r="C207" s="9" t="s">
        <v>34</v>
      </c>
      <c r="D207" s="10">
        <v>78.52</v>
      </c>
      <c r="E207" s="11"/>
      <c r="F207" s="11">
        <f t="shared" si="5"/>
        <v>0</v>
      </c>
    </row>
    <row r="208" spans="1:6" ht="90" x14ac:dyDescent="0.25">
      <c r="A208" s="7">
        <v>11120</v>
      </c>
      <c r="B208" s="8" t="s">
        <v>38</v>
      </c>
      <c r="C208" s="9" t="s">
        <v>39</v>
      </c>
      <c r="D208" s="10">
        <v>92.09</v>
      </c>
      <c r="E208" s="11"/>
      <c r="F208" s="11">
        <f t="shared" si="5"/>
        <v>0</v>
      </c>
    </row>
    <row r="209" spans="1:6" ht="90" x14ac:dyDescent="0.25">
      <c r="A209" s="7">
        <v>11072</v>
      </c>
      <c r="B209" s="8" t="s">
        <v>40</v>
      </c>
      <c r="C209" s="9" t="s">
        <v>39</v>
      </c>
      <c r="D209" s="10">
        <v>92.09</v>
      </c>
      <c r="E209" s="11"/>
      <c r="F209" s="11">
        <f t="shared" si="5"/>
        <v>0</v>
      </c>
    </row>
    <row r="210" spans="1:6" ht="135" x14ac:dyDescent="0.25">
      <c r="A210" s="7">
        <v>11100</v>
      </c>
      <c r="B210" s="8" t="s">
        <v>41</v>
      </c>
      <c r="C210" s="9" t="s">
        <v>34</v>
      </c>
      <c r="D210" s="10">
        <v>70.739999999999995</v>
      </c>
      <c r="E210" s="11"/>
      <c r="F210" s="11">
        <f t="shared" si="5"/>
        <v>0</v>
      </c>
    </row>
    <row r="211" spans="1:6" ht="150" x14ac:dyDescent="0.25">
      <c r="A211" s="7">
        <v>12016</v>
      </c>
      <c r="B211" s="8" t="s">
        <v>42</v>
      </c>
      <c r="C211" s="9" t="s">
        <v>39</v>
      </c>
      <c r="D211" s="10">
        <v>10.64</v>
      </c>
      <c r="E211" s="11"/>
      <c r="F211" s="11">
        <f t="shared" si="5"/>
        <v>0</v>
      </c>
    </row>
    <row r="212" spans="1:6" ht="90" x14ac:dyDescent="0.25">
      <c r="A212" s="7">
        <v>12021</v>
      </c>
      <c r="B212" s="8" t="s">
        <v>43</v>
      </c>
      <c r="C212" s="9" t="s">
        <v>34</v>
      </c>
      <c r="D212" s="10">
        <v>40.08</v>
      </c>
      <c r="E212" s="11"/>
      <c r="F212" s="11">
        <f t="shared" si="5"/>
        <v>0</v>
      </c>
    </row>
    <row r="213" spans="1:6" ht="90" x14ac:dyDescent="0.25">
      <c r="A213" s="7">
        <v>12033</v>
      </c>
      <c r="B213" s="8" t="s">
        <v>44</v>
      </c>
      <c r="C213" s="9" t="s">
        <v>45</v>
      </c>
      <c r="D213" s="10">
        <v>54.45</v>
      </c>
      <c r="E213" s="11"/>
      <c r="F213" s="11">
        <f t="shared" si="5"/>
        <v>0</v>
      </c>
    </row>
    <row r="214" spans="1:6" ht="90" x14ac:dyDescent="0.25">
      <c r="A214" s="7">
        <v>12034</v>
      </c>
      <c r="B214" s="8" t="s">
        <v>46</v>
      </c>
      <c r="C214" s="9" t="s">
        <v>45</v>
      </c>
      <c r="D214" s="10">
        <v>395.07</v>
      </c>
      <c r="E214" s="11"/>
      <c r="F214" s="11">
        <f t="shared" si="5"/>
        <v>0</v>
      </c>
    </row>
    <row r="215" spans="1:6" ht="90" x14ac:dyDescent="0.25">
      <c r="A215" s="7">
        <v>12113</v>
      </c>
      <c r="B215" s="8" t="s">
        <v>47</v>
      </c>
      <c r="C215" s="9" t="s">
        <v>48</v>
      </c>
      <c r="D215" s="10">
        <v>48.96</v>
      </c>
      <c r="E215" s="11"/>
      <c r="F215" s="11">
        <f t="shared" si="5"/>
        <v>0</v>
      </c>
    </row>
    <row r="216" spans="1:6" ht="75" x14ac:dyDescent="0.25">
      <c r="A216" s="7">
        <v>12062</v>
      </c>
      <c r="B216" s="8" t="s">
        <v>49</v>
      </c>
      <c r="C216" s="9" t="s">
        <v>34</v>
      </c>
      <c r="D216" s="10">
        <v>39.17</v>
      </c>
      <c r="E216" s="11"/>
      <c r="F216" s="11">
        <f t="shared" si="5"/>
        <v>0</v>
      </c>
    </row>
    <row r="217" spans="1:6" ht="105" x14ac:dyDescent="0.25">
      <c r="A217" s="7">
        <v>12040</v>
      </c>
      <c r="B217" s="8" t="s">
        <v>50</v>
      </c>
      <c r="C217" s="9" t="s">
        <v>48</v>
      </c>
      <c r="D217" s="10">
        <v>21.6</v>
      </c>
      <c r="E217" s="11"/>
      <c r="F217" s="11">
        <f t="shared" si="5"/>
        <v>0</v>
      </c>
    </row>
    <row r="218" spans="1:6" ht="75" x14ac:dyDescent="0.25">
      <c r="A218" s="7">
        <v>10023</v>
      </c>
      <c r="B218" s="8" t="s">
        <v>51</v>
      </c>
      <c r="C218" s="9" t="s">
        <v>45</v>
      </c>
      <c r="D218" s="10">
        <v>542.94000000000005</v>
      </c>
      <c r="E218" s="11"/>
      <c r="F218" s="11">
        <f t="shared" si="5"/>
        <v>0</v>
      </c>
    </row>
    <row r="219" spans="1:6" ht="135" x14ac:dyDescent="0.25">
      <c r="A219" s="7">
        <v>11133</v>
      </c>
      <c r="B219" s="8" t="s">
        <v>52</v>
      </c>
      <c r="C219" s="9" t="s">
        <v>39</v>
      </c>
      <c r="D219" s="10">
        <v>18.37</v>
      </c>
      <c r="E219" s="11"/>
      <c r="F219" s="11">
        <f t="shared" si="5"/>
        <v>0</v>
      </c>
    </row>
    <row r="220" spans="1:6" ht="60" x14ac:dyDescent="0.25">
      <c r="A220" s="7">
        <v>10018</v>
      </c>
      <c r="B220" s="8" t="s">
        <v>53</v>
      </c>
      <c r="C220" s="9" t="s">
        <v>34</v>
      </c>
      <c r="D220" s="10">
        <v>157.97999999999999</v>
      </c>
      <c r="E220" s="11"/>
      <c r="F220" s="11">
        <f t="shared" si="5"/>
        <v>0</v>
      </c>
    </row>
    <row r="221" spans="1:6" ht="15.75" x14ac:dyDescent="0.25">
      <c r="A221" s="94"/>
      <c r="B221" s="95" t="s">
        <v>54</v>
      </c>
      <c r="C221" s="95"/>
      <c r="D221" s="95"/>
      <c r="E221" s="96"/>
      <c r="F221" s="97">
        <f>SUM(F207:F220)</f>
        <v>0</v>
      </c>
    </row>
    <row r="222" spans="1:6" ht="15.75" customHeight="1" x14ac:dyDescent="0.25">
      <c r="A222" s="77"/>
      <c r="B222" s="78" t="s">
        <v>24</v>
      </c>
      <c r="C222" s="78"/>
      <c r="D222" s="78"/>
      <c r="E222" s="78"/>
      <c r="F222" s="79"/>
    </row>
    <row r="223" spans="1:6" ht="60" x14ac:dyDescent="0.25">
      <c r="A223" s="7">
        <v>21110</v>
      </c>
      <c r="B223" s="8" t="s">
        <v>55</v>
      </c>
      <c r="C223" s="9" t="s">
        <v>34</v>
      </c>
      <c r="D223" s="10">
        <v>75.89</v>
      </c>
      <c r="E223" s="11"/>
      <c r="F223" s="11">
        <f t="shared" ref="F223:F248" si="6">ROUND(E223*D223,2)</f>
        <v>0</v>
      </c>
    </row>
    <row r="224" spans="1:6" ht="60" x14ac:dyDescent="0.25">
      <c r="A224" s="7">
        <v>21115</v>
      </c>
      <c r="B224" s="8" t="s">
        <v>56</v>
      </c>
      <c r="C224" s="9" t="s">
        <v>34</v>
      </c>
      <c r="D224" s="10">
        <v>27.29</v>
      </c>
      <c r="E224" s="11"/>
      <c r="F224" s="11">
        <f t="shared" si="6"/>
        <v>0</v>
      </c>
    </row>
    <row r="225" spans="1:6" ht="60" x14ac:dyDescent="0.25">
      <c r="A225" s="7">
        <v>21101</v>
      </c>
      <c r="B225" s="8" t="s">
        <v>57</v>
      </c>
      <c r="C225" s="9" t="s">
        <v>34</v>
      </c>
      <c r="D225" s="10">
        <v>22</v>
      </c>
      <c r="E225" s="11"/>
      <c r="F225" s="11">
        <f t="shared" si="6"/>
        <v>0</v>
      </c>
    </row>
    <row r="226" spans="1:6" ht="75" x14ac:dyDescent="0.25">
      <c r="A226" s="7">
        <v>21203</v>
      </c>
      <c r="B226" s="8" t="s">
        <v>58</v>
      </c>
      <c r="C226" s="9" t="s">
        <v>45</v>
      </c>
      <c r="D226" s="10">
        <v>813.2</v>
      </c>
      <c r="E226" s="11"/>
      <c r="F226" s="11">
        <f t="shared" si="6"/>
        <v>0</v>
      </c>
    </row>
    <row r="227" spans="1:6" ht="75" x14ac:dyDescent="0.25">
      <c r="A227" s="7">
        <v>21204</v>
      </c>
      <c r="B227" s="8" t="s">
        <v>59</v>
      </c>
      <c r="C227" s="9" t="s">
        <v>45</v>
      </c>
      <c r="D227" s="10">
        <v>106.67</v>
      </c>
      <c r="E227" s="11"/>
      <c r="F227" s="11">
        <f t="shared" si="6"/>
        <v>0</v>
      </c>
    </row>
    <row r="228" spans="1:6" ht="105" x14ac:dyDescent="0.25">
      <c r="A228" s="7">
        <v>21206</v>
      </c>
      <c r="B228" s="8" t="s">
        <v>60</v>
      </c>
      <c r="C228" s="9" t="s">
        <v>45</v>
      </c>
      <c r="D228" s="10">
        <v>83.25</v>
      </c>
      <c r="E228" s="11"/>
      <c r="F228" s="11">
        <f t="shared" si="6"/>
        <v>0</v>
      </c>
    </row>
    <row r="229" spans="1:6" ht="75" x14ac:dyDescent="0.25">
      <c r="A229" s="7">
        <v>10023</v>
      </c>
      <c r="B229" s="8" t="s">
        <v>51</v>
      </c>
      <c r="C229" s="9" t="s">
        <v>45</v>
      </c>
      <c r="D229" s="10">
        <v>1003.12</v>
      </c>
      <c r="E229" s="11"/>
      <c r="F229" s="11">
        <f t="shared" si="6"/>
        <v>0</v>
      </c>
    </row>
    <row r="230" spans="1:6" ht="105" x14ac:dyDescent="0.25">
      <c r="A230" s="7">
        <v>21305</v>
      </c>
      <c r="B230" s="8" t="s">
        <v>61</v>
      </c>
      <c r="C230" s="9" t="s">
        <v>39</v>
      </c>
      <c r="D230" s="10">
        <v>11.38</v>
      </c>
      <c r="E230" s="11"/>
      <c r="F230" s="11">
        <f t="shared" si="6"/>
        <v>0</v>
      </c>
    </row>
    <row r="231" spans="1:6" ht="15.75" x14ac:dyDescent="0.25">
      <c r="A231" s="94"/>
      <c r="B231" s="95" t="s">
        <v>62</v>
      </c>
      <c r="C231" s="95"/>
      <c r="D231" s="95"/>
      <c r="E231" s="96"/>
      <c r="F231" s="97">
        <f>SUM(F223:F230)</f>
        <v>0</v>
      </c>
    </row>
    <row r="232" spans="1:6" ht="15.75" customHeight="1" x14ac:dyDescent="0.25">
      <c r="A232" s="77"/>
      <c r="B232" s="78" t="s">
        <v>28</v>
      </c>
      <c r="C232" s="78"/>
      <c r="D232" s="78"/>
      <c r="E232" s="78"/>
      <c r="F232" s="79"/>
    </row>
    <row r="233" spans="1:6" ht="180" x14ac:dyDescent="0.25">
      <c r="A233" s="7">
        <v>31019</v>
      </c>
      <c r="B233" s="8" t="s">
        <v>64</v>
      </c>
      <c r="C233" s="9" t="s">
        <v>48</v>
      </c>
      <c r="D233" s="10">
        <v>124.04</v>
      </c>
      <c r="E233" s="11"/>
      <c r="F233" s="11">
        <f t="shared" si="6"/>
        <v>0</v>
      </c>
    </row>
    <row r="234" spans="1:6" ht="270" x14ac:dyDescent="0.25">
      <c r="A234" s="7">
        <v>31146</v>
      </c>
      <c r="B234" s="8" t="s">
        <v>65</v>
      </c>
      <c r="C234" s="9" t="s">
        <v>34</v>
      </c>
      <c r="D234" s="10">
        <v>114.77</v>
      </c>
      <c r="E234" s="11"/>
      <c r="F234" s="11">
        <f t="shared" si="6"/>
        <v>0</v>
      </c>
    </row>
    <row r="235" spans="1:6" ht="120" x14ac:dyDescent="0.25">
      <c r="A235" s="7">
        <v>31201</v>
      </c>
      <c r="B235" s="8" t="s">
        <v>66</v>
      </c>
      <c r="C235" s="9" t="s">
        <v>34</v>
      </c>
      <c r="D235" s="10">
        <v>60.68</v>
      </c>
      <c r="E235" s="11"/>
      <c r="F235" s="11">
        <f t="shared" si="6"/>
        <v>0</v>
      </c>
    </row>
    <row r="236" spans="1:6" ht="195" x14ac:dyDescent="0.25">
      <c r="A236" s="7">
        <v>31214</v>
      </c>
      <c r="B236" s="8" t="s">
        <v>67</v>
      </c>
      <c r="C236" s="9" t="s">
        <v>34</v>
      </c>
      <c r="D236" s="10">
        <v>45.92</v>
      </c>
      <c r="E236" s="11"/>
      <c r="F236" s="11">
        <f t="shared" si="6"/>
        <v>0</v>
      </c>
    </row>
    <row r="237" spans="1:6" ht="270" x14ac:dyDescent="0.25">
      <c r="A237" s="7">
        <v>31239</v>
      </c>
      <c r="B237" s="8" t="s">
        <v>68</v>
      </c>
      <c r="C237" s="9" t="s">
        <v>34</v>
      </c>
      <c r="D237" s="10">
        <v>17.64</v>
      </c>
      <c r="E237" s="11"/>
      <c r="F237" s="11">
        <f t="shared" si="6"/>
        <v>0</v>
      </c>
    </row>
    <row r="238" spans="1:6" ht="270" x14ac:dyDescent="0.25">
      <c r="A238" s="7">
        <v>31226</v>
      </c>
      <c r="B238" s="8" t="s">
        <v>69</v>
      </c>
      <c r="C238" s="9" t="s">
        <v>34</v>
      </c>
      <c r="D238" s="10">
        <v>45.92</v>
      </c>
      <c r="E238" s="11"/>
      <c r="F238" s="11">
        <f t="shared" si="6"/>
        <v>0</v>
      </c>
    </row>
    <row r="239" spans="1:6" ht="135" x14ac:dyDescent="0.25">
      <c r="A239" s="7">
        <v>35600</v>
      </c>
      <c r="B239" s="8" t="s">
        <v>71</v>
      </c>
      <c r="C239" s="9" t="s">
        <v>34</v>
      </c>
      <c r="D239" s="10">
        <v>94.43</v>
      </c>
      <c r="E239" s="11"/>
      <c r="F239" s="11">
        <f t="shared" si="6"/>
        <v>0</v>
      </c>
    </row>
    <row r="240" spans="1:6" ht="255" x14ac:dyDescent="0.25">
      <c r="A240" s="7">
        <v>32001</v>
      </c>
      <c r="B240" s="8" t="s">
        <v>72</v>
      </c>
      <c r="C240" s="9" t="s">
        <v>34</v>
      </c>
      <c r="D240" s="10">
        <v>97.91</v>
      </c>
      <c r="E240" s="11"/>
      <c r="F240" s="11">
        <f t="shared" si="6"/>
        <v>0</v>
      </c>
    </row>
    <row r="241" spans="1:6" ht="285" x14ac:dyDescent="0.25">
      <c r="A241" s="7">
        <v>30001</v>
      </c>
      <c r="B241" s="8" t="s">
        <v>73</v>
      </c>
      <c r="C241" s="9" t="s">
        <v>34</v>
      </c>
      <c r="D241" s="10">
        <v>192.34</v>
      </c>
      <c r="E241" s="11"/>
      <c r="F241" s="11">
        <f t="shared" si="6"/>
        <v>0</v>
      </c>
    </row>
    <row r="242" spans="1:6" ht="180" x14ac:dyDescent="0.25">
      <c r="A242" s="7">
        <v>31003</v>
      </c>
      <c r="B242" s="8" t="s">
        <v>100</v>
      </c>
      <c r="C242" s="9" t="s">
        <v>48</v>
      </c>
      <c r="D242" s="10">
        <v>14.6</v>
      </c>
      <c r="E242" s="11"/>
      <c r="F242" s="11">
        <f t="shared" si="6"/>
        <v>0</v>
      </c>
    </row>
    <row r="243" spans="1:6" ht="270" x14ac:dyDescent="0.25">
      <c r="A243" s="7">
        <v>31110</v>
      </c>
      <c r="B243" s="8" t="s">
        <v>101</v>
      </c>
      <c r="C243" s="9" t="s">
        <v>34</v>
      </c>
      <c r="D243" s="10">
        <v>13.32</v>
      </c>
      <c r="E243" s="11"/>
      <c r="F243" s="11">
        <f t="shared" si="6"/>
        <v>0</v>
      </c>
    </row>
    <row r="244" spans="1:6" ht="210" x14ac:dyDescent="0.25">
      <c r="A244" s="7">
        <v>32000</v>
      </c>
      <c r="B244" s="8" t="s">
        <v>102</v>
      </c>
      <c r="C244" s="9" t="s">
        <v>34</v>
      </c>
      <c r="D244" s="10">
        <v>138.78</v>
      </c>
      <c r="E244" s="11"/>
      <c r="F244" s="11">
        <f t="shared" si="6"/>
        <v>0</v>
      </c>
    </row>
    <row r="245" spans="1:6" ht="180" x14ac:dyDescent="0.25">
      <c r="A245" s="7">
        <v>30038</v>
      </c>
      <c r="B245" s="8" t="s">
        <v>103</v>
      </c>
      <c r="C245" s="9" t="s">
        <v>34</v>
      </c>
      <c r="D245" s="10">
        <v>138.78</v>
      </c>
      <c r="E245" s="11"/>
      <c r="F245" s="11">
        <f t="shared" si="6"/>
        <v>0</v>
      </c>
    </row>
    <row r="246" spans="1:6" ht="75" x14ac:dyDescent="0.25">
      <c r="A246" s="7">
        <v>33027</v>
      </c>
      <c r="B246" s="8" t="s">
        <v>104</v>
      </c>
      <c r="C246" s="9" t="s">
        <v>48</v>
      </c>
      <c r="D246" s="10">
        <v>77.099999999999994</v>
      </c>
      <c r="E246" s="11"/>
      <c r="F246" s="11">
        <f t="shared" si="6"/>
        <v>0</v>
      </c>
    </row>
    <row r="247" spans="1:6" ht="60" x14ac:dyDescent="0.25">
      <c r="A247" s="7">
        <v>38002</v>
      </c>
      <c r="B247" s="8" t="s">
        <v>105</v>
      </c>
      <c r="C247" s="9" t="s">
        <v>34</v>
      </c>
      <c r="D247" s="10">
        <v>5.83</v>
      </c>
      <c r="E247" s="11"/>
      <c r="F247" s="11">
        <f t="shared" si="6"/>
        <v>0</v>
      </c>
    </row>
    <row r="248" spans="1:6" ht="105" x14ac:dyDescent="0.25">
      <c r="A248" s="7">
        <v>35106</v>
      </c>
      <c r="B248" s="8" t="s">
        <v>76</v>
      </c>
      <c r="C248" s="9" t="s">
        <v>34</v>
      </c>
      <c r="D248" s="10">
        <v>75.89</v>
      </c>
      <c r="E248" s="11"/>
      <c r="F248" s="11">
        <f t="shared" si="6"/>
        <v>0</v>
      </c>
    </row>
    <row r="249" spans="1:6" ht="15.75" x14ac:dyDescent="0.25">
      <c r="A249" s="94"/>
      <c r="B249" s="95" t="s">
        <v>77</v>
      </c>
      <c r="C249" s="95"/>
      <c r="D249" s="95"/>
      <c r="E249" s="96"/>
      <c r="F249" s="97">
        <f>SUM(F233:F248)</f>
        <v>0</v>
      </c>
    </row>
    <row r="250" spans="1:6" ht="15.75" customHeight="1" x14ac:dyDescent="0.25">
      <c r="A250" s="77"/>
      <c r="B250" s="78" t="s">
        <v>26</v>
      </c>
      <c r="C250" s="78"/>
      <c r="D250" s="78"/>
      <c r="E250" s="78"/>
      <c r="F250" s="79"/>
    </row>
    <row r="251" spans="1:6" ht="165" x14ac:dyDescent="0.25">
      <c r="A251" s="7">
        <v>40232</v>
      </c>
      <c r="B251" s="8" t="s">
        <v>78</v>
      </c>
      <c r="C251" s="9" t="s">
        <v>75</v>
      </c>
      <c r="D251" s="10">
        <v>6</v>
      </c>
      <c r="E251" s="11"/>
      <c r="F251" s="11">
        <f t="shared" ref="F251:F286" si="7">ROUND(E251*D251,2)</f>
        <v>0</v>
      </c>
    </row>
    <row r="252" spans="1:6" ht="75" x14ac:dyDescent="0.25">
      <c r="A252" s="7">
        <v>40133</v>
      </c>
      <c r="B252" s="8" t="s">
        <v>79</v>
      </c>
      <c r="C252" s="9" t="s">
        <v>34</v>
      </c>
      <c r="D252" s="10">
        <v>6.48</v>
      </c>
      <c r="E252" s="11"/>
      <c r="F252" s="11">
        <f t="shared" si="7"/>
        <v>0</v>
      </c>
    </row>
    <row r="253" spans="1:6" ht="150" x14ac:dyDescent="0.25">
      <c r="A253" s="7">
        <v>48055</v>
      </c>
      <c r="B253" s="8" t="s">
        <v>80</v>
      </c>
      <c r="C253" s="9" t="s">
        <v>34</v>
      </c>
      <c r="D253" s="10">
        <v>6.48</v>
      </c>
      <c r="E253" s="11"/>
      <c r="F253" s="11">
        <f t="shared" si="7"/>
        <v>0</v>
      </c>
    </row>
    <row r="254" spans="1:6" ht="135" x14ac:dyDescent="0.25">
      <c r="A254" s="7">
        <v>42010</v>
      </c>
      <c r="B254" s="8" t="s">
        <v>106</v>
      </c>
      <c r="C254" s="9" t="s">
        <v>34</v>
      </c>
      <c r="D254" s="10">
        <v>10.37</v>
      </c>
      <c r="E254" s="11"/>
      <c r="F254" s="11">
        <f t="shared" si="7"/>
        <v>0</v>
      </c>
    </row>
    <row r="255" spans="1:6" ht="60" x14ac:dyDescent="0.25">
      <c r="A255" s="7">
        <v>42000</v>
      </c>
      <c r="B255" s="8" t="s">
        <v>107</v>
      </c>
      <c r="C255" s="9" t="s">
        <v>34</v>
      </c>
      <c r="D255" s="10">
        <v>6.8</v>
      </c>
      <c r="E255" s="11"/>
      <c r="F255" s="11">
        <f t="shared" si="7"/>
        <v>0</v>
      </c>
    </row>
    <row r="256" spans="1:6" ht="15.75" x14ac:dyDescent="0.25">
      <c r="A256" s="94"/>
      <c r="B256" s="95" t="s">
        <v>84</v>
      </c>
      <c r="C256" s="95"/>
      <c r="D256" s="95"/>
      <c r="E256" s="96"/>
      <c r="F256" s="97">
        <f>SUM(F251:F255)</f>
        <v>0</v>
      </c>
    </row>
    <row r="257" spans="1:6" ht="15.75" customHeight="1" x14ac:dyDescent="0.25">
      <c r="A257" s="77"/>
      <c r="B257" s="78" t="s">
        <v>27</v>
      </c>
      <c r="C257" s="78"/>
      <c r="D257" s="78"/>
      <c r="E257" s="78"/>
      <c r="F257" s="79"/>
    </row>
    <row r="258" spans="1:6" ht="60" x14ac:dyDescent="0.25">
      <c r="A258" s="7">
        <v>51350</v>
      </c>
      <c r="B258" s="8" t="s">
        <v>108</v>
      </c>
      <c r="C258" s="9" t="s">
        <v>75</v>
      </c>
      <c r="D258" s="10">
        <v>1</v>
      </c>
      <c r="E258" s="11"/>
      <c r="F258" s="11">
        <f t="shared" si="7"/>
        <v>0</v>
      </c>
    </row>
    <row r="259" spans="1:6" ht="135" x14ac:dyDescent="0.25">
      <c r="A259" s="7">
        <v>50058</v>
      </c>
      <c r="B259" s="8" t="s">
        <v>86</v>
      </c>
      <c r="C259" s="9" t="s">
        <v>75</v>
      </c>
      <c r="D259" s="10">
        <v>2</v>
      </c>
      <c r="E259" s="11"/>
      <c r="F259" s="11">
        <f t="shared" si="7"/>
        <v>0</v>
      </c>
    </row>
    <row r="260" spans="1:6" ht="60" x14ac:dyDescent="0.25">
      <c r="A260" s="7">
        <v>50007</v>
      </c>
      <c r="B260" s="8" t="s">
        <v>87</v>
      </c>
      <c r="C260" s="9" t="s">
        <v>88</v>
      </c>
      <c r="D260" s="10">
        <v>12</v>
      </c>
      <c r="E260" s="11"/>
      <c r="F260" s="11">
        <f t="shared" si="7"/>
        <v>0</v>
      </c>
    </row>
    <row r="261" spans="1:6" ht="90" x14ac:dyDescent="0.25">
      <c r="A261" s="7">
        <v>51008</v>
      </c>
      <c r="B261" s="8" t="s">
        <v>89</v>
      </c>
      <c r="C261" s="9" t="s">
        <v>75</v>
      </c>
      <c r="D261" s="10">
        <v>1</v>
      </c>
      <c r="E261" s="11"/>
      <c r="F261" s="11">
        <f t="shared" si="7"/>
        <v>0</v>
      </c>
    </row>
    <row r="262" spans="1:6" ht="120" x14ac:dyDescent="0.25">
      <c r="A262" s="7">
        <v>50085</v>
      </c>
      <c r="B262" s="8" t="s">
        <v>92</v>
      </c>
      <c r="C262" s="9" t="s">
        <v>75</v>
      </c>
      <c r="D262" s="10">
        <v>12</v>
      </c>
      <c r="E262" s="11"/>
      <c r="F262" s="11">
        <f t="shared" si="7"/>
        <v>0</v>
      </c>
    </row>
    <row r="263" spans="1:6" ht="60" x14ac:dyDescent="0.25">
      <c r="A263" s="7">
        <v>70004</v>
      </c>
      <c r="B263" s="8" t="s">
        <v>109</v>
      </c>
      <c r="C263" s="9" t="s">
        <v>88</v>
      </c>
      <c r="D263" s="10">
        <v>10</v>
      </c>
      <c r="E263" s="11"/>
      <c r="F263" s="11">
        <f t="shared" si="7"/>
        <v>0</v>
      </c>
    </row>
    <row r="264" spans="1:6" ht="45" x14ac:dyDescent="0.25">
      <c r="A264" s="7">
        <v>70012</v>
      </c>
      <c r="B264" s="8" t="s">
        <v>110</v>
      </c>
      <c r="C264" s="9" t="s">
        <v>88</v>
      </c>
      <c r="D264" s="10">
        <v>2</v>
      </c>
      <c r="E264" s="11"/>
      <c r="F264" s="11">
        <f t="shared" si="7"/>
        <v>0</v>
      </c>
    </row>
    <row r="265" spans="1:6" ht="60" x14ac:dyDescent="0.25">
      <c r="A265" s="7">
        <v>61531</v>
      </c>
      <c r="B265" s="8" t="s">
        <v>111</v>
      </c>
      <c r="C265" s="9" t="s">
        <v>88</v>
      </c>
      <c r="D265" s="10">
        <v>10</v>
      </c>
      <c r="E265" s="11"/>
      <c r="F265" s="11">
        <f t="shared" si="7"/>
        <v>0</v>
      </c>
    </row>
    <row r="266" spans="1:6" ht="150" x14ac:dyDescent="0.25">
      <c r="A266" s="7">
        <v>70024</v>
      </c>
      <c r="B266" s="8" t="s">
        <v>112</v>
      </c>
      <c r="C266" s="9" t="s">
        <v>75</v>
      </c>
      <c r="D266" s="10">
        <v>2</v>
      </c>
      <c r="E266" s="11"/>
      <c r="F266" s="11">
        <f t="shared" si="7"/>
        <v>0</v>
      </c>
    </row>
    <row r="267" spans="1:6" ht="135" x14ac:dyDescent="0.25">
      <c r="A267" s="7">
        <v>70020</v>
      </c>
      <c r="B267" s="8" t="s">
        <v>113</v>
      </c>
      <c r="C267" s="9" t="s">
        <v>75</v>
      </c>
      <c r="D267" s="10">
        <v>8</v>
      </c>
      <c r="E267" s="11"/>
      <c r="F267" s="11">
        <f t="shared" si="7"/>
        <v>0</v>
      </c>
    </row>
    <row r="268" spans="1:6" ht="120" x14ac:dyDescent="0.25">
      <c r="A268" s="7">
        <v>70021</v>
      </c>
      <c r="B268" s="8" t="s">
        <v>114</v>
      </c>
      <c r="C268" s="9" t="s">
        <v>75</v>
      </c>
      <c r="D268" s="10">
        <v>2</v>
      </c>
      <c r="E268" s="11"/>
      <c r="F268" s="11">
        <f t="shared" si="7"/>
        <v>0</v>
      </c>
    </row>
    <row r="269" spans="1:6" ht="120" x14ac:dyDescent="0.25">
      <c r="A269" s="7">
        <v>60009</v>
      </c>
      <c r="B269" s="8" t="s">
        <v>115</v>
      </c>
      <c r="C269" s="9" t="s">
        <v>75</v>
      </c>
      <c r="D269" s="10">
        <v>10</v>
      </c>
      <c r="E269" s="11"/>
      <c r="F269" s="11">
        <f t="shared" si="7"/>
        <v>0</v>
      </c>
    </row>
    <row r="270" spans="1:6" ht="45" x14ac:dyDescent="0.25">
      <c r="A270" s="7">
        <v>70002</v>
      </c>
      <c r="B270" s="8" t="s">
        <v>116</v>
      </c>
      <c r="C270" s="9" t="s">
        <v>75</v>
      </c>
      <c r="D270" s="10">
        <v>6</v>
      </c>
      <c r="E270" s="11"/>
      <c r="F270" s="11">
        <f t="shared" si="7"/>
        <v>0</v>
      </c>
    </row>
    <row r="271" spans="1:6" ht="75" x14ac:dyDescent="0.25">
      <c r="A271" s="7">
        <v>61546</v>
      </c>
      <c r="B271" s="8" t="s">
        <v>117</v>
      </c>
      <c r="C271" s="9" t="s">
        <v>75</v>
      </c>
      <c r="D271" s="10">
        <v>2</v>
      </c>
      <c r="E271" s="11"/>
      <c r="F271" s="11">
        <f t="shared" si="7"/>
        <v>0</v>
      </c>
    </row>
    <row r="272" spans="1:6" ht="75" x14ac:dyDescent="0.25">
      <c r="A272" s="7">
        <v>61547</v>
      </c>
      <c r="B272" s="8" t="s">
        <v>118</v>
      </c>
      <c r="C272" s="9" t="s">
        <v>75</v>
      </c>
      <c r="D272" s="10">
        <v>2</v>
      </c>
      <c r="E272" s="11"/>
      <c r="F272" s="11">
        <f t="shared" si="7"/>
        <v>0</v>
      </c>
    </row>
    <row r="273" spans="1:6" ht="45" x14ac:dyDescent="0.25">
      <c r="A273" s="7">
        <v>61548</v>
      </c>
      <c r="B273" s="8" t="s">
        <v>119</v>
      </c>
      <c r="C273" s="9" t="s">
        <v>48</v>
      </c>
      <c r="D273" s="10">
        <v>8.7200000000000006</v>
      </c>
      <c r="E273" s="11"/>
      <c r="F273" s="11">
        <f t="shared" si="7"/>
        <v>0</v>
      </c>
    </row>
    <row r="274" spans="1:6" ht="15.75" x14ac:dyDescent="0.25">
      <c r="A274" s="94"/>
      <c r="B274" s="95" t="s">
        <v>95</v>
      </c>
      <c r="C274" s="95"/>
      <c r="D274" s="95"/>
      <c r="E274" s="96"/>
      <c r="F274" s="97">
        <f>SUM(F258:F273)</f>
        <v>0</v>
      </c>
    </row>
    <row r="275" spans="1:6" ht="15.75" customHeight="1" x14ac:dyDescent="0.25">
      <c r="A275" s="77"/>
      <c r="B275" s="78" t="s">
        <v>30</v>
      </c>
      <c r="C275" s="78"/>
      <c r="D275" s="78"/>
      <c r="E275" s="78"/>
      <c r="F275" s="79"/>
    </row>
    <row r="276" spans="1:6" ht="180" x14ac:dyDescent="0.25">
      <c r="A276" s="7">
        <v>31019</v>
      </c>
      <c r="B276" s="8" t="s">
        <v>64</v>
      </c>
      <c r="C276" s="9" t="s">
        <v>48</v>
      </c>
      <c r="D276" s="10">
        <v>19.600000000000001</v>
      </c>
      <c r="E276" s="11"/>
      <c r="F276" s="11">
        <f t="shared" si="7"/>
        <v>0</v>
      </c>
    </row>
    <row r="277" spans="1:6" ht="105" x14ac:dyDescent="0.25">
      <c r="A277" s="7">
        <v>21301</v>
      </c>
      <c r="B277" s="8" t="s">
        <v>120</v>
      </c>
      <c r="C277" s="9" t="s">
        <v>39</v>
      </c>
      <c r="D277" s="10">
        <v>1.1399999999999999</v>
      </c>
      <c r="E277" s="11"/>
      <c r="F277" s="11">
        <f t="shared" si="7"/>
        <v>0</v>
      </c>
    </row>
    <row r="278" spans="1:6" ht="270" x14ac:dyDescent="0.25">
      <c r="A278" s="7">
        <v>31146</v>
      </c>
      <c r="B278" s="8" t="s">
        <v>65</v>
      </c>
      <c r="C278" s="9" t="s">
        <v>34</v>
      </c>
      <c r="D278" s="10">
        <v>6.84</v>
      </c>
      <c r="E278" s="11"/>
      <c r="F278" s="11">
        <f t="shared" si="7"/>
        <v>0</v>
      </c>
    </row>
    <row r="279" spans="1:6" ht="90" x14ac:dyDescent="0.25">
      <c r="A279" s="7">
        <v>31200</v>
      </c>
      <c r="B279" s="8" t="s">
        <v>121</v>
      </c>
      <c r="C279" s="9" t="s">
        <v>34</v>
      </c>
      <c r="D279" s="10">
        <v>5.7</v>
      </c>
      <c r="E279" s="11"/>
      <c r="F279" s="11">
        <f t="shared" si="7"/>
        <v>0</v>
      </c>
    </row>
    <row r="280" spans="1:6" ht="255" x14ac:dyDescent="0.25">
      <c r="A280" s="7">
        <v>32001</v>
      </c>
      <c r="B280" s="8" t="s">
        <v>72</v>
      </c>
      <c r="C280" s="9" t="s">
        <v>34</v>
      </c>
      <c r="D280" s="10">
        <v>22.51</v>
      </c>
      <c r="E280" s="11"/>
      <c r="F280" s="11">
        <f t="shared" si="7"/>
        <v>0</v>
      </c>
    </row>
    <row r="281" spans="1:6" ht="285" x14ac:dyDescent="0.25">
      <c r="A281" s="7">
        <v>30001</v>
      </c>
      <c r="B281" s="8" t="s">
        <v>73</v>
      </c>
      <c r="C281" s="9" t="s">
        <v>34</v>
      </c>
      <c r="D281" s="10">
        <v>22.51</v>
      </c>
      <c r="E281" s="11"/>
      <c r="F281" s="11">
        <f t="shared" si="7"/>
        <v>0</v>
      </c>
    </row>
    <row r="282" spans="1:6" ht="60" x14ac:dyDescent="0.25">
      <c r="A282" s="7">
        <v>60034</v>
      </c>
      <c r="B282" s="8" t="s">
        <v>122</v>
      </c>
      <c r="C282" s="9"/>
      <c r="D282" s="10">
        <v>1</v>
      </c>
      <c r="E282" s="11"/>
      <c r="F282" s="11">
        <f t="shared" si="7"/>
        <v>0</v>
      </c>
    </row>
    <row r="283" spans="1:6" ht="75" x14ac:dyDescent="0.25">
      <c r="A283" s="7">
        <v>60035</v>
      </c>
      <c r="B283" s="8" t="s">
        <v>123</v>
      </c>
      <c r="C283" s="9"/>
      <c r="D283" s="10">
        <v>1</v>
      </c>
      <c r="E283" s="11"/>
      <c r="F283" s="11">
        <f t="shared" si="7"/>
        <v>0</v>
      </c>
    </row>
    <row r="284" spans="1:6" ht="75" x14ac:dyDescent="0.25">
      <c r="A284" s="7">
        <v>60023</v>
      </c>
      <c r="B284" s="8" t="s">
        <v>124</v>
      </c>
      <c r="C284" s="9"/>
      <c r="D284" s="10">
        <v>2</v>
      </c>
      <c r="E284" s="11"/>
      <c r="F284" s="11">
        <f t="shared" si="7"/>
        <v>0</v>
      </c>
    </row>
    <row r="285" spans="1:6" ht="75" x14ac:dyDescent="0.25">
      <c r="A285" s="7">
        <v>60004</v>
      </c>
      <c r="B285" s="8" t="s">
        <v>125</v>
      </c>
      <c r="C285" s="9" t="s">
        <v>75</v>
      </c>
      <c r="D285" s="10">
        <v>1</v>
      </c>
      <c r="E285" s="11"/>
      <c r="F285" s="11">
        <f t="shared" si="7"/>
        <v>0</v>
      </c>
    </row>
    <row r="286" spans="1:6" ht="60" x14ac:dyDescent="0.25">
      <c r="A286" s="7">
        <v>61465</v>
      </c>
      <c r="B286" s="8" t="s">
        <v>126</v>
      </c>
      <c r="C286" s="9"/>
      <c r="D286" s="10">
        <v>2</v>
      </c>
      <c r="E286" s="11"/>
      <c r="F286" s="11">
        <f t="shared" si="7"/>
        <v>0</v>
      </c>
    </row>
    <row r="287" spans="1:6" ht="15.75" x14ac:dyDescent="0.25">
      <c r="A287" s="94"/>
      <c r="B287" s="95" t="s">
        <v>127</v>
      </c>
      <c r="C287" s="95"/>
      <c r="D287" s="95"/>
      <c r="E287" s="96"/>
      <c r="F287" s="97">
        <f>SUM(F276:F286)</f>
        <v>0</v>
      </c>
    </row>
    <row r="288" spans="1:6" ht="31.5" x14ac:dyDescent="0.25">
      <c r="A288" s="98"/>
      <c r="B288" s="99" t="s">
        <v>128</v>
      </c>
      <c r="C288" s="99"/>
      <c r="D288" s="99"/>
      <c r="E288" s="100"/>
      <c r="F288" s="97">
        <f>F287+F274+F256+F249+F231+F221</f>
        <v>0</v>
      </c>
    </row>
    <row r="289" spans="1:6" ht="15.75" x14ac:dyDescent="0.25">
      <c r="A289" s="101"/>
      <c r="B289" s="102" t="s">
        <v>10</v>
      </c>
      <c r="C289" s="102"/>
      <c r="D289" s="102"/>
      <c r="E289" s="103"/>
      <c r="F289" s="97">
        <f>F288+F204+F145</f>
        <v>0</v>
      </c>
    </row>
  </sheetData>
  <mergeCells count="14">
    <mergeCell ref="A1:F1"/>
    <mergeCell ref="B15:D15"/>
    <mergeCell ref="B26:D26"/>
    <mergeCell ref="B36:D36"/>
    <mergeCell ref="D77:F77"/>
    <mergeCell ref="B5:E5"/>
    <mergeCell ref="D7:F7"/>
    <mergeCell ref="D4:F4"/>
    <mergeCell ref="D70:F70"/>
    <mergeCell ref="C71:F71"/>
    <mergeCell ref="C72:F72"/>
    <mergeCell ref="D74:F74"/>
    <mergeCell ref="B75:E75"/>
    <mergeCell ref="A68:F68"/>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5" manualBreakCount="5">
    <brk id="67" max="5" man="1"/>
    <brk id="124" max="5" man="1"/>
    <brk id="186" max="5" man="1"/>
    <brk id="231" max="5" man="1"/>
    <brk id="28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2019-10-07T17:28:19Z</cp:lastPrinted>
  <dcterms:created xsi:type="dcterms:W3CDTF">2016-01-22T15:23:15Z</dcterms:created>
  <dcterms:modified xsi:type="dcterms:W3CDTF">2019-10-10T16:43:59Z</dcterms:modified>
</cp:coreProperties>
</file>