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CITEPO\FOIS\2026\LICITACIÓN\007 PAV VADO SANTA ROSA\"/>
    </mc:Choice>
  </mc:AlternateContent>
  <xr:revisionPtr revIDLastSave="0" documentId="13_ncr:1_{D4377046-903E-43C9-9A79-91718978D4D0}" xr6:coauthVersionLast="47" xr6:coauthVersionMax="47" xr10:uidLastSave="{00000000-0000-0000-0000-000000000000}"/>
  <bookViews>
    <workbookView xWindow="-103" yWindow="-103" windowWidth="22149" windowHeight="13200" xr2:uid="{C23A09AC-98DC-40C6-8459-2A4702B1D132}"/>
  </bookViews>
  <sheets>
    <sheet name="CAT" sheetId="4" r:id="rId1"/>
  </sheets>
  <externalReferences>
    <externalReference r:id="rId2"/>
    <externalReference r:id="rId3"/>
    <externalReference r:id="rId4"/>
    <externalReference r:id="rId5"/>
    <externalReference r:id="rId6"/>
    <externalReference r:id="rId7"/>
  </externalReferences>
  <definedNames>
    <definedName name="\c">#REF!</definedName>
    <definedName name="\g">#REF!</definedName>
    <definedName name="\l">#REF!</definedName>
    <definedName name="\p">#REF!</definedName>
    <definedName name="\v">#REF!</definedName>
    <definedName name="_31_May_99">"Fin_de_ periodo"</definedName>
    <definedName name="_xlnm._FilterDatabase" localSheetId="0" hidden="1">CAT!$A$9:$F$130</definedName>
    <definedName name="a">#REF!</definedName>
    <definedName name="A_IMPRESIÓN_IM">#REF!</definedName>
    <definedName name="ABSCASCKA">#REF!</definedName>
    <definedName name="AD">#REF!</definedName>
    <definedName name="ADO">#REF!</definedName>
    <definedName name="ANADAMIAJE">#REF!</definedName>
    <definedName name="ANDA">'[1]ANALISIS DE PRECIOS'!$K$12</definedName>
    <definedName name="ANDAMIAJE">#REF!</definedName>
    <definedName name="APECONOMICA">[2]CCALIF!#REF!</definedName>
    <definedName name="APERTURA">[2]REGP01!#REF!</definedName>
    <definedName name="APTECNICA">[2]CCALIF!#REF!</definedName>
    <definedName name="_xlnm.Print_Area" localSheetId="0">CAT!$A$1:$F$213</definedName>
    <definedName name="_xlnm.Print_Area">#REF!</definedName>
    <definedName name="Avance">#REF!</definedName>
    <definedName name="Cantidad">#REF!</definedName>
    <definedName name="Cantidad01">#REF!</definedName>
    <definedName name="Cantidad02">#REF!</definedName>
    <definedName name="Cantidad03">#REF!</definedName>
    <definedName name="Cantidad04">#REF!</definedName>
    <definedName name="Cantidad05">#REF!</definedName>
    <definedName name="Cantidad06">#REF!</definedName>
    <definedName name="CANTIDAD07">#REF!</definedName>
    <definedName name="Cantidad11">#REF!</definedName>
    <definedName name="Cantidad12">#REF!</definedName>
    <definedName name="Cantidad31">#REF!</definedName>
    <definedName name="Colchon">#REF!</definedName>
    <definedName name="Colchon2">[3]DrenajeB!$B$14</definedName>
    <definedName name="Con_Sanción">#REF!</definedName>
    <definedName name="Contrato_No">#REF!</definedName>
    <definedName name="Convenio">#REF!</definedName>
    <definedName name="CUADRILLA">#REF!</definedName>
    <definedName name="cuadrilla1">[4]CUADRILLA!$J$22</definedName>
    <definedName name="CULO">#REF!</definedName>
    <definedName name="DF">#REF!</definedName>
    <definedName name="Ebase">'[5]BLVD. PERLA DEL GOLFO'!$C$8</definedName>
    <definedName name="Ecarpeta">'[5]BLVD. PERLA DEL GOLFO'!$C$9</definedName>
    <definedName name="Estimación">#REF!</definedName>
    <definedName name="ESTRUC">'[6]Anexo Descarga San'!$Q$13</definedName>
    <definedName name="estructura">#REF!</definedName>
    <definedName name="FALLO">[2]REGP01!#REF!</definedName>
    <definedName name="Fecha">#REF!</definedName>
    <definedName name="Fin_de_periodo">#REF!</definedName>
    <definedName name="HERRA">'[1]ANALISIS DE PRECIOS'!$J$12</definedName>
    <definedName name="HERRAMIENTA">#REF!</definedName>
    <definedName name="INDIREC">'[1]ANALISIS DE PRECIOS'!$M$12</definedName>
    <definedName name="INDIRECTO">#REF!</definedName>
    <definedName name="Inicio">#REF!</definedName>
    <definedName name="No_Est">#REF!</definedName>
    <definedName name="NUMERO">#REF!</definedName>
    <definedName name="Penalización">#REF!</definedName>
    <definedName name="Periodo">#REF!</definedName>
    <definedName name="plantilla">#REF!</definedName>
    <definedName name="plantilla2">[3]DrenajeB!$B$13</definedName>
    <definedName name="POZARICA">#REF!</definedName>
    <definedName name="relojes04">#REF!</definedName>
    <definedName name="Revalidación">#REF!</definedName>
    <definedName name="SUPER">#REF!</definedName>
    <definedName name="Terminacion">#REF!</definedName>
    <definedName name="_xlnm.Print_Titles" localSheetId="0">CAT!$1:$9</definedName>
    <definedName name="_xlnm.Print_Titles">#N/A</definedName>
    <definedName name="UTILID">'[1]ANALISIS DE PRECIOS'!$N$12</definedName>
    <definedName name="UTILIDAD">#REF!</definedName>
    <definedName name="VILLAHERMOSA">#REF!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8" i="4" l="1"/>
  <c r="F207" i="4"/>
  <c r="F206" i="4"/>
  <c r="F205" i="4"/>
  <c r="F204" i="4"/>
  <c r="F203" i="4"/>
  <c r="F202" i="4"/>
  <c r="F201" i="4"/>
  <c r="F200" i="4"/>
  <c r="F199" i="4"/>
  <c r="F197" i="4"/>
  <c r="F196" i="4"/>
  <c r="F195" i="4"/>
  <c r="F194" i="4"/>
  <c r="F193" i="4"/>
  <c r="F192" i="4"/>
  <c r="F191" i="4"/>
  <c r="F190" i="4"/>
  <c r="F188" i="4"/>
  <c r="F187" i="4"/>
  <c r="F186" i="4"/>
  <c r="F185" i="4"/>
  <c r="F184" i="4"/>
  <c r="F183" i="4"/>
  <c r="F182" i="4"/>
  <c r="F181" i="4"/>
  <c r="F179" i="4"/>
  <c r="F178" i="4"/>
  <c r="F177" i="4"/>
  <c r="F176" i="4"/>
  <c r="F175" i="4"/>
  <c r="F174" i="4"/>
  <c r="F173" i="4"/>
  <c r="F172" i="4"/>
  <c r="F159" i="4"/>
  <c r="F158" i="4"/>
  <c r="F157" i="4"/>
  <c r="F156" i="4"/>
  <c r="F155" i="4"/>
  <c r="F154" i="4"/>
  <c r="F153" i="4"/>
  <c r="F152" i="4"/>
  <c r="F169" i="4"/>
  <c r="F170" i="4"/>
  <c r="F168" i="4"/>
  <c r="F167" i="4"/>
  <c r="F166" i="4"/>
  <c r="F165" i="4"/>
  <c r="F164" i="4"/>
  <c r="F163" i="4"/>
  <c r="F162" i="4"/>
  <c r="F161" i="4"/>
  <c r="F150" i="4"/>
  <c r="F149" i="4"/>
  <c r="F148" i="4"/>
  <c r="F147" i="4"/>
  <c r="F146" i="4"/>
  <c r="F145" i="4"/>
  <c r="F144" i="4"/>
  <c r="F143" i="4"/>
  <c r="F140" i="4"/>
  <c r="F141" i="4"/>
  <c r="F139" i="4"/>
  <c r="F138" i="4"/>
  <c r="F137" i="4"/>
  <c r="F136" i="4"/>
  <c r="F135" i="4"/>
  <c r="F134" i="4"/>
  <c r="F198" i="4" l="1"/>
  <c r="F189" i="4"/>
  <c r="F142" i="4"/>
  <c r="F160" i="4"/>
  <c r="F151" i="4"/>
  <c r="F171" i="4"/>
  <c r="F133" i="4"/>
  <c r="F180" i="4"/>
  <c r="F209" i="4" l="1"/>
  <c r="F101" i="4"/>
  <c r="F100" i="4"/>
  <c r="F97" i="4"/>
  <c r="F96" i="4"/>
  <c r="F95" i="4"/>
  <c r="F94" i="4"/>
  <c r="F99" i="4"/>
  <c r="F98" i="4"/>
  <c r="F67" i="4"/>
  <c r="F66" i="4"/>
  <c r="F65" i="4"/>
  <c r="F58" i="4"/>
  <c r="F59" i="4"/>
  <c r="F60" i="4"/>
  <c r="F46" i="4"/>
  <c r="F47" i="4"/>
  <c r="F29" i="4"/>
  <c r="F36" i="4"/>
  <c r="F37" i="4"/>
  <c r="F22" i="4"/>
  <c r="F14" i="4"/>
  <c r="F13" i="4" l="1"/>
  <c r="F15" i="4"/>
  <c r="F16" i="4"/>
  <c r="F17" i="4"/>
  <c r="F18" i="4"/>
  <c r="F19" i="4"/>
  <c r="F51" i="4" l="1"/>
  <c r="F50" i="4"/>
  <c r="F77" i="4" l="1"/>
  <c r="F129" i="4"/>
  <c r="F128" i="4"/>
  <c r="F127" i="4"/>
  <c r="F126" i="4"/>
  <c r="F125" i="4"/>
  <c r="F124" i="4"/>
  <c r="F123" i="4"/>
  <c r="F122" i="4"/>
  <c r="F121" i="4"/>
  <c r="F120" i="4"/>
  <c r="F119" i="4"/>
  <c r="F118" i="4"/>
  <c r="F117" i="4"/>
  <c r="F116" i="4"/>
  <c r="F114" i="4"/>
  <c r="F113" i="4"/>
  <c r="F112" i="4"/>
  <c r="F110" i="4"/>
  <c r="F109" i="4"/>
  <c r="F104" i="4"/>
  <c r="F103" i="4"/>
  <c r="F102" i="4"/>
  <c r="F93" i="4"/>
  <c r="F92" i="4"/>
  <c r="F91" i="4"/>
  <c r="F90" i="4"/>
  <c r="F89" i="4"/>
  <c r="F88" i="4"/>
  <c r="F87" i="4"/>
  <c r="F85" i="4"/>
  <c r="F84" i="4"/>
  <c r="F82" i="4"/>
  <c r="F80" i="4"/>
  <c r="F78" i="4"/>
  <c r="F76" i="4"/>
  <c r="F75" i="4"/>
  <c r="F73" i="4"/>
  <c r="F72" i="4"/>
  <c r="F71" i="4"/>
  <c r="F70" i="4"/>
  <c r="F69" i="4"/>
  <c r="F68" i="4"/>
  <c r="F64" i="4"/>
  <c r="F62" i="4"/>
  <c r="F61" i="4"/>
  <c r="F57" i="4"/>
  <c r="F52" i="4"/>
  <c r="F49" i="4"/>
  <c r="F44" i="4"/>
  <c r="F43" i="4"/>
  <c r="F42" i="4"/>
  <c r="F41" i="4"/>
  <c r="F40" i="4"/>
  <c r="F39" i="4"/>
  <c r="F38" i="4"/>
  <c r="F35" i="4"/>
  <c r="F30" i="4"/>
  <c r="F28" i="4"/>
  <c r="F26" i="4"/>
  <c r="F25" i="4"/>
  <c r="F24" i="4"/>
  <c r="F23" i="4"/>
  <c r="F21" i="4"/>
  <c r="F12" i="4"/>
  <c r="F63" i="4" l="1"/>
  <c r="F27" i="4"/>
  <c r="F83" i="4"/>
  <c r="F56" i="4"/>
  <c r="F79" i="4"/>
  <c r="F81" i="4"/>
  <c r="F45" i="4"/>
  <c r="F111" i="4"/>
  <c r="F48" i="4"/>
  <c r="F108" i="4"/>
  <c r="F115" i="4"/>
  <c r="F86" i="4"/>
  <c r="F74" i="4"/>
  <c r="F34" i="4"/>
  <c r="F20" i="4"/>
  <c r="F11" i="4"/>
  <c r="F105" i="4" l="1"/>
  <c r="F53" i="4"/>
  <c r="F31" i="4"/>
  <c r="F130" i="4"/>
  <c r="F211" i="4" l="1"/>
  <c r="F212" i="4" s="1"/>
  <c r="F213" i="4" s="1"/>
</calcChain>
</file>

<file path=xl/sharedStrings.xml><?xml version="1.0" encoding="utf-8"?>
<sst xmlns="http://schemas.openxmlformats.org/spreadsheetml/2006/main" count="536" uniqueCount="264">
  <si>
    <t>FIDEICOMISO DE OBRAS DE</t>
  </si>
  <si>
    <t>INFRAESTRUCTURA SOCIAL DE LOS CABOS</t>
  </si>
  <si>
    <t>PAVIMENTACIÓN DE CONCRETO HIDRÁULICO, BANQUETAS, GUARNICIONES, CONSTRUCCIÓN DE REDES DE AGUA POTABLE Y DRENAJE, SEÑALIZACIÓN VERTICAL-HORIZONTAL Y ALUMBRADO PÚBLICO</t>
  </si>
  <si>
    <t>CODIGO</t>
  </si>
  <si>
    <t>CONCEPTO</t>
  </si>
  <si>
    <t>UNIDAD</t>
  </si>
  <si>
    <t>CANTIDAD</t>
  </si>
  <si>
    <t>P.U</t>
  </si>
  <si>
    <t>IMPORTE</t>
  </si>
  <si>
    <t>RED DE AGUA POTABLE</t>
  </si>
  <si>
    <t xml:space="preserve">   TERRACERÍAS</t>
  </si>
  <si>
    <t>M3</t>
  </si>
  <si>
    <t xml:space="preserve">   TUBERÍA Y PIEZAS ESPECIALES</t>
  </si>
  <si>
    <t>ML</t>
  </si>
  <si>
    <t>PZA</t>
  </si>
  <si>
    <t xml:space="preserve">   CAJAS DE OPERACIÓN DE VÁLVULAS</t>
  </si>
  <si>
    <t>TOTAL RED DE AGUA POTABLE</t>
  </si>
  <si>
    <t>RED DE ALCANTARILLADO</t>
  </si>
  <si>
    <t xml:space="preserve">   POZOS DE VISITA</t>
  </si>
  <si>
    <t>TOTAL RED DE ALCANTARILLADO</t>
  </si>
  <si>
    <t>PAVIMENTO CON CONCRETO HIDRÁULICO</t>
  </si>
  <si>
    <t xml:space="preserve">   PRELIMINARES</t>
  </si>
  <si>
    <t>LOTE</t>
  </si>
  <si>
    <t>M2</t>
  </si>
  <si>
    <t xml:space="preserve"> M2</t>
  </si>
  <si>
    <t xml:space="preserve"> M3</t>
  </si>
  <si>
    <t xml:space="preserve"> M3-KM</t>
  </si>
  <si>
    <t xml:space="preserve">   PAVIMENTACIÓN</t>
  </si>
  <si>
    <t xml:space="preserve"> PZA</t>
  </si>
  <si>
    <t xml:space="preserve">   GUARNICIONES</t>
  </si>
  <si>
    <t xml:space="preserve"> ML</t>
  </si>
  <si>
    <t xml:space="preserve">   BANQUETAS Y RAMPAS</t>
  </si>
  <si>
    <t xml:space="preserve">   SUMINISTRO DE CONCRETO PREMEZCLADO</t>
  </si>
  <si>
    <t xml:space="preserve">   SEÑALIZACIÓN</t>
  </si>
  <si>
    <t>TOTAL PAVIMENTO CON CONCRETO HIDRÁULICO</t>
  </si>
  <si>
    <t>ALUMBRADO PÚBLICO</t>
  </si>
  <si>
    <t xml:space="preserve">   ALBAÑILERÍA</t>
  </si>
  <si>
    <t xml:space="preserve">   INSTALACIÓN ELÉCTRICA</t>
  </si>
  <si>
    <t>PAGO</t>
  </si>
  <si>
    <t>TRAMITE</t>
  </si>
  <si>
    <t>TOTAL ALUMBRADO PÚBLICO</t>
  </si>
  <si>
    <t>TOTAL DE OBRA DE PAVIMENTACIÓN INTEGRAL</t>
  </si>
  <si>
    <t>IVA 16%</t>
  </si>
  <si>
    <t>TOTAL C/ IVA</t>
  </si>
  <si>
    <t>IHDR-T01</t>
  </si>
  <si>
    <t>IHDR-T02</t>
  </si>
  <si>
    <t>IHDR-T03</t>
  </si>
  <si>
    <t>IHDR-T04</t>
  </si>
  <si>
    <t>IHDR-T05</t>
  </si>
  <si>
    <t>IHDR-T06</t>
  </si>
  <si>
    <t>IHDR-T07</t>
  </si>
  <si>
    <t>IHDR-T08</t>
  </si>
  <si>
    <t>IHDR-TB01</t>
  </si>
  <si>
    <t>IHDR-TB03</t>
  </si>
  <si>
    <t>IHDR-TB08</t>
  </si>
  <si>
    <t>IHDR-TB10</t>
  </si>
  <si>
    <t>IHDR-TB11</t>
  </si>
  <si>
    <t xml:space="preserve">         RELLENO COMPACTADO CON EQUIPO MECÁNICO MANUAL EN CAPAS DE 20 CM EN CEPA, CON MATERIAL SELECCIONADO PRODUCTO DE BANCO DE MATERIALES DE LA ZONA, LIBRE DE BOLEO MAYOR DE 3", COMPACTADO AL 90% PROCTOR. INCLUYE: TRAZO Y NIVELACIÓN, MATERIAL, ACARREOS DENTRO DE LA OBRA, INCORPORACIÓN DE HUMEDAD, MANO DE OBRA, PRUEBAS DE COMPACTACIÓN, HERRAMIENTA Y EQUIPO NECESARIO.</t>
  </si>
  <si>
    <t xml:space="preserve">         RELLENO A VOLTEO CON EQUIPO MECÁNICO EN CAPAS, CON MATERIAL SELECCIONADO PRODUCTO DE BANCO DE MATERIALES DE LA ZONA, LIBRE DE BOLEO MAYOR DE 3", INCLUYE: CRIBADO DEL MATERIAL, ACARREOS DENTRO DE LA OBRA, INCORPORACIÓN DE HUMEDAD, MANO DE OBRA, HERRAMIENTA Y EQUIPO NECESARIO.</t>
  </si>
  <si>
    <t xml:space="preserve">         SUMINISTRO E INSTALACIÓN VALVULA DE Fo.Fo. BRIDADA TIPO COMPUERTA VASTAGO FIJO DE 3"  DE DIAMETRO. INCLUYE: EXTREMIDAD CAMPANA, EXTREMIDAD ESPIGA, COPLE DE REPARACION, EMPAQUES DE NEOPRENO Y TORNILLERIA NECESARIA, ATRAQUES DE CONCRETO F´C=200 KG/CM2, MANIOBRAS, INSTALACION, LIMPIEZA, PRUEBA HIDRAULICA, MANO DE OBRA Y  HERRAMIENTA.</t>
  </si>
  <si>
    <t xml:space="preserve">         SUMINISTRO E INSTALACION DE COPLE DE REPARACION DE PVC. 3" DE DIAMETRO. INCLUYE: MANIOBRAS, INSTALACION, LIMPIEZA, PRUEBA HIDRAULICA, MANO DE OBRA Y HERRAMIENTA.</t>
  </si>
  <si>
    <t xml:space="preserve">         SUMINISTRO Y COLOCACIÓN DE TAPON CAMPANA DE P.V.C. TIPO ANGER 32.5 DE 3" DE DIAMETRO; INCLUYE: SUMINISTRO, EMPAQUES DE NEOPRENO, TORNILLOS, ATRAQUES DE CONCRETO F´C=200 KG/CM2 , HERRAMIENTA, M. DE O.,  EQUIPO Y PRUEBA HIDROSTÀTICA.</t>
  </si>
  <si>
    <t xml:space="preserve">     CORTE Y DESCABECE DE CAJA DE VÁLVULAS EXISTENTES POR CAMBIO DE TRAZO, PARA DAR LOS NIVELES DE PROYECTO Y PERMITIR EL TRÁNSITO DEL EQUIPO DE CONSTRUCCIÓN. INCLUYE: ELABORACIÓN DE TAPA PROVISIONAL DE MADERA RESISTENTE AL PASO DE VEHÍCULOS Y MAQUINARIA, CARGA Y RETIRO DE ESCOMBRO FUERA DE LA OBRA HASTA RELLENO SANITARIO, MANO DE OBRA, HERRAMIENTA Y EQUIPO NECESARIO. SE MEDIRÁ EN PIEZAS COMPLETAS DE ACUERDO A LO INDICADO EN EL PROYECTO.</t>
  </si>
  <si>
    <t xml:space="preserve">     CARGA Y RETIRO DE MATERIAL MIXTO, SOBRANTE NO UTILIZABLE PRODUCTO DE LA EXCAVACIÓN FUERA DE LA OBRA HASTA RELLENO SANITARIO, HASTA EL LUGAR INDICADO POR SUPERVISIÓN, INCLUYE: ACARREOS DENTRO DE LA OBRA, MANO DE OBRA, HERRAMIENTA Y EQUIPO NECESARIO.</t>
  </si>
  <si>
    <t>IHDR-CJ01</t>
  </si>
  <si>
    <t>IHDR-CJ04</t>
  </si>
  <si>
    <t>IHDR-CJ06</t>
  </si>
  <si>
    <t xml:space="preserve">         CONSTRUCCIÓN DE CAJA DE OPERACIÓN DE VÁLVULA TIPO 2 DE (1.28 X 1.18 MTS.). INCLUYE: FIRME, ARMADO DE CONCRETO DE 10 CMS DE ESPESOR F'C=200 KG/CM², VARS DE 3/8 @ 20 CMS EN AMBOS SENTIDOS, MURO DE BLOCK DE 15X20X40 ASENTADO CON MORTERO CEM-ARENA EN PROP. 1:3 VARILLAS VERTICALES @ 60 CMS EN CELDAS COLADAS CON CONCRETO F'C=200 KG/CM², DALA DE CERRAMIENTO DE 15 X 15 CMS ARMADA 4 VARILLAS DE 3/8 Y ESTRIBOS DE 1/4 @ 20 CM, LOSA TAPA INTEGRADA A PAVIMENTO DE 15 CMS. DE ESPESOR CONCRETO MR-42 KG/CM² A 14 DÍAS, ARMADA CON VARILLA DE 1/2" @ 20 CMS., EN AMBOS SENTIDOS, APLANADO INTERIOR, ACABADO PULIDO CON MORTERO C-A 1:3 CIMBRA, DESCIMBRADO, MARCO Y TAPA DE 50 X 50 CMS DE FO.FO. TRAZO, NIVELACIÓN, EXCAVACIONES Y RELLENOS, INTERCONEXIONES A REDES EXISTES.</t>
  </si>
  <si>
    <t xml:space="preserve">         CONSTRUCCIÓN DE ATRAQUES DE CONCRETO F´C=200 KG/CM2 T.M.A. 3/4" REV. NORMAL. ELABORADO EN OBRA. INCLUYE: ELABORACION, COLADO Y VIBRADO DE CONCRETO, CIMBRADO Y DESCIMBRADO, MATERIALES, MANO DE OBRA, HERRAMIENTA Y EQUIPO NECESARIO.</t>
  </si>
  <si>
    <t>ISNT-T01</t>
  </si>
  <si>
    <t>ISNT-T02</t>
  </si>
  <si>
    <t>ISNT-T03</t>
  </si>
  <si>
    <t>ISNT-T04</t>
  </si>
  <si>
    <t>ISNT-T05</t>
  </si>
  <si>
    <t>ISNT-T06</t>
  </si>
  <si>
    <t>ISNT-T07</t>
  </si>
  <si>
    <t>ISNT-T08</t>
  </si>
  <si>
    <t>ISNT-T09</t>
  </si>
  <si>
    <t>ISNT-T10</t>
  </si>
  <si>
    <t xml:space="preserve">         DEMOLICION DE POZO DE VISITA TIPO COMÚN DE PROFUNDIDAD VARIABLE EN INTERIOR, INCLUYE: CARGA Y ACARREO DENTRO DE LA OBRA, MANO DE OBRA, HERRAMIENTA Y RETIRO DE MATERIAL PRODUCTO DE DEMOLICION.</t>
  </si>
  <si>
    <t xml:space="preserve">         CORTE Y DESCABECE DE POZO DE VISITA TIPO COMÚN POR CAMBIO DE TRAZO, PARA DAR LOS NIVELES DE PROYECTO Y PERMITIR EL TRÁNSITO DEL EQUIPO DE CONSTRUCCIÓN. INCLUYE: ELABORACIÓN DE TAPA PROVISIONAL DE MADERA RESISTENTE AL PASO DE VEHÍCULOS Y MAQUINARIA, CARGA Y RETIRO DE ESCOMBRO FUERA DE LA OBRA HASTA EL LUGAR INDICADO POR SUPERVISIÓN, MANO DE OBRA, HERRAMIENTA Y EQUIPO NECESARIO. SE MEDIRÁ EN PIEZAS COMPLETAS DE ACUERDO A LO INDICADO EN EL PROYECTO.</t>
  </si>
  <si>
    <t xml:space="preserve">         CARGA Y RETIRO DE MATERIAL MIXTO, SOBRANTE NO UTILIZABLE PRODUCTO DE LA EXCAVACIÓN FUERA DE LA OBRA, HASTA EL BASURERO MUNICIPAL O  EL LUGAR INDICADO POR SUPERVISION, INCLUYE: ACARREOS DENTRO DE LA OBRA, MANO DE OBRA, HERRAMIENTA Y EQUIPO NECESARIO PARA SU CORRECTA EJECUCIÓN.</t>
  </si>
  <si>
    <t>ISNT-TB02</t>
  </si>
  <si>
    <t>ISNT-TB03</t>
  </si>
  <si>
    <t>ISNT-PZ01</t>
  </si>
  <si>
    <t>ISNT-PZ03</t>
  </si>
  <si>
    <t>ISNT-PZ04</t>
  </si>
  <si>
    <t>ISNT-PZ05</t>
  </si>
  <si>
    <t>PVMT-PR01</t>
  </si>
  <si>
    <t>PVMT-PR02</t>
  </si>
  <si>
    <t>PVMT-PR03</t>
  </si>
  <si>
    <t>PVMT-PR04</t>
  </si>
  <si>
    <t>PVMT-PR11</t>
  </si>
  <si>
    <t>PVMT-PR12</t>
  </si>
  <si>
    <t xml:space="preserve">         REUBICACIÓN DE POSTES DE C.F.E. QUE SE ENCUENTRAN DENTRO DEL EJE DEL PROYECTO. INCLUYE LOS TRÁMITES ANTE LA C.F.E., CARGO DIRECTO POR EL COSTO DE MANO DE OBRA Y MATERIALES REQUERIDOS, FLETE A OBRA, ACARREOS, CORTES, COLOCACIÓN, CINTA AISLANTE, CINTA VULCANIZABLE, FIJACIÓN, DESINSTALACIONES DE CABLEADO Y CONEXIONES, MANIOBRAS DE CARGA Y TRANSPORTE A SU NUEVA UBICACIÓN, EQUIPO DE SEGURIDAD, INSTALACIONES ESPECÍFICAS, DEPRECIACIÓN Y DEMÁS CARGOS DERIVADOS DEL USO DE EQUIPO Y HERRAMIENTA, EN CUALQUIER NIVEL. LIMPIEZA Y RETIRO DE SOBRANTES FUERA DE OBRA.</t>
  </si>
  <si>
    <t xml:space="preserve">         REUBICACIÓN DE POSTES DE TELMEX. QUE SE ENCUENTRAN DENTRO DEL EJE DEL PROYECTO. INCLUYE LOS TRÁMITES ANTE TELMEX., CARGO DIRECTO POR EL COSTO DE MANO DE OBRA Y MATERIALES REQUERIDOS, FLETE A OBRA, ACARREOS, CORTES, COLOCACIÓN, CINTA AISLANTE, CINTA VULCANIZABLE, FIJACIÓN, DESINSTALACIONES DE CABLEADO Y CONEXIONES, MANIOBRAS DE CARGA Y TRANSPORTE A SU NUEVA UBICACIÓN, EQUIPO DE SEGURIDAD, INSTALACIONES ESPECÍFICAS, DEPRECIACIÓN Y DEMÁS CARGOS DERIVADOS DEL USO DE EQUIPO Y HERRAMIENTA, EN CUALQUIER NIVEL. LIMPIEZA Y RETIRO DE SOBRANTES FUERA DE OBRA.</t>
  </si>
  <si>
    <t xml:space="preserve">         TRAZO Y NIVELACIÓN DE TERRACERÍAS EN VIALIDAD PRINCIPAL, CALLES SECUNDARIAS Y EN BOCACALLES O MECHAS. AL AMPARO DE ESTE CONCEPTO EL CONTRATISTA DE ACUERDO A LOS PLANOS DE PROYECTO QUE LE SEAN SUMINISTRADOS, HARÁ EL TRAZO Y NIVELACIÓN CON EQUIPO DE TOPOGRAFÍA DE LOS EJES, LIMITES Y DETALLES CONSTRUCTIVOS DE LOS TRABAJOS. DEBERÁ COLOCAR REFERENCIAS FIJAS, FUERA DE LAS ÁREAS DE LOS TRABAJOS PARA ASEGURAR LOS ALINEAMIENTOS Y NIVELES. SE MEDIRÁ EN METROS CUADRADOS CON APROXIMACIÓN DE DOS DECIMALES ABARCARÁ LAS SUPERFICIES DE CONSTRUCCIÓN ÚNICAMENTE.</t>
  </si>
  <si>
    <t xml:space="preserve">         RELLENO COMPACTADO PARA FORMAR LA CAPA SUB-RASANTE CON MATERIAL 100% DE BANCO DE LA ZONA, CON UN ESPESOR DE 30 CM. DE ESPESOR. INCLUYE: EL HOMOGENEIZADO DEL MATERIAL, LA INCORPORACIÓN DEL AGUA NECESARIA Y MATERIAL PRODUCTO DE BANCO NECESARIO PARA RECUPERAR EL FALTANTE POR PAPEO O RETIRO DE SOBRE TAMAÑOS MAYORES DE 3", EL TENDIDO Y COMPACTADO CON EQUIPO HASTA LOS NIVELES DE PROYECTO. COMPACTADO AL 100% DE LA PRUEBA PRÓCTOR MODIFICADA (AASHTO), EN GENERAL DEBERÁ CUMPLIR CON LAS NORMAS DE LA S. C. T.; N-CMT-1-03/02 Y N-CMT-4-02-0001/04 PARA TERRAPLENES. SE MEDIRÁ EN METROS CÚBICOS CON APROXIMACIÓN DE DOS DECIMALES PARA LOS TRAMOS QUE CUMPLAN CON ESTAS ESPECIFICACIONES.</t>
  </si>
  <si>
    <t xml:space="preserve">         FORMACIÓN DE TERRAPLENES CON 60% DE MATERIAL PRODUCTO DE LOS CORTES Y 40% DE MATERIAL SELECCIONADO PRODUCTO DE BANCO DE LA ZONA EN CAPAS DE 20 CM DE ESPESOR. INCLUYE: EL HOMOGENEIZADO DEL MATERIAL, LA INCORPORACIÓN DEL AGUA NECESARIA, PAPEÓ O RETIRO DE SOBRE TAMAÑOS MAYORES DE 3", EL TENDIDO Y COMPACTADO CON EQUIPO HASTA LOS NIVELES DE PROYECTO. COMPACTADO AL 95% DE LA PRUEBA AASHTO MODIFICADA, EN GENERAL DEBERÁ CUMPLIR CON LAS NORMAS DE LA S. C. T.; N·CMT·1·01/21 Y N·CTR·CAR·1·01·009/16 PARA TERRAPLENES. SE MEDIRÁ EN METROS CÚBICOS CON APROXIMACIÓN DE DOS DECIMALES PARA LOS TRAMOS QUE CUMPLAN CON ESTAS ESPECIFICACIONES.</t>
  </si>
  <si>
    <t xml:space="preserve">         FORMACIÓN DE TERRAPLENES CON 100% DE MATERIAL SELECCIONADO PRODUCTO DE BANCO DE LA ZONA EN CAPAS DE 20 CM DE ESPESOR. INCLUYE: EL HOMOGENEIZADO DEL MATERIAL, LA INCORPORACIÓN DEL AGUA NECESARIA, PAPEÓ O RETIRO DE SOBRE TAMAÑOS MAYORES DE 3", EL TENDIDO Y COMPACTADO CON EQUIPO HASTA LOS NIVELES DE PROYECTO. COMPACTADO AL 95% DE LA PRUEBA AASHTO MODIFICADA, EN GENERAL DEBERÁ CUMPLIR CON LAS NORMAS DE LA S. C. T.; N·CMT·1·01/21 Y N·CTR·CAR·1·01·009/16 PARA TERRAPLENES. SE MEDIRÁ EN METROS CÚBICOS CON APROXIMACIÓN DE DOS DECIMALES PARA LOS TRAMOS QUE CUMPLAN CON ESTAS ESPECIFICACIONES.</t>
  </si>
  <si>
    <t xml:space="preserve">         CONSTRUCCIÓN DE BASE HIDRÁULICA  FORMADA CON MATERIALES PÉTREOS DE BANCO DE 30 CM. DE ESPESOR.LOS MATERIALES PÉTREOS PROCEDERÁN DE LOS BANCOS INDICADOS EN EL PROYECTO O APROBADOS POR LA CONTRATANTE. LOS MATERIALES QUE SE UTILICEN PARA LA CONSTRUCCIÓN DE BASES, CUMPLIRÁN CON LO ESTABLECIDO EN LAS NORMAS  N×CMT×4×03, MATERIALES PARA BASES, Y  N·CTR·CAR·1·04·002/00 CONSTRUCCIÓN DE BASES Y SUB-BASES Y  N-CMT-4-02-001/11. EL MATERIAL SERÁ MEZCLADO EN EL LUGAR PARA LO CUAL SE DEBERÁN RETIRAR LOS TAMAÑOS MAYORES A LA NORMA CITADA ANTERIORMENTE. EL CONTRATISTA DEBERÁ CONSIDERAR LOS COSTOS Y RENDIMIENTOS PARA EFECTUAR LOS TRABAJOS DE MEZCLADO, CRIBADO EN SU CASO ACARREOS INTERNOS Y PAPEO EN EL LUGAR DE LOS TRABAJOS, ASÍ COMO LA INCORPORACIÓN DEL AGUA NECESARIA. SE DEBERÁ COMPACTAR AL 100 % DE SU P. V. S. DE LA PRUEBA PROCTOR MODIFICADA (AASHTO). YA QUE LA BASE SERÁ UTILIZADA PARA RECIBIR EL CONCRETO ASFÁLTICO,  LA TOLERANCIA PARA LÍNEAS Y NIVELES SERÁ DE UN CENTÍMETRO. LA CONTRATANTE SI ASÍ LO CONSIDERA HARÁ ESTUDIOS DE LABORATORIO PARA CONFIRMAR SI EL MATERIAL CUMPLE CON LAS ESPECIFICACIONES DE S. C. T. PARA BASES HIDRÁULICAS. SE MEDIRÁ EN METROS CÚBICOS CON APROXIMACIÓN DE DOS DECIMALES EN ESTADO COMPACTO, DE ACUERDO A LAS LÍNEAS Y NIVELES DE PROYECTO.</t>
  </si>
  <si>
    <t xml:space="preserve">         RIEGO DE IMPREGNACIÓN, DESPUÉS QUE ESTÉ SUFICIENTEMENTE SECA LA CAPA SUPERFICIAL DE SUB-BASE COMPACTADA DE ACUERDO A LAS ESPECIFICACIONES DE PROYECTO, DEBERÁ ESTAR LIBRE DE POLVO POR LO QUE SE HARÁ UN BARRIDO Y POSTERIORMENTE SE APLICARÁ EN TODO EL ANCHO DE LA CORONA Y TALUDES DEL MATERIAL QUE FORME DICHA CAPA UN RIEGO DE IMPREGNACIÓN CON EMULSIÓN ASFÁLTICA CATIONICA DE ROMPIMIENTO LENTO O SUPER ESTABLE, A RAZÓN DE 1.7 LITROS POR METRO CUADRADO, APLICADO EN CALIENTE CON PETROLIZADORA MECÁNICA.EL PROCESO CONSTRUCTIVO Y EL PRODUCTO ASFÁLTICO UTILIZADOS DEBERÁN CUMPLIR CON LA NORMA N·CTR·CAR·1·04·004/00 DE S. C. T. ADEMAS DEBERA CONSIDERAR POREO CON ARENA LIMPIA DE ARROYO.</t>
  </si>
  <si>
    <t xml:space="preserve">         CARGA Y ACARREO DE MATERIAL MIXTO PRODUCTO DE LAS EXCAVACIONES, DEMOLICIONES Y ESCOMBRO PRIMER KILÓMETRO. SE CUANTIFICARÁ Y MEDIRÁ DE ACUERDO A LOS VOLÚMENES DE PROYECTO, EL CONTRATISTA DEBERÁ INCLUIR EN SUS ANÁLISIS DE PRECIOS UNITARIOS EL ABUNDAMIENTO. LA UNIDAD DE MEDIDA ES EL M3</t>
  </si>
  <si>
    <t xml:space="preserve">         ACARREO DE MATERIAL MIXTO PRODUCTO DE LAS EXCAVACIONES, DEMOLICIONES Y ESCOMBRO KILÓMETROS SUBSECUENTES. SE CUANTIFICARÁ Y MEDIRÁ DE ACUERDO A LOS VOLÚMENES DE PROYECTO, EL CONTRATISTA DEBERÁ INCLUIR EN SUS ANÁLISIS DE PRECIOS UNITARIOS EL ABUNDAMIENTO. LA UNIDAD DE MEDIDA ES EL M3-KM.</t>
  </si>
  <si>
    <t>PVMT-T01</t>
  </si>
  <si>
    <t>PVMT-T02</t>
  </si>
  <si>
    <t>PVMT-T03</t>
  </si>
  <si>
    <t>PVMT-T05</t>
  </si>
  <si>
    <t>PVMT-T07</t>
  </si>
  <si>
    <t>PVMT-T08</t>
  </si>
  <si>
    <t>PVMT-T09</t>
  </si>
  <si>
    <t>PVMT-T10</t>
  </si>
  <si>
    <t>PVMT-T11</t>
  </si>
  <si>
    <t>PVMT-T12</t>
  </si>
  <si>
    <t>PVMT-G01</t>
  </si>
  <si>
    <t>PVMT-BQ01</t>
  </si>
  <si>
    <t>PVMT-CNP01</t>
  </si>
  <si>
    <t>PVMT-CNP02</t>
  </si>
  <si>
    <t xml:space="preserve">         SUMINISTRO DE CONCRETO PREMEZCLADO NORMAL A 28 DÍAS F`C=200 KG/CM2, PARA GUARNICIONES, BANQUETAS Y RAMPAS CON TAMAÑO MÁXIMO DEL AGREGADO DE 20 MM. A TIRO DIRECTO CON REVENIMIENTO 10+- 2 CM, COLADOS HORARIO INDISTINTO. INCLUYE: FABRICACIÓN, TRASLADO, PORCENTAJE POR MERMA Y DESPERDICIOS POR PRODUCCIÓN, TRASLADO Y COLOCACIÓN EN DESTINO FINAL, MATERIALES, MANO DE OBRA, EQUIPO Y HERRAMIENTA. NOTA: DEBERÁ CONSIDERAR LAS PRUEBAS DE LABORATORIO NECESARIAS.</t>
  </si>
  <si>
    <t xml:space="preserve">         SUMINISTRO Y APLICACIÓN DE PINTURA VINÍLICA  EN GUARNICIONES DE CONCRETO, MARCA COMEX O SIMILAR EN COLOR BLANCO EN TRAMOS RECTOS, ROJO EN CURVAS Y ACCESO A COCHERAS, A DOS MANOS. INCLUYE: PREPARACIÓN DE LA SUPERFICIE, LIMPIEZA, MATERIALES, MANO DE OBRA Y HERRAMIENTA.</t>
  </si>
  <si>
    <t xml:space="preserve">         PINTADO DE SÍMBOLO INTERNACIONAL PERSONAS CON CAPACIDADES DIFERENTES, A DOS MANOS EN DISEÑO Y DIMENSIONES SEGÚN LA NORMATIVIDAD VIGENTE (N.T.C. DEL REGLAMENTO DE CONSTRUCCIONES PARA EL ESTADO DE B.C. SUR), EN RAMPAS DE ACCESO LA FIGURA Y SU CONTORNO SERÁ CON PINTURA EN COLOR AZUL TRÁNSITO. INCLUYE: LIMPIEZA Y PREPARACIÓN DE LA SUPERFICIE, TRAZOS NECESARIOS, MOLDES, MATERIALES, MANO DE OBRA, HERRAMIENTA NECESARIA.</t>
  </si>
  <si>
    <t xml:space="preserve">         SUMINISTRO Y APLICACIÓN DE PINTURA EN COLOR AZUL PANTONE NO. 294, SEGÚN LA NORMATIVIDAD VIGENTE (N.T.C. DEL REGLAMENTO DE CONSTRUCCIONES PARA EL ESTADO DE B.C. SUR), EN RAMPAS DE ACCESO A PERSONAS CON CAPACIDADES DIFERENTES. INCLUYE: LIMPIEZA Y PREPARACIÓN DE LA SUPERFICIE, TRAZOS NECESARIOS, MATERIALES, MANO DE OBRA, HERRAMIENTA NECESARIA.</t>
  </si>
  <si>
    <t xml:space="preserve">         SUMINISTRO Y COLOCACIÓN DE LETREROS RESTRICTIVOS SR-6 (ALTO)  EN LAMINA DE ALUMINIO DE 61 X 61 CM POR LADO DE ACUERDO A ESPECIFICACIONES DE LA SCT.; INCLUYE: TRAZO, LIMPIEZA, EXCAVACIÓN, COLADO, SUMINISTRO Y COLOCACIÓN DE POSTE, MATERIALES, MANO DE OBRA, EQUIPO Y HERRAMIENTA NECESARIA.</t>
  </si>
  <si>
    <t xml:space="preserve">         SUMINISTRO Y COLOCACIÓN DE LETREROS RESTRICTIVOS SR-9 (30 KM/HR) DE 61 X 61 CM POR LADO DE ACUERDO A ESPECIFICACIONES DE LA SCT.; INCLUYE: TRAZO, LIMPIEZA, EXCAVACIÓN, COLADO, SUMINISTRO Y COLOCACIÓN DE POSTE, MATERIALES, MANO DE OBRA, EQUIPO Y HERRAMIENTA NECESARIA.</t>
  </si>
  <si>
    <t xml:space="preserve">         SUMINISTRO Y COLOCACIÓN DE LETREROS SP-32 (CRUCES PEATONALES) DE 61 X 61 CM POR LADO DE ACUERDO A ESPECIFICACIONES DE LA SCT.; INCLUYE: TRAZO, LIMPIEZA, EXCAVACIÓN, COLADO, SUMINISTRO Y COLOCACIÓN DE POSTE, MATERIALES, MANO DE OBRA, EQUIPO Y HERRAMIENTA NECESARIA.</t>
  </si>
  <si>
    <t xml:space="preserve">         SUMINISTRO Y COLOCACIÓN DE LETREROS SP-XX (PREVENTIVOS) DE 61 X 61 CM POR LADO DE ACUERDO A ESPECIFICACIONES DE LA SCT.; INCLUYE: TRAZO, LIMPIEZA, EXCAVACIÓN, COLADO, SUMINISTRO Y COLOCACIÓN DE POSTE, MATERIALES, MANO DE OBRA, EQUIPO Y HERRAMIENTA NECESARIA.</t>
  </si>
  <si>
    <t xml:space="preserve">         SUMINISTRO Y COLOCACIÓN DE LETREROS SR-XX (RESTRICTIVOS) DE 61 X 61 CM POR LADO DE ACUERDO A ESPECIFICACIONES DE LA SCT.; INCLUYE: TRAZO, LIMPIEZA, EXCAVACIÓN, COLADO, SUMINISTRO Y COLOCACIÓN DE POSTE, MATERIALES, MANO DE OBRA, EQUIPO Y HERRAMIENTA NECESARIA.</t>
  </si>
  <si>
    <t xml:space="preserve">         SUMINISTRO Y COLOCACIÓN DE LETRERO SII-6 INFORMATIVA GENERAL (NOMENCLATURA DE CALLES) EN LÁMINA DE ALUMINIO DE 20X90 CM. ACABADO REFLEJANTE GRADO INGENIERÍA CON IMPRESIÓN Y FONDO REFLEJANTE COLOR AMARILLO CON LETRAS RECORTADAS EN VINIL EN COLOR NEGRO TIPO A DE ACUERDO A ESPECIFICACIONES DE CEMEX. INCLUYE: TRAZO, LIMPIEZA, EXCAVACIÓN, COLADO, SUMINISTRO Y COLOCACIÓN DE POSTE, MATERIALES, MANO DE OBRA, EQUIPO Y HERRAMIENTA NECESARIA.</t>
  </si>
  <si>
    <t xml:space="preserve">         SUMINISTRO Y COLOCACIÓN DE BOYA METÁLICA FABRICADA EN LAMINA CAL. 11 DE 21 CMS DE LARGO X 6.05 CMS DE ALTO, COLOR AMARILLA CON DOS ESPACIOS PARA COLOCAR REFLEJANTE. INCLUYE: MATERIALES, MANO DE OBRA, EQUIPO Y HERRAMIENTA</t>
  </si>
  <si>
    <t xml:space="preserve">         SUMINISTRO Y COLOCACIÓN DE BOLARDO DE CONCRETO HECHO EN OBRA F'C 200 KG/CM2, SECCIÓN DE 6" DE DIÁMETRO CON ALTURA DE 80 CM Y ANCLAJE DE 25 CM DE PROFUNDIDAD. INCLUYE: ARMADO Y HABILITADO EN SITIO CON 4 VARILLAS CORRUGADA DE 3/8" Y ESTRIBOS #2 @ 15 CM CON RECUBRIMIENTO LIBRE DE 2.5 CM, CIMBRA DE TUBO DE PVC, PINTURA VINÍLICA COLOR BLANCO/AMARILLO, DEMOLICIÓN DEL CONCRETO, PREPARACIÓN DEL SITIO, EXCAVACIÓN, RELLENO CON CONCRETO, MATERIALES, MANO DE OBRA, EQUIPO Y HERRAMIENTA.</t>
  </si>
  <si>
    <t>PVMT-SÑL01</t>
  </si>
  <si>
    <t>PVMT-SÑL02</t>
  </si>
  <si>
    <t>PVMT-SÑL03</t>
  </si>
  <si>
    <t>PVMT-SÑL04</t>
  </si>
  <si>
    <t>PVMT-SÑL05</t>
  </si>
  <si>
    <t>PVMT-SÑL06</t>
  </si>
  <si>
    <t>PVMT-SÑL07</t>
  </si>
  <si>
    <t>PVMT-SÑL08</t>
  </si>
  <si>
    <t>PVMT-SÑL09</t>
  </si>
  <si>
    <t>PVMT-SÑL10</t>
  </si>
  <si>
    <t>PVMT-SÑL11</t>
  </si>
  <si>
    <t>PVMT-SÑL12</t>
  </si>
  <si>
    <t>PVMT-SÑL13</t>
  </si>
  <si>
    <t>PVMT-SÑL14</t>
  </si>
  <si>
    <t>PVMT-SÑL15</t>
  </si>
  <si>
    <t>PVMT-SÑL16</t>
  </si>
  <si>
    <t>PVMT-SÑL17</t>
  </si>
  <si>
    <t>PVMT-SÑL18</t>
  </si>
  <si>
    <t>ALM-PR01</t>
  </si>
  <si>
    <t>ALM-PR02</t>
  </si>
  <si>
    <t>ALM-ALB01</t>
  </si>
  <si>
    <t>ALM-ALB02</t>
  </si>
  <si>
    <t>ALM-ALB03</t>
  </si>
  <si>
    <t xml:space="preserve">         BASE DE CONCRETO DE 35X35 CM SUPERIOR, 70X70 CM EN BASE Y 100 CM DE ALTURA, CON CONCRETO FC-200 KG/CM2, ANCLA ARMADA CON REDONDO DE 3/4" A36 ARMADO DE 4 BASTONES DE 75 CM. INCLUYE: CIMBRA, SUMINISTRO Y FABRICACIÓN DE CONCRETO, COLADO, VIBRADO Y DESCIMBRADO, LIMPIEZA DEL ÁREA DE TRABAJO, MANO DE OBRA, EQUIPO Y HERRAMIENTA.</t>
  </si>
  <si>
    <t xml:space="preserve">         SUMINISTRO Y COLOCACIÓN DE REGISTRO PREFABRICADO  DE CONCRETO ARMADO DE 33X33X40 CMS. CON MARCO Y TAPA DE ÁNGULO GALVANIZADO DE 1 1/2" X 6 MM. INCLUYE: ACARREO, FABRICACIÓN, MATERIALES, EXCAVACIÓN, COLOCACIÓN, NIVELACIÓN, LIMPIEZA DEL ÁREA DE TRABAJO.</t>
  </si>
  <si>
    <t xml:space="preserve">         MURETE DE MEDICIÓN A BASE DE BLOCK Y CONCRETO ARMADO, DE 1X2X.60 MTS., ACABADO APLANADO RUSTICO Y PINTURA VINILICA COLOR BLANCO, CON PUERTA METÁLICA CON CERROJO, INCLUYE: SUMINISTRO Y ACARREO DE MATERIALES, PREPARACIÓN, RELLENO Y COMPACTADO EN ÁREA DE CIMENTACIÓN, FABRICACIÓN DE MORTERO Y CONCRETO, CIMBRADO, COLADO Y DESCIMBRADO, LIMPIEZA DEL ÁREA DE TRABAJO Y SEÑALAMIENTO PARA PROTECCIÓN DE OBRA NECESARIA.</t>
  </si>
  <si>
    <t>ALM-INT01</t>
  </si>
  <si>
    <t>ALM-INT02</t>
  </si>
  <si>
    <t>ALM-INT03</t>
  </si>
  <si>
    <t>ALM-INT04</t>
  </si>
  <si>
    <t>ALM-INT05</t>
  </si>
  <si>
    <t>ALM-INT06</t>
  </si>
  <si>
    <t>ALM-INT07</t>
  </si>
  <si>
    <t>ALM-INT08</t>
  </si>
  <si>
    <t>ALM-INT09</t>
  </si>
  <si>
    <t>ALM-INT10</t>
  </si>
  <si>
    <t>ALM-INT11</t>
  </si>
  <si>
    <t>ALM-INT12</t>
  </si>
  <si>
    <t>ALM-INT13</t>
  </si>
  <si>
    <t>ALM-INT14</t>
  </si>
  <si>
    <t xml:space="preserve">         SUMINISTRO Y COLOCACIÓN DE BRAZO GALVANIZADO DE TUBO METÁLICO 1.80M DE LONGITUD, 2" DE DIÁMETRO , INCLUYE TORNILLERÍA, MANIOBRA DE IZADO, FLETE, PRIMARIO ANTICORROSIVO, ACABADO PINTURA ESMALTE DEL COLOR QUE INDIQUE SUPERVISIÓN.</t>
  </si>
  <si>
    <t xml:space="preserve">         SUMINISTRO Y COLOCACIÓN DE SISTEMAS DE MEDICIÓN 220V, 100AMPS. 2 FASES, 3 HILOS, INCLUYE CABLEADO,MEDICION MONOFASICA 110/220V DE 100 AMPERES, TUBO DE RETENIDA, HUB, MUFA, SISTEMA DE TIERRAS,INTERRUPTOR TERMOMAGNETICO DE 2X20AMP Y CONEXION</t>
  </si>
  <si>
    <t xml:space="preserve">         SUMINISTRO Y COLOCACIÓN DE SISTEMA DE CONTROL DE ALUMBRADO AUTOMÁTICO, 2 FASES, 40 AMP. OPERADO CON FOTOCELDA, PROTECCIÓN NR3, INCLUYE INSTALACION DE CONTACTORES, INTERRUPTORES Y CONEXIONES.</t>
  </si>
  <si>
    <t xml:space="preserve">         SUMINISTRO Y COLOCACIÓN DE CABLE DE ALUMINIO TRIPLEX CALIBRE 4, INCLUYE CONEXIÓN Y DESPERDICIO.</t>
  </si>
  <si>
    <t xml:space="preserve">         SUMINISTRO Y COLOCACIÓN DE CABLE DE COBRE MARCA CONDUMEX O VIAKON CALIBRE 12  INCLUYE CONEXIÓN Y DESPERDICIOS.</t>
  </si>
  <si>
    <t xml:space="preserve">         PAGO DE UNIDAD DE VERIFICACIÓN CERTIFICADO POR LA SECRETARIA DE ENERGÍA, AVALANDO LA INSTALACIÓN ELÉCTRICA DEL SISTEMA DE ALUMBRADO</t>
  </si>
  <si>
    <t xml:space="preserve">         TRAMITE ANTE CFE PARA LA CONEXIÓN DEL SUMINISTRO DE ENERGIA ELECTRICA, INCLUYE: VISITAS A CFE Y LLENADO DE SOLICITUDES ESPECIALES, PAGO DE DEPOSITO EN GARANTIA, GESTIONES Y TODO LO NECESARIO PARA LA CONEXIÓN DEL SERVICIO</t>
  </si>
  <si>
    <t xml:space="preserve">         TRAMITE ANTE UNIDAD DE VERIFICACION PARA LA REVISION DEL ALUMBRADO, INCLUYE PAGO DE VISITAS A VERIFICADOR, TRAMITES, Y TODO LO NECESARIO PARA LA OBTENCION DE LA CARTA DE VERIFICACION DE LAS INSTALACIONES</t>
  </si>
  <si>
    <t xml:space="preserve">         SUMINISTRO Y COLOCACION DE CONTECTORES BIPARTIDOS PARA LAS CONEXIONES DE COBRE-ALUMINIO, QUE INCLUYE CONEXIÓN POR MEDIO DE PONCHADORA, CIERRE DE CONEXIÓN ENCINTADO VULCANIZABLE, MANO DE OBRA Y TODO LO NECESARIO PARA SU CORRECTA EJECUCION.</t>
  </si>
  <si>
    <t xml:space="preserve">         SUMINISTRO Y COLOCACION DE ZAPATA PONCHABLE PARA ATERRIZAR POSTES METALICOS DE ALUMBRADO SEGÚN NORMA OFICIAL MEXICANA SEDE 001 QUE INCLUYE PERFORACION EN POSTE, ZAPATA DE ATERRIZADO, MANO DE OBRA Y TODO LO NECESARIO PARA SU CORRECTA EJECUCION.</t>
  </si>
  <si>
    <t xml:space="preserve">         SUMINISTRO Y COLOCACION DE SISTEMA DE TIERRA AL INICIO Y AL FINAL DE CADA CIRCUITO DE ALUMBRADO SEGÚN NORMA OFICIAL MEXICANA SEDE 001 QUE INCLUYE VARILLA DE TIERRA DE 3MTS, SOLDADURA, MANO DE OBRA Y TODO LO NECESARIO PARA SU CORRECTA EJECUCION.</t>
  </si>
  <si>
    <t>SUMINISTRO Y COLOCACIÓN DE DEFENSA METALICA DE 2 CRESTAS. INCLUYE: , MATERIALES, MANO DE OBRA, EQUIPO Y HERRAMIENTA.</t>
  </si>
  <si>
    <t>SUMINISTRO Y COLOCACIÓN DE DEFENSA METALICA DE 3 CRESTAS. INCLUYE: , MATERIALES, MANO DE OBRA, EQUIPO Y HERRAMIENTA.</t>
  </si>
  <si>
    <t>PVMT-PV01</t>
  </si>
  <si>
    <t>PVMT-PV03</t>
  </si>
  <si>
    <t>PVMT-PV04</t>
  </si>
  <si>
    <t>PVMT-PV06</t>
  </si>
  <si>
    <t>OBRAS DE PROTECCIÓN - ESTUDIO HIDRÓLOGICO</t>
  </si>
  <si>
    <t xml:space="preserve">   MURO M-01 </t>
  </si>
  <si>
    <t xml:space="preserve">   MURO M-03 </t>
  </si>
  <si>
    <t xml:space="preserve">   MURO M-02 </t>
  </si>
  <si>
    <t xml:space="preserve">   DENTELLÓN D-1</t>
  </si>
  <si>
    <t xml:space="preserve">   DENTELLÓN D-2</t>
  </si>
  <si>
    <t xml:space="preserve">   ZAMPEADO</t>
  </si>
  <si>
    <t>PVOP-PC01</t>
  </si>
  <si>
    <t>PVOP-PC02</t>
  </si>
  <si>
    <t>PVOP-PC03</t>
  </si>
  <si>
    <t>PVOP-PC04</t>
  </si>
  <si>
    <t>PVOP-PC05</t>
  </si>
  <si>
    <t>PVOP-PC06</t>
  </si>
  <si>
    <t>PVOP-PC07</t>
  </si>
  <si>
    <t>PVOP-PC08</t>
  </si>
  <si>
    <t>KG</t>
  </si>
  <si>
    <t xml:space="preserve">         TRAZO Y NIVELACIÓN EN OBRA DE PROTECCIÓN. AL AMPARO DE ESTE CONCEPTO EL CONTRATISTA DE ACUERDO A LOS PLANOS DE PROYECTO QUE LE SEAN SUMINISTRADOS, HARÁ EL TRAZO Y NIVELACIÓN CON EQUIPO DE TOPOGRAFÍA Y/O MEDIOS MANUALES DE LOS EJES, LIMITES Y DETALLES CONSTRUCTIVOS DE LOS TRABAJOS. DEBERÁ COLOCAR REFERENCIAS FIJAS, FUERA DE LAS ÁREAS DE LOS TRABAJOS PARA ASEGURAR LOS ALINEAMIENTOS Y NIVELES. SE MEDIRÁ EN METROS CUADRADOS CON APROXIMACIÓN DE DOS DECIMALES ABARCARÁ LAS SUPERFICIES DE CONSTRUCCIÓN ÚNICAMENTE.</t>
  </si>
  <si>
    <t xml:space="preserve">         SUMINISTRO Y COLOCACIÓN DE ACERO DE REFUERZO DEL NÚM. 3 (3/8") fy= 4200 KG/CM2, EN CIMENTACIÓN, INCLUYE: HABILITADO Y ARMADO, DESPERDICIOS, MATERIALES, ACARREOS, CORTES, DESPERDICIOS, HABILITADO, AMARRES, MANO DE OBRA, EQUIPO Y HERRAMIENTAS.</t>
  </si>
  <si>
    <t>PVOP-PC09</t>
  </si>
  <si>
    <t>PVOP-PC10</t>
  </si>
  <si>
    <t xml:space="preserve">         SUMINISTRO Y COLOCACIÓN DE PUENTE ADHERENTE EPÓXICO SIKADUR GEL 32. INCLUYE: BARRIDO Y PREPARACIÓN DE LA SUPERFICIE, MATERIALES, MANO DE OBRA, HERRAMIENTA Y EQUIPO NECESARIO.</t>
  </si>
  <si>
    <t xml:space="preserve">         SUMINISTRO Y COLOCACIÓN DE MALLA  GEOTEXTIL PAVITEX DE ALTA CAPACIDAD DE ADAPTACIÓN AL TERRENO. INCLUYE: PREPARACIÓN DE LA SUPERFICIE, ELEMENTOS DE FIJACIÓN EN MURO, MATERIALES, MANO DE OBRA, HERRAMIENTA Y EQUIPO NECESARIO.</t>
  </si>
  <si>
    <t xml:space="preserve">   DENTELLÓN D-2B</t>
  </si>
  <si>
    <t xml:space="preserve">   DENTELLÓN D-2A</t>
  </si>
  <si>
    <t>PVOP-PC11</t>
  </si>
  <si>
    <t>PVOP-PC12</t>
  </si>
  <si>
    <t>PVOP-PC13</t>
  </si>
  <si>
    <t>TOTAL OBRAS DE PROTECCIÓN - ESTUDIO HIDRÓLOGICO</t>
  </si>
  <si>
    <t xml:space="preserve">         ELABORACION DE TAPA PROVISIONAL DE  MADERA SUFICIENTE PARA POZO DE VISITA CONSTRUIDOS EN OBRA PARA PERMITIR EL TRANSITO DEL EQUIPO DE CONSTRUCCION.  INCLUYE. COLOCACION, MATERIALES, MANO DE OBRA Y HERRAMIENTA.</t>
  </si>
  <si>
    <t>IHDR-TB13</t>
  </si>
  <si>
    <t xml:space="preserve">         SUMINISTRO Y COLOCACIÓN DE JUNTA DE DILATACIÓN ENTRE EL CONCRETO VIEJO Y EL CONCRETO NUEVO, PARA EVITAR LAS FALLAS POR DILATACIÓN Y CONTRACCIÓN A BASE DE CARTÓN ASFALTADO DE 1/2" DE ESPESOR Y 15 CM DE ALTURA EN EL PERÍMETRO TOTAL. INCLUYE: LA FIJACIÓN CON CLAVO DE ACERO, CORTE DEL CARTÓN, DESPERDICIOS, ALINEACIÓN Y CUIDADO DURANTE EL COLADO, MATERIALES, MANO DE OBRA Y HERRAMIENTA</t>
  </si>
  <si>
    <t xml:space="preserve">         SUMINISTRO E INSTALACIÓN DE TUBO DE PVC DE 1 1/2" O TIPO PESADO, INCLUYE: TRAZO Y NIVELACIÓN, CEMENTO Y ACOPLAMIENTO.</t>
  </si>
  <si>
    <r>
      <t xml:space="preserve">CONTRATO: </t>
    </r>
    <r>
      <rPr>
        <b/>
        <sz val="10"/>
        <rFont val="Arial"/>
        <family val="2"/>
      </rPr>
      <t>FOIS/SJC/PAV-RP-007-26</t>
    </r>
  </si>
  <si>
    <t>CRUZAMIENTO TIPO VADO SOBRE EL ARROYO EL SALTITO (VADO SANTA ROSA) ETAPA I EN SAN JOSÉ DEL CABO, MUNICIPIO DE LOS CABOS, BAJA CALIFORNIA SUR</t>
  </si>
  <si>
    <t xml:space="preserve">     PLANTILLA COMPACTADA CON EQUIPO MECÁNICO DE 10 CM DE ESPESOR EN ZANJAS, CON MATERIAL SELECCIONADO PRODUCTO DE BANCO DE MATERIALES DE LA ZONA, LIBRE DE BOLEO MAYOR DE 3". INCLUYE: TRAZO Y NIVELACIÓN, CRIBADO DEL MATERIAL, ACARREOS DENTRO DE LA OBRA, INCORPORACIÓN DE HUMEDAD, COMPACTACIÓN DEL 85% PROCTOR, MANO DE OBRA, HERRAMIENTA Y EQUIPO NECESARIO.</t>
  </si>
  <si>
    <t xml:space="preserve">         SUMINISTRO Y COLOCACIÓN DE MARCO CON TAPA DE Fo.Fo. DE 50x50 CMS. CON PESO DE 75 KG. CON LEYENDA DE AGUA POTABLE. INCLUYE: TRAZO Y NIVELACIÓN, MANIOBRAS, ACARREOS, MATERIAL, MANO DE OBRA Y HERRAMIENTA.</t>
  </si>
  <si>
    <t xml:space="preserve">         INTERCONEXIÓN 3" DE DE DIAMETRO TUBERÍA DE AGUA POTABLE; INCLUYE: SONDEO POR MEDIOS MECÁNICOS DE TUBERIA EXISTENTE , MATERIALES, HERRAMIENTA, MANO DE OBRA, EQUIPO Y PRUEBAS HIDRÁULICAS.</t>
  </si>
  <si>
    <t xml:space="preserve">         SUMINISTRO Y COLOCACIÓN DE CONTRAMARCO SENCILLO DE 1.10 MTS. CON CANAL DE 4" DE PERALTE. INCLUYE: TRAZO Y NIVELACIÓN, MANIOBRAS, ACARREOS, MATERIAL, MANO DE OBRA Y HERRAMIENTA.</t>
  </si>
  <si>
    <t xml:space="preserve">     EXCAVACIÓN POR MEDIOS MECÁNICOS, EN ZANJAS, EN TERRENO CON CLASIFICACIÓN II Y PROFUNDIDAD EN PRESENCIA DE AGUA O EN SECO, EL PRECIO UNITARIO INCLUYE: TRAZO Y NIVELACIÓN, CARGA Y ACARREO AL 1ER KILOMETRO, EQUIPO DE BOMBEO PARA ACHIQUE, OBRAS DE PROTECCIÓN DE TALUDES DE ZANJA, TRASPALEO, SEÑALAMIENTO PREVENTIVO, LA MANO DE OBRA PARA EL APOYO EN LAS OPERACIONES MECÁNICAS, AFINE DE TALUDES Y FONDO DE ZANJA, LIMPIEZA, LA MAQUINARIA, HERRAMIENTA Y EL EQUIPO NECESARIOS PARA LA CORRECTA EJECUCIÓN DE LOS TRABAJOS. PUOT.</t>
  </si>
  <si>
    <t xml:space="preserve">     EXCAVACIÓN POR MEDIOS MANUALES, EN ZANJAS, EN TERRENO CON CUALQUIER CLASIFICACIÓN Y PROFUNDIDAD EN PRESENCIA DE AGUA O EN SECO, EL PRECIO UNITARIO INCLUYE: TRAZO Y NIVELACIÓN, CARGA Y ACARREO AL 1ER KILOMETRO, EQUIPO DE BOMBEO PARA ACHIQUE, OBRAS DE PROTECCIÓN DE TALUDES DE ZANJA, TRASPALEO, SEÑALAMIENTO PREVENTIVO, AFINE DE TALUDES Y FONDO DE ZANJA, LIMPIEZA, LA MANO DE OBRA, EQUIPO Y HERRAMIENTA NECESARIOS PARA LA CORRECTA EJECUCIÓN DE LOS TRABAJOS. PUOT.</t>
  </si>
  <si>
    <t xml:space="preserve">     EXCAVACIÓN POR MEDIOS MECÁNICOS, EN ZANJAS, EN TERRENO CON CLASIFICACIÓN III Y PROFUNDIDAD EN PRESENCIA DE AGUA O EN SECO, EL PRECIO UNITARIO INCLUYE: TRAZO Y NIVELACIÓN, CARGA Y ACARREO AL 1ER KILOMETRO, EQUIPO DE BOMBEO PARA ACHIQUE, OBRAS DE PROTECCIÓN DE TALUDES DE ZANJA, TRASPALEO, SEÑALAMIENTO PREVENTIVO, LA MANO DE OBRA PARA EL APOYO EN LAS OPERACIONES MECÁNICAS, AFINE DE TALUDES Y FONDO DE ZANJA, LIMPIEZA, LA MAQUINARIA, HERRAMIENTA Y EL EQUIPO NECESARIOS PARA LA CORRECTA EJECUCIÓN DE LOS TRABAJOS. PUOT.</t>
  </si>
  <si>
    <t xml:space="preserve">         TUBERÍA DE PVC. HIDRÁULICO ANGER (RD-32.5) DE 3" (76 MM) DE DIÁMETRO. INCLUYE: SUMINISTRO, INSTALACIÓN, JUNTEO, LIMPIEZA, TRAZO Y NIVELACIÓN, PRUEBA HIDRÁULICA, SONDEO POR MEDIOS MECÁNICOS PARA LA LOCALIZACIÓN DE TUBERÍA, MATERIALES PARA LA REPARACIÓN PROVISIONAL DE INFRAESTRUCTURA EXISTENTE COMO DE TOMAS DOMICILIARIAS, MANO DE OBRA, EQUIPO Y HERRAMIENTA.</t>
  </si>
  <si>
    <t xml:space="preserve">         TUBERÍA DE PVC SANITARIO CON COPLE INTEGRAL (RD-35) DE 12" DE DIÁMETRO.  INCLUYE: SUMINISTRO DE TUBO, MATERIAL, MANIOBRAS, EQUIPO PARA TAPONAMIENTO, TRAZO Y NIVELACIÓN, PRUEBA HIDRÁULICA DE ESCURRIMIENTO Y HERMETICIDAD, SONDEO POR MEDIOS MECÁNICOS PARA LA LOCALIZACIÓN DE TUBERÍA, MATERIALES Y MANO DE OBRA PARA CONEXIÓN DE TUBO A POZOS DE VISITA, MAQUINARIA, EQUIPO Y HERRAMIENTA PARA TENDIDO Y COLOCACIÓN DE TUBERÍA Y REPARACIÓN PROVISIONAL DE DESCARGAS DOMICILIARIAS E INFRAESTRUCTURA EXISTENTE QUE SE DAÑE DURANTE LA EJECUCIÓN DE LOS TRABAJOS.</t>
  </si>
  <si>
    <t xml:space="preserve">         TUBERÍA DE PVC SANITARIO CON COPLE INTEGRAL (RD-35) DE 14" DE DIÁMETRO.  INCLUYE: SUMINISTRO DE TUBO, MATERIAL, MANIOBRAS, EQUIPO PARA TAPONAMIENTO, TRAZO Y NIVELACIÓN, PRUEBA HIDRÁULICA DE ESCURRIMIENTO Y HERMETICIDAD, SONDEO POR MEDIOS MECÁNICOS PARA LA LOCALIZACIÓN DE TUBERÍA, MATERIALES Y MANO DE OBRA PARA CONEXIÓN DE TUBO A POZOS DE VISITA, MAQUINARIA, EQUIPO Y HERRAMIENTA PARA TENDIDO Y COLOCACIÓN DE TUBERÍA Y REPARACIÓN PROVISIONAL DE DESCARGAS DOMICILIARIAS E INFRAESTRUCTURA EXISTENTE QUE SE DAÑE DURANTE LA EJECUCIÓN DE LOS TRABAJOS.</t>
  </si>
  <si>
    <t xml:space="preserve">         RENIVELACIÓN DE POZO VISITA TIPO COMÚN HASTA 1.70 MTS. DE PROFUNDIDAD INTERIOR, INCLUYE: TRAZO Y NIVELACIÓN, EXCAVACIÓN, RELLENO COMPACTADO AL 85% EN CAPAS DE 20 CMS, PLANTILLA DE CONCRETO F'C=150 KG/CM2 DE 8 CMS. DE ESPESOR, MURO DE CUÑA JUNTEADO CON MORTERO CEMENTO-ARENA 1:3, APLANADO INTERIOR PULIDO, ESCALERA METÁLICA, MATERIALES, MANO DE OBRA Y HERRAMIENTA.</t>
  </si>
  <si>
    <t xml:space="preserve">         CONSTRUCCIÓN DE POZO VISITA TIPO COMÚN DE HASTA 1.60 MTS HASTA 2.00 MTS DE PROFUNDIDAD INTERIOR, INCLUYE: TRAZO Y NIVELACIÓN, EXCAVACIÓN, RELLENO COMPACTADO AL 90% EN CAPAS DE 20 CMS, PLANTILLA DE CONCRETO F'C=150 KG/CM2 DE 8 CMS. DE ESPESOR, MURO DE CUÑA JUNTEADO CON MORTERO CEMENTO-ARENA 1:3, APLANADO INTERIOR PULIDO, ESCALERA METÁLICA, MATERIALES, MANO DE OBRA Y HERRAMIENTA.</t>
  </si>
  <si>
    <t xml:space="preserve">         SUMINISTRO Y COLOCACIÓN DE BROCAL DE FO.FO. CIEGO TIPO MEDIANO PARA POZO DE VISITA. INCLUYE: LOSA TAPA DE 1.20X1.20 MTS. CON CONCRETO MR-42 KG/CM2 DE 15 CM DE ESPESOR, ACABADO EXTERIOR RAYADO CON BROCHA DE PELO, ARMADA CON VARILLA CORRUGADA DEL NO.3 @ 10 CMS. AMBOS SENTIDOS, VARILLA CORRUGADA DEL NO.3 SOLDADA AL PERÍMETRO DEL BROCAL PARA AMARRE DEL ARMADO DE LA PARRILLA, TRAZO Y NIVELACIÓN, CARGA Y RETIRO DEL MATERIAL NO UTILIZABLE FUERA DE OBRA, HASTA LUGAR INDICADO, ACARREOS, GANCHOS, TRASLAPES, HABILITADO Y ARMADO, CIMBRA EN FRONTERAS, CORTE CON CORTADORA DE DISCO DE ACUERDO A SECCIÓN, MANIOBRAS, MATERIAL, MANO DE OBRA Y HERRAMIENTA.</t>
  </si>
  <si>
    <t xml:space="preserve">         INTERCONEXIÓN DE DRENAJE A RED EXISTENTE. INCLUYE: SONDEO POR MEDIOS MECÁNICOS DE TUBERIA EXISTENTE, SUMINISTRO E INSTALACIÓN DE TUBO Y MATERIALES PARA GARANTIZAR LOS TRABAJOS, LA ELABORACIÓN DE PRUEBA DE ESCURRIMIENTO Y HERMETICIDAD, MATERIALES, MANO DE OBRA, EQUIPO Y HERRAMIENTA MENOR.</t>
  </si>
  <si>
    <t xml:space="preserve">         CORTE, PODA, DESENRAICE Y/O REUBICACIÓN SEGÚN SEA EL CASO DE ÁRBOLES DE DIMENSIONES VARIABLES (HASTA 5 ÁRBOLES POR LOTE), PALMERAS UBICADAS EN ÁREA DE BANQUETAS Y/O VIALIDAD EXISTENTE, MEDIANTE MEDIOS MANUALES. INCLUYE: BANQUEO, RETIRO, MOVIMIENTOS, TRASLADOS, MANTENIMIENTO, PODA, CONSERVACIÓN DE LAS PLANTAS QUE SE RESCATEN PARA SU POSTERIOR REUBICACIÓN, LA CARGA Y RETIRO DE MATERIAL SOBRANTE HASTA RELLENO SANITARIO, MANO DE OBRA, HERRAMIENTA Y EQUIPO NECESARIO PARA SU RETIRO Y MANTENIMIENTO EN UN ÁREA PROPIA PARA SU CUIDADO MIENTRAS SE EJECUTAN LOS TRABAJOS Y REPLANTEO POSTERIOR A LA TERMINACIÓN DE LOS TRABAJOS DE OBRA CIVIL Y TODO LO NECESARIO PARA SU CORRECTA CONSERVACIÓN Y MANTENIMIENTO Y PUESTA FINAL EN EL ÁREA ASIGNADA POR SUPERVISIÓN. P.U.O.T.</t>
  </si>
  <si>
    <t xml:space="preserve">         DEMOLICIÓN DE GUARNICIONES DE CONCRETO EXISTENTES POR ENCONTRARSE EN MALAS CONDICIONES Y/O NO DAR LOS NIVELES DE PROYECTO. INCLUYE: CORTE CON CORTADORA DE DISCO, LIMPIEZA, ACARREOS, CARGA Y RETIRO HASTA EL RELLENO SANITARIO, MANO DE OBRA, EQUIPO Y HERRAMIENTA.</t>
  </si>
  <si>
    <t xml:space="preserve">         DEMOLICIÓN DE BANQUETAS Y/O RAMPAS EN COCHERAS DE CONCRETO EXISTENTES POR ENCONTRARSE EN MALAS CONDICIONES Y/O NO DAR LOS NIVELES DE PROYECTO. INCLUYE: CORTE CON CORTADORA DE DISCO, LIMPIEZA, ACARREOS, CARGA Y RETIRO HASTA EL RELLENO SANITARIO, MANO DE OBRA, EQUIPO Y HERRAMIENTA.</t>
  </si>
  <si>
    <t xml:space="preserve">         DEMOLICIÓN DE CONCRETO HIDRÁULICO EXISTENTE EN VIALIDADES DE HASTA 15 CM DE ESPESOR POR ENCONTRARSE EN MALAS CONDICIONES Y/O NO DAR LOS NIVELES DE PROYECTO. INCLUYE: CORTE CON CORTADORA DE DISCO, LIMPIEZA, ACARREOS, CARGA Y RETIRO HASTA EL RELLENO SANITARIO, MANO DE OBRA, EQUIPO Y HERRAMIENTA.</t>
  </si>
  <si>
    <t xml:space="preserve">         EXCAVACIÓN POR MEDIOS MECÁNICOS EN TERRENO NATURAL PARA ELABORACIÓN DE CAJA, CON ESPESOR VARIABLE. LAS EXCAVACIONES SE REALIZARÁN A MANO O CON MÁQUINA EN CUALQUIER TIPO DE MATERIAL, EXCEPTO ROCA FIJA, SE UTILIZARÁ EQUIPO Y A MANO CUANDO LAS DIMENSIONES NO PERMITAN UTILIZAR EL EQUIPO DE CONSTRUCCIÓN, EN CASO DE QUE EL LABORATORIO LO INDIQUE EL MATERIAL PODRÁ SER UTILIZADO PARA FORMAR TERRAPLENES, PARA LA ESTABILIDAD DE LAS PAREDES DE LA EXCAVACIÓN TEMPORAL, SE FORMARÁN TALUDES 0.5:1 EN CASO DE QUE SE TENGAN DESLIZAMIENTOS LOCALES O DERRUMBES, QUEDARÁ A JUICIO DEL RESIDENTE DE SUPERVISIÓN EL CAMBIAR EL ÁNGULO DE LOS TALUDES PARA ASEGURAR LA ESTABILIDAD DE LOS MISMOS. EN CASO DE SER NECESARIO EL INGENIERO ORDENARÁ CAMBIAR LAS LÍNEAS DE CORTE PARA PODER HACER ESPACIO AL EQUIPO QUE POSTERIORMENTE SE UTILIZARÁ EN EL TENDIDO DEL CONCRETO, O BIEN PARA PERMITIR OTRAS OPERACIONES DE CONSTRUCCIÓN. INCLUYE: LA CARGA Y ACARREO AL PRIMER KILOMETRO, SE PAGARA POR M3 COMPACTO POR LO QUE DEBERÁ DE CONSIDERAR LOS ABUNDAMIENTOS EN LOS ACARREOS.</t>
  </si>
  <si>
    <t xml:space="preserve">         ESCARIFICACIÓN  Y CONFORMACIÓN DEL TERRENO NATURAL POR MEDIOS MECÁNICOS. INCLUYE: TRAZO Y NIVELACIÓN, AGUA PARA HUMEDECER EL MATERIAL EN LAS PROPORCIONES ÓPTIMAS, COMPACTACIÓN POR MEDIOS MECÁNICOS AL 90 % DE SU P. V. S. M., DE LA PRUEBA PROCTOR MODIFICADA (ASSHTO).  SE CONSIDERARÁ UN ESPESOR DE 0.10 METROS, PARA PARA FINES DE VERIFICACIÓN DE COMPACTACIONES. SE MEDIRÁ EN METROS CUADRADOS CON APROXIMACIÓN DE DOS DECIMALES, SIEMPRE Y CUANDO CUMPLA CON LAS LÍNEAS Y NIVELES DE PROYECTO. LA MANO DE OBRA PARA LOS TRABAJOS DE RETIRO DE SOBRE TAMAÑOS MAYORES A 3".</t>
  </si>
  <si>
    <t xml:space="preserve">         LIMPIEZA DE OBRA TERMINADA. INCLUYE: ACOPIO, CARGA, ACARREO DE MATERIALES Y ESCOMBRO PRODUCTO DE LOS TRABAJOS EJECUTADOS FUERA DE LA OBRA, HASTA EL RELLENO SANITARIO, MANO DE OBRA, EQUIPO Y HERRAMIENTA.</t>
  </si>
  <si>
    <t xml:space="preserve">         CONSTRUCCIÓN DE GUARNICIONES PARA VIALIDAD DE CONCRETO SIMPLE DE SECCIÓN TRAPEZOIDAL DE 15X20X30 CM, CON CONCRETO PREMEZCLADO CON UNA RESISTENCIA DE F´C= 200 KG/CM2. INCLUYE: TRAZO Y NIVELACIÓN CON EQUIPO TOPOGRAFICO, EXCAVACIÓN Y AFINE DE ACUERDO A LOS PLANOS DEL PROYECTO, PREPARACIÓN DE TERRENO PARA CIMBRADO Y DESCIMBRADO, VERTIDO Y VIBRADO DE CONCRETO, CON ACABADO FINAL EN LA CORONA Y CARA EXPUESTA, REALIZACIÓN DE CORTES CON DISCO DE DIAMANTE Y JUNTAS DE DILATACIÓN CON CARTÓN ASFALTADO DE 3/8" DE ESPESOR DE ACUERDO A PLANO DE MODULACIÓN DE LOSAS DEL PROYECTO, LIMPIEZA Y SEÑALAMIENTO DE LA OBRA, MATERIALES, MANO DE OBRA, EQUIPO Y HERRAMIENTA.</t>
  </si>
  <si>
    <t xml:space="preserve">         CONSTRUCCIÓN DE DENTELLONES SECCIÓN DE 0.15X0.50M. INCLUYE: EXCAVACIÓN A MANO EN CUALQUIER TIPO DE MATERIAL, EXCEPTO TERRENO TIPO III, AFINE DEL ÁREA PREVIAMENTE EXCAVADA, TRAZO Y NIVELACIÓN CON EQUIPO TOPOGRAFICO, EL VERTIDO DE CONCRETO PREMEZCLADO MR-42 EN LA CEPA HASTA EL NIVEL INFERIOR DE LA LOSA DE CONCRETO DEL PAVIMENTO Y LA OPERACIÓN DE VIBRADO DEL MISMO. SOLO SE PAGARÁN LOS TRAMOS QUE CUMPLAN CON LAS MEDIDAS DE LOS PLANOS Y ESPECIFICACIONES DE PROYECTO.SE MEDIRÁ EN METROS CON APROXIMACIÓN DE DOS DECIMALES.</t>
  </si>
  <si>
    <t xml:space="preserve">         CONSTRUCCIÓN DE BANQUETAS DE CONCRETO DE 10 CMS. DE ESPESOR. ARMADA CON MALLA-LACK 6X6-10/10, CON ACABADO PULIDO Y RAYADO TRANSVERSAL CON PEINE METÁLICO PARA DAR ACABADO ANTIDERRAPANTE, EN LOSAS DE 1.00 MTS A 2.50 MTS MÁXIMO DE ANCHO EN PROMEDIO, JUNTAS FRÍAS ACABADO CON VOLTEADOR. LA COLOCACIÓN DEL CONCRETO PREMEZCLADO DE F´C=200 KG/CM2. T.M.A. 3/4". REV. DE 8 A 10 CMS. ELABORADO EN PLANTA. INCLUYE: TRAZO Y NIVELACIÓN CON EQUIPO TOPOGRAFICO, COLADO, EXTENDIDO, VIBRADO Y ACARREOS DEL CONCRETO, SUMINISTRO Y APLICACIÓN DE CURACRETO EN COLOR BLANCO MARCA PASA O SIKA, CON EL EQUIPO ADECUADO, Y EN LA PROPORCIÓN INDICADA POR EL FABRICANTE, CIMBRA EN FRONTERAS, EXCAVACIÓN, RELLENOS COMPACTADOS, NIVELACIÓN, AFINE Y PREPARACIÓN DE LA SUPERFICIE DEL TERRENO, ACARREOS DE LOS MATERIALES DENTRO DE LA OBRA, LIMPIEZA GENERAL ANTES Y UNA VEZ CONCLUIDOS LOS TRABAJOS, CARGA Y ACARREOS DE LOS MATERIALES NO UTILIZABLES HASTA EL LUGAR INDICADO POR SUPERVISIÓN, TRAZO Y NIVELACIÓN, MATERIALES, MANO DE OBRA, HERRAMIENTA Y EQUIPO NECESARIO. NOTA: EL LICITANTE DEBERÁ DE CONSIDERAR LAS PRUEBAS DE LABORATORIO RESPECTIVAS, EFECTUADAS POR UN LABORATORIO EXTERNO AL MISMO.</t>
  </si>
  <si>
    <t xml:space="preserve">         RELLENO Y COMPACTADO CON MATERIAL SELECCIONADO PRODUCTO DE BANCO DE MATERIALES DE LA ZONA, LIBRE DE BOLEO MAYOR DE 3". INCLUYE: INCORPORACIÓN DE HUMEDAD, TENDIDO Y COMPACTADO POR MEDIOS MECÁNICOS Y EL SEÑALAMIENTO PARA PROTECCIÓN DE OBRA NECESARIO.</t>
  </si>
  <si>
    <t xml:space="preserve">         EXCAVACIÓN A MANO DE MATERIAL TIPO II. INCLUYE: TRAZO Y NIVELACIÓN CON EQUIPO TOPOGRAFICO, AFINE DE FONDO Y TALUD, LOCALIZACIÓN DE DUCTO DE PVC EXISTENTE, CORTE, RETIRO DEL MATERIAL SOBRANTE  Y EL SEÑALAMIENTO PARA PROTECCIÓN DE OBRA NECESARIO.</t>
  </si>
  <si>
    <t xml:space="preserve">         SUMINISTRO Y COLOCACIÓN DE POSTE METÁLICO CÓNICO CIRCULAR DE 9 MTS DE ALTURA, CON UNA PERCHA, DE LÁMINA GALVANIZADA CAL. 12 SAE 1008, PLACA BASE DE 1/8" DE 279 MM X  279 MM, BASE DE CAÑA DE 150 MM Y PUNTA DE CAÑA 73 MM. INCLUYE: TORNILLERÍA, MANIOBRA DE IZADO, TRAZO Y NIVELACIÓN CON EQUIPO TOPOGRAFICO, FLETE, ACABADO DE PINTURA ESMALTE EN COLOR QUE INDIQUE LA SUPERVISIÓN, MANO DE OBRA, EQUIPO Y HERRAMIENTA MENOR.</t>
  </si>
  <si>
    <t xml:space="preserve">         CONSTRUCCIÓN DE PLANTILLA DE CONCRETO F"C=100 KG/CM2, NORMAL T.M.A. 3/4" DE 5 CM DE ESPESOR ELABORADO EN SITIO, INCLUYE MATERIAL, DESPERDICIO POR MERMAS, MANO DE OBRA, HERRAMIENTA Y EQUIPO NECESARIO DE ACUERDO A ESPECIFICACIONES Y PLANOS DE PROYECTO. P.U.O.T.</t>
  </si>
  <si>
    <t xml:space="preserve">         CIMBRA EN DENTELLONES Y MUROS DE CONCRETO, CON TRIPLAY Y MADERA DE PINO MÁXIMO 3 USOS, INCLUYE: SUMINISTRO DE MATERIALES, MANO DE OBRA, HABILITADO, CIMBRADO Y DESCIMBRADO, DESMOLDANTE, HERRAMIENTA Y EQUIPO NECESARIO, DE ACUERDO A ESPECIFICACIONES Y PLANOS DE PROYECTO. P.U.O.T.</t>
  </si>
  <si>
    <t xml:space="preserve">         SUMINISTRO Y COLOCACIÓN DE CONCRETO PREMEZCLADO NORMAL A 14 DÍAS F`C=200 KG/CM2, PARA DENTELLONES CON TAMAÑO MÁXIMO DEL AGREGADO DE 20 MM. A TIRO CON BOMBA CON REVENIMIENTO 10+- 2 CM, COLADOS HORARIO INDISTINTO. INCLUYE: FABRICACIÓN, TRASLADO, PORCENTAJE POR MERMA Y DESPERDICIOS POR PRODUCCIÓN, TRASLADO Y COLOCACIÓN EN DESTINO FINAL, MATERIALES, MANO DE OBRA, EQUIPO Y HERRAMIENTA. NOTA: DEBERÁ CONSIDERAR LAS PRUEBAS DE LABORATORIO NECESARIAS.</t>
  </si>
  <si>
    <t xml:space="preserve">     EXCAVACIÓN POR MEDIOS MECÁNICOS, EN ZANJAS, EN TERRENO CON CLASIFICACIÓN III Y PROFUNDIDAD EN PRESENCIA DE AGUA O EN SECO, EL PRECIO UNITARIO INCLUYE: TRAZO Y NIVELACIÓN, CARGA Y ACARREO A LOS 3 KILOMETROS DE DISTANCIA HORIZONTAL, EQUIPO DE BOMBEO PARA ACHIQUE, OBRAS DE PROTECCIÓN DE TALUDES DE ZANJA, TRASPALEO, SEÑALAMIENTO PREVENTIVO, LA MANO DE OBRA PARA EL APOYO EN LAS OPERACIONES MECÁNICAS, AFINE DE TALUDES Y FONDO DE ZANJA, LIMPIEZA, LA MAQUINARIA, HERRAMIENTA Y EL EQUIPO NECESARIOS PARA LA CORRECTA EJECUCIÓN DE LOS TRABAJOS. PUOT.</t>
  </si>
  <si>
    <t xml:space="preserve">         CONSTRUCCIÓN DE ENROCAMIENTO A BASE DE MAMPOSTERÍA CON PIEDRA DE 3RA DE 25CM DE MEDIDAS (1.50 CORONA X 3.00 BASE X 3.00 DE ALTO), JUNTEADOS DE 2 CM DE ANCHO CON MORTERO CEMENTO-ARENA 1:3. INCLUYE: TRAZO Y NIVELACIÓN CON EQUIPO TOPOGRAFICO, MATERIALES, DESPERDICIOS, ACARREOS, MANO DE OBRA, HERRAMIENTA Y EQUIPO.</t>
  </si>
  <si>
    <t xml:space="preserve">         RIEGO DE IMPREGNACIÓN, LA SUPERFICIE DEBERÁ ESTAR LIBRE DE POLVO POR LO QUE SE HARÁ UN BARRIDO Y POSTERIORMENTE SE APLICARÁ EN TODO EL ANCHO DE LA CORONA Y TALUDES DEL MATERIAL QUE FORME DICHA CAPA UN RIEGO DE IMPREGNACIÓN CON EMULSIÓN ASFÁLTICA CATIONICA DE ROMPIMIENTO LENTO O SUPER ESTABLE, A RAZÓN DE 1.4 LITROS POR METRO CUADRADO, APLICADO EN CALIENTE CON PETROLIZADORA MECÁNICA CON PLÁSTICO NEGRO, EL PROCESO CONSTRUCTIVO Y EL PRODUCTO ASFÁLTICO UTILIZADOS DEBERÁN CUMPLIR CON LA NORMA N·CTR·CAR·1·04·004/00 DE S. C. T. ADEMAS DEBERA CONSIDERAR POREO CON ARENA LIMPIA DE ARROYO.</t>
  </si>
  <si>
    <r>
      <t xml:space="preserve">FECHA: </t>
    </r>
    <r>
      <rPr>
        <b/>
        <sz val="10"/>
        <rFont val="Arial"/>
        <family val="2"/>
      </rPr>
      <t>FEBRERO/2026</t>
    </r>
  </si>
  <si>
    <t xml:space="preserve">                         CATÁLOGO DE CONCEPTOS Y CANTIDADES DE OBRA - ETAPA 1</t>
  </si>
  <si>
    <t xml:space="preserve">         SUMINISTRO DE CONCRETO HIDRÁULICO PREMEZCLADO PARA PAVIMENTACIÓN CON UN MÓDULO DE RUPTURA MR=42 KG/CM2. A LOS 7 DIAS. T.M.A. 1 1/2" REVENIMIENTO DE 10 (± 2.5) CMS CON FIBRA DE POLIPROPILENO. DOSIFICADO POR PESO EN PLANTA DOSIFICADORA CON CAPACIDAD DE PRODUCCIÓN DE 50 M3 POR HORA. INCLUYE: CEMENTO PORTLAND COMPUESTO TIPO 30R SEGÚN NORMA NMX-C-414, AGREGADO GRUESO TRITURADO Y ARENA DE RIO; ELABORACIÓN, MEZCLADO Y ACARREO HASTA EL LUGAR DE LA OBRA CON UN MÍNIMO DE 5 CAMIONES REVOLVEDORA DE ACUERDO AL CICLO REQUERIDO (PARA EVITAR LA FORMACIÓN DE JUNTAS FRÍAS), MAQUINARIA Y EQUIPO NECESARIO PARA BOMBEO DEL CONCRETO (SI ES REQUERIDO POR EL CONTRATISTA), DEBERÁ INCLUIR ADEMÁS EN LA INTEGRACIÓN DEL PRECIO UNITARIO PORCENTAJE POR MERMA Y DESPERDICIOS POR PRODUCCIÓN, TRASLADO Y COLOCACIÓN EN DESTINO FINAL, MANO DE OBRA, HERRAMIENTA Y EQUIPO NECESARIO. CAPACIDAD INSTALADA PARA PRODUCIR Y SUMINISTRAR CONCRETO PREMEZCLADO CONFORME A PROGRAMA DE OBRA. (COLADOS HORARIO INDISTINTO.).</t>
  </si>
  <si>
    <t xml:space="preserve">         COLOCACIÓN DE CONCRETO HIDRÁULICO PREMEZCLADO MR42 KG/CM2 DE FRAGUADO A 7 DÍAS CON FIBRA DE POLIPROPILENO, AUTOCURABLE HIDRATIUM O SIMILAR, T.M.A. DE 1 1/2"". REV. DE 8 (± 2.0 CM.), MUESTREO EN OBRA, CEMENTO TIPO CPC40. SEGÚN NORMA NMX-C-414, AGREGADO GRUESO TRITURADO Y ARENA DE RIO. ELABORADO Y DOSIFICADO POR PESO EN PLANTA, EXTENDIDO EN LOSAS PARA PAVIMENTACIÓN CON ESPESOR DE 20 CM, TENDIDO Y NIVELADO CON RODILLO VIBRATORIO PARA CONCRETO (QUE EN GENERAL CUMPLA CON LO ESTABLECIDO EN LA CLÁUSULA E EQUIPO, DE LA NORMA N.CTR.CAR.1.04.009/06, LIBRO CTR CONSTRUCCIÓN, TEMA CAR CARRETERAS, PARTE 1 ACTIVIDADES DE OBRA, TITULO 04 PAVIMENTOS, CAPITULO 009 CARPETAS DE CONCRETO HIDRÁULICO, DE LA NORMATIVA PARA LA INFRAESTRUCTURA DEL TRANSPORTE DE LA SECRETARÍA DE COMUNICACIONES Y TRANSPORTES), RODILLOS VIBRATORIOS, SEGÚN SEA EL CASO, Y VIBRADO, AVIÓN CON CHECK ROD Y BULL FLOAT PARA UNA CORRECTA PLANICIDAD ACABADO CON PEINE METÁLICO DE CERDAS METÁLICAS ESPACIADOS @ 3/4"" PARA DAR TEXTURA EN ACABADO RAYADO TRANSVERSAL, Y RAYADO LONGITUDINAL CON TELA DE YUTE; COLADO POR FRANJAS CON UNA RELACIÓN LARGO ANCHO NO MAYOR DE 1.25; PLÁSTICO CAL. 600 MICRAS DESPUÉS DEL ACABADO, PARA REFORZAR CURADO CORRECTO DE LAS LOSAS. INCLUYE: TRAZO Y NIVELACIÓN CON EQUIPO TOPOGRAFICO, SEÑALAMIENTO, BARRIDO Y PREPARACIÓN DE LA SUPERFICIE, CIMBRADO Y DESCIMBRADO, VIBRADO, ELABORACIÓN, MEZCLADO Y ACARREO DEL CONCRETO HASTA EL LUGAR DE LA OBRA CON UN MÍNIMO DE CAMIONES REVOLVEDORES, PARA MANTENER UNA FRECUENCIA MÍNIMA DE 15-25 MINUTOS ENTRE UNIDADES DE ACUERDO AL CICLO REQUERIDO (PARA EVITAR LA FORMACIÓN DE JUNTAS FRÍAS DEL CONCRETO), PASA JUNTAS DE VARILLA LISA DE 3/4"" GRADO 60, DE 46 CM DE LARGO @ 30 CM, EN FORMA TRANSVERSAL Y COLOCADAS A CADA 3.50 M, (CON UN EXTREMO ENGRASADO, FUNDA O PINTURA ANTIADHERENTE); BARRA DE AMARRE EN JUNTA LONG. CON VARILLA CORRUGADA DEL #4 F´Y=4200 KG/CM2 DE 79 CM DE LARGO @ 76 CM, DE ESPACIAMIENTO; CON CANASTILLA METÁLICA, AHOGADAS EN EL CONCRETO EN EL ESPESOR MEDIO; CORTE DE JUNTAS TRANSVERSALES Y LONGITUDINALES CON CORTADORA DE DISCO DE DIAMANTE A UNA PROFUNDIDAD DE 1/3 DEL PERALTE DE LA LOSA, MODULACIÓN DE TABLEROS SEGÚN PROYECTO, PARA PREVENIR AGRIETAMIENTOS POR TEMPERATURA, LIMPIEZA CON AIRE A PRESIÓN, Y RELLENO EN JUNTA CONSTRUCTIVA CON CINTILLA DE POLIETILENO DE 3/8"" (BACKER ROD), Y SELLADOR AUTONIVELANTE A BASE DE POLIURETANO-ASFALTO TIPO SONOMERIC 1 Ó SIMILAR. EL SUMINISTRO DEL CONCRETO PREMEZCLADO SERÁ POR PARTE DEL CONTRATISTA CONFORME AL PROGRAMA DE OBRA PROGRAMA DE OBRA QUE ENVIÉ CON 48 HRS. (COLADOS DIURNOS). NOTA: EL LICITANTE DEBERÁ DE CONSIDERAR LAS PRUEBAS DE LABORATORIO RESPECTIVAS, EFECTUADAS POR UN LABORATORIO EXTERNO AL MISMO.</t>
  </si>
  <si>
    <t xml:space="preserve">         SUMINISTRO Y APLICACIÓN DE PINTURA TERMOPLASTICA Y MICROESFERAS EN RAYA DE 40 CM DE ANCHO 2.00 MTS DE LARGO EN CRUCE PEATONAL, TOPES, RAYA DE ALTO EN COLOR BLANCO O AMARILLO PARA PAVIMENTO. INCLUYE: PREPARACIÓN DE LA SUPERFICIE, LIMPIEZA POR ASPERSIÓN, PARA ELIMINAR LA PRESENCIA DE POLVO, GRASA, ACEITE Y CUALQUIER MATERIAL, TRAZO, EQUIPO PREVENTIVO, EQUIPO PINTA RAYAS, MATERIALES, MANO DE OBRA Y HERRAMIENTA. SU APLICACIÓN SERÁ SEGÚN LO INDICADO EN EL MANUAL DE DISPOSITIVOS PARA EL CONTROL DEL TRÁNSITO EN CALLES Y CARRETERAS.</t>
  </si>
  <si>
    <t xml:space="preserve">         SUMINISTRÓ Y APLICACIÓN DE PINTURA TERMOPLASTICA PARA TRÁFICO Y MICROESFERA EN RAYA CENTRAL Y/O LATERAL SEPARADORA DE CARRILES CONTINUA Y DISCONTINUA DE 10 CM DE ANCHO EN COLOR AMARILLO Y/O BLANCO, A DOS MANOS PREVIAMENTE AUTORIZADO PARA SUPERFICIE EN PAVIMENTO. INCLUYE: PREPARACIÓN DE LA SUPERFICIE, LIMPIEZA POR ASPERSIÓN, PARA ELIMINAR LA PRESENCIA DE POLVO, GRASA, ACEITE Y CUALQUIER MATERIAL, TRAZO, EQUIPO PREVENTIVO, EQUIPO PINTA RAYAS, MATERIALES, MANO DE OBRA Y HERRAMIENTA. SU APLICACIÓN SERÁ SEGÚN LO INDICADO EN EL MANUAL DE DISPOSITIVOS PARA EL CONTROL DEL TRÁNSITO EN CALLES Y CARRETERAS.</t>
  </si>
  <si>
    <t xml:space="preserve">         SUMINISTRO Y APLICACIÓN DE PINTURA TERMOPLASTICA PARA TRAFICO DE COLOR PREVIAMENTE AUTORIZADO CON REFLEJANTE CON MICROESFERA. EN RAYAS DE PARADA CONSISTENTE EN UNA RAYA DE 40 CM, DE ANCHO PARALELA AL CRUCE PEATONAL Y SEPARADA 1.20 MTS DE ESTE; Y SU APLICACIÓN SERA SEGÚN LO INDICADO EN EL MANUAL DE DISPOSITIVOS PARA EL CONTROL DEL TRANSITO EN CALLES Y CARRETERAS. INCLUYE LIMPIEZA POR ASPERSIÓN, PARA ELIMINAR LA PRESENCIA DE POLVO, GRASA, ACEITE Y CUALQUIER MATERIAL, MATERIALES, MANO DE OBRA, HERRAMIENTA Y EQUIPO.</t>
  </si>
  <si>
    <t xml:space="preserve">         SUMINISTRO Y APLICACIÓN DE PINTURA TERMOPLASTICA EN FLECHAS DE SENTIDO DE CIRCULACIÓN VIAL EN DIMENSIONES DE 1.40 MTS DE ANCHO Y 5.00M DE LARGO, (M-11.1), COLOR BLANCO Y MICROESFERAS , Y SU APLICACIÓN SERÁ SEGÚN LO INDICADO EN EL MANUAL DE DISPOSITIVOS PARA EL CONTROL DEL TRÁNSITO EN CALLES Y CARRETERAS. INCLUYE: LIMPIEZA POR ASPERSIÓN PARA ELIMINAR LA PRESENCIA DE POLVO, GRASA, ACEITE Y CUALQUIER MATERIAL, MATERIALES, MANO DE OBRA, HERRAMIENTA Y EQUIPO NECESARIO.</t>
  </si>
  <si>
    <t xml:space="preserve">         SUMINISTRO Y COLOCACIÓN DE BOLARDO REFORZADO CON TUBO DE ACERO (CED.40), COLADO CON CONCRETO HECHO EN OBRA F'C 150 KG/CM2, SECCIÓN DE 6" DE DIÁMETRO CON ALTURA DE 80 CM Y ANCLAJE DE 25 CM DE PROFUNDIDAD. INCLUYE: ACABADO EN COLOR NEGRO MATE Y DOS FRANJAS REFLECTIVAS CON CINTA 3M DE 4" DE GROSOR, ARMADO Y HABILITADO EN SITIO CON 2 VARILLAS CORRUGADA DE 3/8" Y 1 GRAPA #2 @ 20 CM CON RECUBRIMIENTO LIBRE DE 2.5 CM, CIMBRA PERMANETE DE TUBO DE ACERO CED. 40, PINTURA VINÍLICA COLOR BLANCO/AMARILLO, DEMOLICIÓN DEL CONCRETO, PREPARACIÓN DEL SITIO, EXCAVACIÓN, RELLENO CON CONCRETO, MATERIALES, MANO DE OBRA, EQUIPO Y HERRAMIENTA.</t>
  </si>
  <si>
    <t xml:space="preserve">         SUMINISTRO Y COLOCACIÓN LUMINARIA MARCA LUMINARIO MARCA PHILIPS USO INTEMPERIE MODELO ROAD FOCUS RFM, FABRICADA EN FUNDICIÓN DE ALUMINIO INYECTADA A PRESIÓN PINTADA CON PINTURA POLIÉSTER  APLICADA MEDIANTE PROCESO  ELECTROESTÁTICO COLOR GRIS, MÁXIMA DISIPACIÓN DE CALOR ALETAS DISCIPADORAS PARA OPTIMIZAR SU VIDA ÚTIL,  EQUIPADA CON DRIVER QUE OPERA DE 120 A 277 VOLTS A 700 MA, CON UN CONSUMO MÁXIMO DE 100 WATTS Y 32 LEDS EFICIENCIA LUMÍNICA DE 8,170 LÚMENES A 4000 K. DIMEABLE DE 0 A 10 V. (PREPARADO PARA TELEGESTION)  INCLUYE SUPRESOR INTERNO SOBRE VOLTAJES DE 2.5KV., CON SISTEMA ÓPTICO COMPUESTO POR PRISMAS PATENTADO EN CONJUNTO CAPAZ DE GENERAR CURVA II MEDIA CUTOFF. EL LUMINARIO CUMPLE IK09 CONTRA IMPACTOS.VIDA ÚTIL DE 100,000 HORASEQUIPADA CON SISTEMA DE PROTECCIÓN CONTRA DESCARGAS PARA 10KV / 10KA CLASE "C" INCLUYE BASE PARA FOTOCONTROL DE 5 PINES( PREPARADA PARA TELEGESTION) INCLUYE TAPA CIERRA CIRCUITOS (PH9)NIVEL DE PROTECCIÓN IP EN SISTEMA ELÉCTRICO IP64NIVEL DE PROTECCIÓN IP EN SISTEMA ÓPTICO IP66RFM-100W32LED4K-G2-R2M-UNV-DMG-[MX-001]-RCD-GY3, ARMADO Y CIERRE DE INSTALACIONES, MANIOBRA DE IZADO, FLETES Y TODO LO NECESARIO PARA SU CORRECTA INSTALACION. Y LOS COSTOS PARA ELABORACIÓN DE PRUEBAS DE ILUMINACIÓN PREVIO A LA ENTREGA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</si>
</sst>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 ##0.00"/>
    <numFmt numFmtId="165" formatCode="_(&quot;$&quot;* #,##0.00_);_(&quot;$&quot;* \(#,##0.00\);_(&quot;$&quot;* &quot;-&quot;??_);_(@_)"/>
    <numFmt numFmtId="166" formatCode="0.00\ &quot;%&quot;"/>
  </numFmts>
  <fonts count="21" x14ac:knownFonts="1">
    <font>
      <sz val="10"/>
      <name val="Arial"/>
    </font>
    <font>
      <sz val="10"/>
      <name val="Arial"/>
      <family val="2"/>
    </font>
    <font>
      <b/>
      <sz val="20"/>
      <name val="Arial"/>
      <family val="2"/>
    </font>
    <font>
      <sz val="14"/>
      <name val="Arial"/>
      <family val="2"/>
    </font>
    <font>
      <sz val="10"/>
      <name val="Arial"/>
      <family val="2"/>
    </font>
    <font>
      <b/>
      <sz val="10"/>
      <name val="Arial"/>
      <family val="2"/>
    </font>
    <font>
      <b/>
      <sz val="16"/>
      <name val="Arial"/>
      <family val="2"/>
    </font>
    <font>
      <b/>
      <sz val="10"/>
      <color theme="0"/>
      <name val="Arial"/>
      <family val="2"/>
    </font>
    <font>
      <b/>
      <sz val="8"/>
      <name val="Arial"/>
      <family val="2"/>
    </font>
    <font>
      <b/>
      <sz val="16"/>
      <name val="Calibri"/>
      <family val="2"/>
      <scheme val="minor"/>
    </font>
    <font>
      <b/>
      <sz val="11"/>
      <name val="Calibri"/>
      <family val="2"/>
      <scheme val="minor"/>
    </font>
    <font>
      <b/>
      <sz val="14"/>
      <name val="Calibri"/>
      <family val="2"/>
      <scheme val="minor"/>
    </font>
    <font>
      <sz val="11"/>
      <name val="Arial"/>
      <family val="2"/>
    </font>
    <font>
      <sz val="11"/>
      <name val="Calibri"/>
      <family val="2"/>
      <scheme val="minor"/>
    </font>
    <font>
      <b/>
      <sz val="10"/>
      <color theme="0"/>
      <name val="Swis721 Ex BT"/>
      <family val="2"/>
    </font>
    <font>
      <b/>
      <sz val="12"/>
      <color theme="0"/>
      <name val="Swis721 Ex BT"/>
      <family val="2"/>
    </font>
    <font>
      <b/>
      <sz val="12"/>
      <name val="Calibri"/>
      <family val="2"/>
      <scheme val="minor"/>
    </font>
    <font>
      <b/>
      <sz val="17"/>
      <color rgb="FFC00000"/>
      <name val="Calibri"/>
      <family val="2"/>
      <scheme val="minor"/>
    </font>
    <font>
      <b/>
      <sz val="14"/>
      <name val="Arial"/>
      <family val="2"/>
    </font>
    <font>
      <b/>
      <sz val="11"/>
      <name val="Arial"/>
      <family val="2"/>
    </font>
    <font>
      <sz val="8"/>
      <name val="Arial"/>
      <family val="2"/>
    </font>
  </fonts>
  <fills count="11">
    <fill>
      <patternFill patternType="none"/>
    </fill>
    <fill>
      <patternFill patternType="gray125"/>
    </fill>
    <fill>
      <patternFill patternType="solid">
        <fgColor rgb="FFA20033"/>
        <bgColor indexed="64"/>
      </patternFill>
    </fill>
    <fill>
      <patternFill patternType="solid">
        <fgColor theme="0"/>
        <bgColor indexed="64"/>
      </patternFill>
    </fill>
    <fill>
      <patternFill patternType="solid">
        <fgColor rgb="FFFBD797"/>
        <bgColor indexed="64"/>
      </patternFill>
    </fill>
    <fill>
      <patternFill patternType="solid">
        <fgColor theme="0" tint="-0.14999847407452621"/>
        <bgColor indexed="64"/>
      </patternFill>
    </fill>
    <fill>
      <patternFill patternType="solid">
        <fgColor theme="2"/>
        <bgColor indexed="64"/>
      </patternFill>
    </fill>
    <fill>
      <patternFill patternType="solid">
        <fgColor rgb="FFDAEEF3"/>
        <bgColor indexed="64"/>
      </patternFill>
    </fill>
    <fill>
      <patternFill patternType="solid">
        <fgColor rgb="FFD8E4BC"/>
        <bgColor indexed="64"/>
      </patternFill>
    </fill>
    <fill>
      <patternFill patternType="solid">
        <fgColor rgb="FFCCC0DA"/>
        <bgColor indexed="64"/>
      </patternFill>
    </fill>
    <fill>
      <patternFill patternType="solid">
        <fgColor theme="8" tint="0.39997558519241921"/>
        <bgColor indexed="64"/>
      </patternFill>
    </fill>
  </fills>
  <borders count="28">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5">
    <xf numFmtId="0" fontId="0" fillId="0" borderId="0"/>
    <xf numFmtId="165" fontId="4" fillId="0" borderId="0" applyFont="0" applyFill="0" applyBorder="0" applyAlignment="0" applyProtection="0"/>
    <xf numFmtId="9" fontId="1" fillId="0" borderId="0" applyFont="0" applyFill="0" applyBorder="0" applyAlignment="0" applyProtection="0"/>
    <xf numFmtId="0" fontId="4" fillId="0" borderId="0"/>
    <xf numFmtId="165" fontId="4" fillId="0" borderId="0" applyFont="0" applyFill="0" applyBorder="0" applyAlignment="0" applyProtection="0"/>
  </cellStyleXfs>
  <cellXfs count="116">
    <xf numFmtId="0" fontId="0" fillId="0" borderId="0" xfId="0"/>
    <xf numFmtId="0" fontId="3" fillId="0" borderId="0" xfId="0" applyFont="1" applyAlignment="1">
      <alignment vertical="center"/>
    </xf>
    <xf numFmtId="0" fontId="0" fillId="0" borderId="0" xfId="0" applyAlignment="1">
      <alignment vertical="center"/>
    </xf>
    <xf numFmtId="0" fontId="0" fillId="3" borderId="0" xfId="0" applyFill="1" applyAlignment="1">
      <alignment vertical="center"/>
    </xf>
    <xf numFmtId="0" fontId="8" fillId="3" borderId="21" xfId="0" applyFont="1" applyFill="1" applyBorder="1" applyAlignment="1">
      <alignment horizontal="center" vertical="center"/>
    </xf>
    <xf numFmtId="4" fontId="8" fillId="3" borderId="21" xfId="0" applyNumberFormat="1" applyFont="1" applyFill="1" applyBorder="1" applyAlignment="1">
      <alignment horizontal="center" vertical="center"/>
    </xf>
    <xf numFmtId="44" fontId="8" fillId="3" borderId="21" xfId="0" applyNumberFormat="1" applyFont="1" applyFill="1" applyBorder="1" applyAlignment="1">
      <alignment horizontal="center" vertical="center"/>
    </xf>
    <xf numFmtId="0" fontId="10" fillId="4" borderId="21" xfId="0" applyFont="1" applyFill="1" applyBorder="1" applyAlignment="1">
      <alignment horizontal="center" vertical="top" wrapText="1"/>
    </xf>
    <xf numFmtId="0" fontId="11" fillId="4" borderId="21" xfId="3" applyFont="1" applyFill="1" applyBorder="1" applyAlignment="1">
      <alignment horizontal="justify" vertical="top" wrapText="1"/>
    </xf>
    <xf numFmtId="0" fontId="10" fillId="4" borderId="21" xfId="0" applyFont="1" applyFill="1" applyBorder="1" applyAlignment="1">
      <alignment horizontal="justify" vertical="top" wrapText="1"/>
    </xf>
    <xf numFmtId="4" fontId="10" fillId="4" borderId="21" xfId="0" applyNumberFormat="1" applyFont="1" applyFill="1" applyBorder="1" applyAlignment="1">
      <alignment horizontal="justify" vertical="top" wrapText="1"/>
    </xf>
    <xf numFmtId="44" fontId="10" fillId="4" borderId="21" xfId="0" applyNumberFormat="1" applyFont="1" applyFill="1" applyBorder="1" applyAlignment="1">
      <alignment horizontal="justify" vertical="top" wrapText="1"/>
    </xf>
    <xf numFmtId="44" fontId="11" fillId="4" borderId="21" xfId="0" applyNumberFormat="1" applyFont="1" applyFill="1" applyBorder="1" applyAlignment="1">
      <alignment horizontal="justify" vertical="top" wrapText="1"/>
    </xf>
    <xf numFmtId="0" fontId="4" fillId="0" borderId="21" xfId="0" applyFont="1" applyBorder="1" applyAlignment="1">
      <alignment horizontal="center" vertical="top"/>
    </xf>
    <xf numFmtId="0" fontId="4" fillId="0" borderId="21" xfId="3" applyBorder="1" applyAlignment="1">
      <alignment horizontal="justify" vertical="top"/>
    </xf>
    <xf numFmtId="0" fontId="4" fillId="0" borderId="21" xfId="0" applyFont="1" applyBorder="1" applyAlignment="1">
      <alignment horizontal="center" vertical="top" wrapText="1"/>
    </xf>
    <xf numFmtId="4" fontId="4" fillId="0" borderId="21" xfId="0" applyNumberFormat="1" applyFont="1" applyBorder="1" applyAlignment="1">
      <alignment horizontal="center" vertical="top" wrapText="1"/>
    </xf>
    <xf numFmtId="44" fontId="4" fillId="0" borderId="21" xfId="0" applyNumberFormat="1" applyFont="1" applyBorder="1" applyAlignment="1">
      <alignment horizontal="center" vertical="top"/>
    </xf>
    <xf numFmtId="44" fontId="4" fillId="0" borderId="21" xfId="1" applyNumberFormat="1" applyFont="1" applyFill="1" applyBorder="1" applyAlignment="1">
      <alignment horizontal="center" vertical="top"/>
    </xf>
    <xf numFmtId="4" fontId="4" fillId="0" borderId="21" xfId="0" applyNumberFormat="1" applyFont="1" applyBorder="1" applyAlignment="1">
      <alignment horizontal="center" vertical="top"/>
    </xf>
    <xf numFmtId="44" fontId="4" fillId="0" borderId="21" xfId="4" applyNumberFormat="1" applyFont="1" applyFill="1" applyBorder="1" applyAlignment="1">
      <alignment horizontal="center" vertical="top"/>
    </xf>
    <xf numFmtId="0" fontId="4" fillId="0" borderId="21" xfId="3" applyBorder="1" applyAlignment="1">
      <alignment horizontal="justify" vertical="top" wrapText="1"/>
    </xf>
    <xf numFmtId="44" fontId="12" fillId="0" borderId="21" xfId="4" applyNumberFormat="1" applyFont="1" applyFill="1" applyBorder="1" applyAlignment="1">
      <alignment horizontal="center" vertical="top"/>
    </xf>
    <xf numFmtId="44" fontId="13" fillId="0" borderId="21" xfId="1" applyNumberFormat="1" applyFont="1" applyFill="1" applyBorder="1" applyAlignment="1">
      <alignment horizontal="center" vertical="top"/>
    </xf>
    <xf numFmtId="164" fontId="11" fillId="3" borderId="22" xfId="0" applyNumberFormat="1" applyFont="1" applyFill="1" applyBorder="1" applyAlignment="1">
      <alignment horizontal="center" vertical="top"/>
    </xf>
    <xf numFmtId="4" fontId="11" fillId="3" borderId="22" xfId="0" applyNumberFormat="1" applyFont="1" applyFill="1" applyBorder="1" applyAlignment="1">
      <alignment horizontal="center" vertical="top"/>
    </xf>
    <xf numFmtId="44" fontId="11" fillId="3" borderId="22" xfId="0" applyNumberFormat="1" applyFont="1" applyFill="1" applyBorder="1" applyAlignment="1">
      <alignment horizontal="center" vertical="top"/>
    </xf>
    <xf numFmtId="44" fontId="12" fillId="0" borderId="21" xfId="0" applyNumberFormat="1" applyFont="1" applyBorder="1" applyAlignment="1">
      <alignment horizontal="center" vertical="top"/>
    </xf>
    <xf numFmtId="164" fontId="9" fillId="5" borderId="21" xfId="0" applyNumberFormat="1" applyFont="1" applyFill="1" applyBorder="1" applyAlignment="1">
      <alignment horizontal="centerContinuous" vertical="top"/>
    </xf>
    <xf numFmtId="164" fontId="9" fillId="5" borderId="21" xfId="3" applyNumberFormat="1" applyFont="1" applyFill="1" applyBorder="1" applyAlignment="1">
      <alignment horizontal="centerContinuous" vertical="top"/>
    </xf>
    <xf numFmtId="0" fontId="4" fillId="0" borderId="0" xfId="0" applyFont="1" applyAlignment="1">
      <alignment vertical="center"/>
    </xf>
    <xf numFmtId="4" fontId="0" fillId="0" borderId="0" xfId="0" applyNumberFormat="1" applyAlignment="1">
      <alignment vertical="center"/>
    </xf>
    <xf numFmtId="164" fontId="9" fillId="5" borderId="21" xfId="0" applyNumberFormat="1" applyFont="1" applyFill="1" applyBorder="1" applyAlignment="1">
      <alignment vertical="top"/>
    </xf>
    <xf numFmtId="164" fontId="9" fillId="5" borderId="21" xfId="3" applyNumberFormat="1" applyFont="1" applyFill="1" applyBorder="1" applyAlignment="1">
      <alignment vertical="top"/>
    </xf>
    <xf numFmtId="164" fontId="9" fillId="5" borderId="21" xfId="0" applyNumberFormat="1" applyFont="1" applyFill="1" applyBorder="1" applyAlignment="1">
      <alignment horizontal="right" vertical="top"/>
    </xf>
    <xf numFmtId="44" fontId="9" fillId="5" borderId="21" xfId="0" applyNumberFormat="1" applyFont="1" applyFill="1" applyBorder="1" applyAlignment="1">
      <alignment vertical="top"/>
    </xf>
    <xf numFmtId="164" fontId="11" fillId="3" borderId="22" xfId="3" applyNumberFormat="1" applyFont="1" applyFill="1" applyBorder="1" applyAlignment="1">
      <alignment horizontal="center" vertical="top"/>
    </xf>
    <xf numFmtId="4" fontId="11" fillId="3" borderId="22" xfId="3" applyNumberFormat="1" applyFont="1" applyFill="1" applyBorder="1" applyAlignment="1">
      <alignment horizontal="center" vertical="top"/>
    </xf>
    <xf numFmtId="44" fontId="11" fillId="3" borderId="22" xfId="3" applyNumberFormat="1" applyFont="1" applyFill="1" applyBorder="1" applyAlignment="1">
      <alignment horizontal="center" vertical="top"/>
    </xf>
    <xf numFmtId="0" fontId="4" fillId="3" borderId="0" xfId="3" applyFill="1" applyAlignment="1">
      <alignment vertical="center"/>
    </xf>
    <xf numFmtId="0" fontId="14" fillId="2" borderId="2" xfId="0" applyFont="1" applyFill="1" applyBorder="1" applyAlignment="1">
      <alignment vertical="top" wrapText="1"/>
    </xf>
    <xf numFmtId="0" fontId="14" fillId="2" borderId="23" xfId="0" applyFont="1" applyFill="1" applyBorder="1" applyAlignment="1">
      <alignment vertical="top" wrapText="1"/>
    </xf>
    <xf numFmtId="0" fontId="15" fillId="2" borderId="23" xfId="0" applyFont="1" applyFill="1" applyBorder="1" applyAlignment="1">
      <alignment horizontal="right" vertical="top"/>
    </xf>
    <xf numFmtId="44" fontId="15" fillId="2" borderId="24" xfId="0" applyNumberFormat="1" applyFont="1" applyFill="1" applyBorder="1" applyAlignment="1">
      <alignment vertical="top" wrapText="1"/>
    </xf>
    <xf numFmtId="44" fontId="11" fillId="6" borderId="21" xfId="0" applyNumberFormat="1" applyFont="1" applyFill="1" applyBorder="1" applyAlignment="1">
      <alignment vertical="top"/>
    </xf>
    <xf numFmtId="44" fontId="17" fillId="3" borderId="21" xfId="1" applyNumberFormat="1" applyFont="1" applyFill="1" applyBorder="1" applyAlignment="1">
      <alignment horizontal="right" vertical="top" wrapText="1"/>
    </xf>
    <xf numFmtId="44" fontId="0" fillId="0" borderId="0" xfId="0" applyNumberFormat="1" applyAlignment="1">
      <alignment vertical="center"/>
    </xf>
    <xf numFmtId="44" fontId="4" fillId="0" borderId="0" xfId="0" applyNumberFormat="1" applyFont="1" applyAlignment="1">
      <alignment vertical="center"/>
    </xf>
    <xf numFmtId="44" fontId="18" fillId="0" borderId="0" xfId="0" applyNumberFormat="1" applyFont="1" applyAlignment="1">
      <alignment vertical="center"/>
    </xf>
    <xf numFmtId="44" fontId="12" fillId="0" borderId="0" xfId="0" applyNumberFormat="1" applyFont="1" applyAlignment="1">
      <alignment vertical="center"/>
    </xf>
    <xf numFmtId="166" fontId="12" fillId="0" borderId="0" xfId="2" applyNumberFormat="1" applyFont="1" applyAlignment="1">
      <alignment vertical="center"/>
    </xf>
    <xf numFmtId="44" fontId="19" fillId="0" borderId="0" xfId="0" applyNumberFormat="1" applyFont="1" applyAlignment="1">
      <alignment vertical="center"/>
    </xf>
    <xf numFmtId="164" fontId="9" fillId="7" borderId="21" xfId="0" applyNumberFormat="1" applyFont="1" applyFill="1" applyBorder="1" applyAlignment="1">
      <alignment horizontal="centerContinuous" vertical="top"/>
    </xf>
    <xf numFmtId="164" fontId="9" fillId="7" borderId="21" xfId="3" applyNumberFormat="1" applyFont="1" applyFill="1" applyBorder="1" applyAlignment="1">
      <alignment horizontal="centerContinuous" vertical="top"/>
    </xf>
    <xf numFmtId="44" fontId="9" fillId="7" borderId="21" xfId="0" applyNumberFormat="1" applyFont="1" applyFill="1" applyBorder="1" applyAlignment="1">
      <alignment horizontal="centerContinuous" vertical="top"/>
    </xf>
    <xf numFmtId="164" fontId="9" fillId="7" borderId="21" xfId="0" applyNumberFormat="1" applyFont="1" applyFill="1" applyBorder="1" applyAlignment="1">
      <alignment vertical="top"/>
    </xf>
    <xf numFmtId="164" fontId="9" fillId="7" borderId="21" xfId="3" applyNumberFormat="1" applyFont="1" applyFill="1" applyBorder="1" applyAlignment="1">
      <alignment vertical="top"/>
    </xf>
    <xf numFmtId="164" fontId="9" fillId="7" borderId="21" xfId="0" applyNumberFormat="1" applyFont="1" applyFill="1" applyBorder="1" applyAlignment="1">
      <alignment horizontal="right" vertical="top"/>
    </xf>
    <xf numFmtId="44" fontId="9" fillId="7" borderId="21" xfId="0" applyNumberFormat="1" applyFont="1" applyFill="1" applyBorder="1" applyAlignment="1">
      <alignment vertical="top"/>
    </xf>
    <xf numFmtId="164" fontId="9" fillId="8" borderId="21" xfId="0" applyNumberFormat="1" applyFont="1" applyFill="1" applyBorder="1" applyAlignment="1">
      <alignment horizontal="centerContinuous" vertical="top"/>
    </xf>
    <xf numFmtId="164" fontId="9" fillId="8" borderId="21" xfId="3" applyNumberFormat="1" applyFont="1" applyFill="1" applyBorder="1" applyAlignment="1">
      <alignment horizontal="centerContinuous" vertical="top"/>
    </xf>
    <xf numFmtId="164" fontId="9" fillId="8" borderId="21" xfId="0" applyNumberFormat="1" applyFont="1" applyFill="1" applyBorder="1" applyAlignment="1">
      <alignment vertical="top"/>
    </xf>
    <xf numFmtId="164" fontId="9" fillId="8" borderId="21" xfId="3" applyNumberFormat="1" applyFont="1" applyFill="1" applyBorder="1" applyAlignment="1">
      <alignment vertical="top"/>
    </xf>
    <xf numFmtId="164" fontId="9" fillId="8" borderId="21" xfId="0" applyNumberFormat="1" applyFont="1" applyFill="1" applyBorder="1" applyAlignment="1">
      <alignment horizontal="right" vertical="top"/>
    </xf>
    <xf numFmtId="44" fontId="9" fillId="8" borderId="21" xfId="0" applyNumberFormat="1" applyFont="1" applyFill="1" applyBorder="1" applyAlignment="1">
      <alignment vertical="top"/>
    </xf>
    <xf numFmtId="164" fontId="9" fillId="9" borderId="21" xfId="0" applyNumberFormat="1" applyFont="1" applyFill="1" applyBorder="1" applyAlignment="1">
      <alignment horizontal="centerContinuous" vertical="top"/>
    </xf>
    <xf numFmtId="164" fontId="9" fillId="9" borderId="21" xfId="3" applyNumberFormat="1" applyFont="1" applyFill="1" applyBorder="1" applyAlignment="1">
      <alignment horizontal="centerContinuous" vertical="top"/>
    </xf>
    <xf numFmtId="164" fontId="9" fillId="9" borderId="21" xfId="0" applyNumberFormat="1" applyFont="1" applyFill="1" applyBorder="1" applyAlignment="1">
      <alignment vertical="top"/>
    </xf>
    <xf numFmtId="164" fontId="9" fillId="9" borderId="21" xfId="0" applyNumberFormat="1" applyFont="1" applyFill="1" applyBorder="1" applyAlignment="1">
      <alignment horizontal="right" vertical="top"/>
    </xf>
    <xf numFmtId="44" fontId="9" fillId="9" borderId="21" xfId="0" applyNumberFormat="1" applyFont="1" applyFill="1" applyBorder="1" applyAlignment="1">
      <alignment vertical="top"/>
    </xf>
    <xf numFmtId="4" fontId="1" fillId="0" borderId="21" xfId="0" applyNumberFormat="1" applyFont="1" applyBorder="1" applyAlignment="1">
      <alignment horizontal="center" vertical="top" wrapText="1"/>
    </xf>
    <xf numFmtId="0" fontId="1" fillId="0" borderId="8" xfId="0" applyFont="1" applyBorder="1" applyAlignment="1">
      <alignment horizontal="center" vertical="center" wrapText="1"/>
    </xf>
    <xf numFmtId="0" fontId="1" fillId="0" borderId="21" xfId="3" applyFont="1" applyBorder="1" applyAlignment="1">
      <alignment horizontal="justify" vertical="top"/>
    </xf>
    <xf numFmtId="0" fontId="1" fillId="0" borderId="21" xfId="0" applyFont="1" applyBorder="1" applyAlignment="1">
      <alignment horizontal="center" vertical="top"/>
    </xf>
    <xf numFmtId="0" fontId="1" fillId="0" borderId="21" xfId="0" applyFont="1" applyBorder="1" applyAlignment="1">
      <alignment horizontal="center" vertical="top" wrapText="1"/>
    </xf>
    <xf numFmtId="44" fontId="1" fillId="0" borderId="0" xfId="0" applyNumberFormat="1" applyFont="1" applyAlignment="1">
      <alignment vertical="center"/>
    </xf>
    <xf numFmtId="4" fontId="1" fillId="0" borderId="21" xfId="0" applyNumberFormat="1" applyFont="1" applyBorder="1" applyAlignment="1">
      <alignment horizontal="center" vertical="top"/>
    </xf>
    <xf numFmtId="164" fontId="9" fillId="10" borderId="21" xfId="0" applyNumberFormat="1" applyFont="1" applyFill="1" applyBorder="1" applyAlignment="1">
      <alignment horizontal="centerContinuous" vertical="top"/>
    </xf>
    <xf numFmtId="164" fontId="9" fillId="10" borderId="21" xfId="3" applyNumberFormat="1" applyFont="1" applyFill="1" applyBorder="1" applyAlignment="1">
      <alignment horizontal="centerContinuous" vertical="top"/>
    </xf>
    <xf numFmtId="44" fontId="1" fillId="0" borderId="21" xfId="0" applyNumberFormat="1" applyFont="1" applyBorder="1" applyAlignment="1">
      <alignment horizontal="center" vertical="top"/>
    </xf>
    <xf numFmtId="164" fontId="9" fillId="10" borderId="21" xfId="0" applyNumberFormat="1" applyFont="1" applyFill="1" applyBorder="1" applyAlignment="1">
      <alignment vertical="top"/>
    </xf>
    <xf numFmtId="164" fontId="9" fillId="10" borderId="21" xfId="0" applyNumberFormat="1" applyFont="1" applyFill="1" applyBorder="1" applyAlignment="1">
      <alignment horizontal="right" vertical="top"/>
    </xf>
    <xf numFmtId="44" fontId="9" fillId="10" borderId="21" xfId="0" applyNumberFormat="1" applyFont="1" applyFill="1" applyBorder="1" applyAlignment="1">
      <alignment vertical="top"/>
    </xf>
    <xf numFmtId="0" fontId="1" fillId="0" borderId="21" xfId="3" applyFont="1" applyBorder="1" applyAlignment="1">
      <alignment horizontal="justify" vertical="top"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25" xfId="0" applyFont="1" applyBorder="1" applyAlignment="1">
      <alignment horizontal="center" vertical="top" wrapText="1"/>
    </xf>
    <xf numFmtId="0" fontId="9" fillId="0" borderId="26" xfId="0" applyFont="1" applyBorder="1" applyAlignment="1">
      <alignment horizontal="center" vertical="top" wrapText="1"/>
    </xf>
    <xf numFmtId="0" fontId="9" fillId="0" borderId="27" xfId="0" applyFont="1" applyBorder="1" applyAlignment="1">
      <alignment horizontal="center" vertical="top" wrapText="1"/>
    </xf>
    <xf numFmtId="0" fontId="16" fillId="3" borderId="21" xfId="0" applyFont="1" applyFill="1" applyBorder="1" applyAlignment="1">
      <alignment horizontal="center" vertical="top" wrapText="1"/>
    </xf>
    <xf numFmtId="165" fontId="16" fillId="3" borderId="21" xfId="1" applyFont="1" applyFill="1" applyBorder="1" applyAlignment="1">
      <alignment horizontal="center" vertical="top" wrapText="1"/>
    </xf>
    <xf numFmtId="0" fontId="1"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1" fillId="0" borderId="4" xfId="0" applyFont="1" applyBorder="1" applyAlignment="1">
      <alignment horizontal="right" vertical="center" wrapText="1"/>
    </xf>
    <xf numFmtId="0" fontId="4" fillId="0" borderId="0" xfId="0" applyFont="1" applyAlignment="1">
      <alignment horizontal="right" vertical="center"/>
    </xf>
    <xf numFmtId="0" fontId="4" fillId="0" borderId="5" xfId="0" applyFont="1" applyBorder="1" applyAlignment="1">
      <alignment horizontal="right"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0" fillId="0" borderId="21" xfId="3" applyFont="1" applyBorder="1" applyAlignment="1">
      <alignment horizontal="justify" vertical="top"/>
    </xf>
  </cellXfs>
  <cellStyles count="5">
    <cellStyle name="Moneda" xfId="1" builtinId="4"/>
    <cellStyle name="Moneda 2" xfId="4" xr:uid="{35C111B5-F4AA-49F6-A5B9-2E3F26FFADDB}"/>
    <cellStyle name="Normal" xfId="0" builtinId="0"/>
    <cellStyle name="Normal 3 2" xfId="3" xr:uid="{CFE12853-CC6C-47B7-A718-43182AA9B3FA}"/>
    <cellStyle name="Porcentaje" xfId="2" builtinId="5"/>
  </cellStyles>
  <dxfs count="0"/>
  <tableStyles count="0" defaultTableStyle="TableStyleMedium2" defaultPivotStyle="PivotStyleLight16"/>
  <colors>
    <mruColors>
      <color rgb="FFDCE6F1"/>
      <color rgb="FFC5D9F1"/>
      <color rgb="FFCCC0DA"/>
      <color rgb="FFD8E4B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103753</xdr:colOff>
      <xdr:row>0</xdr:row>
      <xdr:rowOff>79942</xdr:rowOff>
    </xdr:from>
    <xdr:to>
      <xdr:col>0</xdr:col>
      <xdr:colOff>947396</xdr:colOff>
      <xdr:row>3</xdr:row>
      <xdr:rowOff>252266</xdr:rowOff>
    </xdr:to>
    <xdr:pic>
      <xdr:nvPicPr>
        <xdr:cNvPr id="2" name="Imagen 10">
          <a:extLst>
            <a:ext uri="{FF2B5EF4-FFF2-40B4-BE49-F238E27FC236}">
              <a16:creationId xmlns:a16="http://schemas.microsoft.com/office/drawing/2014/main" id="{57B34253-F982-4761-BE2B-23BC67BF39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1351" r="50589" b="46295"/>
        <a:stretch>
          <a:fillRect/>
        </a:stretch>
      </xdr:blipFill>
      <xdr:spPr bwMode="auto">
        <a:xfrm>
          <a:off x="103753" y="79942"/>
          <a:ext cx="843643" cy="110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RRACERIAS%20CYO\O%20B%20R%20A%20S%20%20%20E%20N%20%20%20P%20R%20O%20C%20E%20S%20O\VIALIDADES%20LOS%20CABOS%202016\Nueva%20carpeta\OBRAS\best%20buy\PRESUPUESTO_BEST_BUY_MUNDO_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ase\concurso%20publico%202001%20recursos%20propios\LIC%2006%20Guadalupe%20victoria%20fco%20i%20madero%20a%20ignacio%20ramirez\RV%20OBRAS%20LIC%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Jose%20Abel%20Moreno\Generador%20Villas%20Ellite%20IV_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ERRACERIAS%20CYO\O%20B%20R%20A%20S%20%20%20E%20N%20%20%20P%20R%20O%20C%20E%20S%20O\VIALIDADES%20LOS%20CABOS%202016\Users\Consisa7\Desktop\O%20B%20R%20A%20S%20%20%20%20E%20N%20%20%20%20P%20R%20O%20C%20E%20S%20O\MISIONES\Users\GUSTAVO\Desktop\PRESUPUESTO%20TEPIC2.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C:\TERRACERIAS%20CYO\O%20B%20R%20A%20S%20%20%20E%20N%20%20%20P%20R%20O%20C%20E%20S%20O\VIALIDADES%20LOS%20CABOS%202016\Users\fausto\Documents\O%20B%20R%20A%20S_%20I%20B%20S\MISION%20SAPI%20SA%20DE%20CV\U%20R%20B%20-%201%20R%20A%20-%20E%20T%20A%20P%20A\REPORTE%20DE%20VOLUMENES\Semana%2021\URB-1ERA%20ETAPA-ESTIMACION%2021.xls?363099D7" TargetMode="External"/><Relationship Id="rId1" Type="http://schemas.openxmlformats.org/officeDocument/2006/relationships/externalLinkPath" Target="file:///\\363099D7\URB-1ERA%20ETAPA-ESTIMACION%20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ERRACERIAS%20CYO\O%20B%20R%20A%20S%20%20%20E%20N%20%20%20P%20R%20O%20C%20E%20S%20O\VIALIDADES%20LOS%20CABOS%202016\1.-PSUR%20RIO%202011%20Gen%20Autorizado%20Alcantarillado%20y%20Descargas%20Etapa%20I%20Parte%20II%20(17Oct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ESUPUESTO"/>
      <sheetName val="ANALISIS DE PRECIOS"/>
      <sheetName val="CUADRILLA"/>
    </sheetNames>
    <sheetDataSet>
      <sheetData sheetId="0"/>
      <sheetData sheetId="1"/>
      <sheetData sheetId="2">
        <row r="12">
          <cell r="J12">
            <v>0.05</v>
          </cell>
          <cell r="K12">
            <v>0.05</v>
          </cell>
          <cell r="M12">
            <v>0.05</v>
          </cell>
          <cell r="N12">
            <v>0.05</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es"/>
      <sheetName val="Plataformas"/>
      <sheetName val="Vialidades"/>
      <sheetName val="Guarniciones y Banquetas"/>
      <sheetName val="DrenajeA"/>
      <sheetName val="DrenajeB"/>
      <sheetName val="DescargaA"/>
      <sheetName val="DescargaB"/>
    </sheetNames>
    <sheetDataSet>
      <sheetData sheetId="0" refreshError="1"/>
      <sheetData sheetId="1" refreshError="1"/>
      <sheetData sheetId="2" refreshError="1"/>
      <sheetData sheetId="3" refreshError="1"/>
      <sheetData sheetId="4" refreshError="1"/>
      <sheetData sheetId="5" refreshError="1">
        <row r="13">
          <cell r="B13">
            <v>0.1</v>
          </cell>
        </row>
        <row r="14">
          <cell r="B14">
            <v>0.3</v>
          </cell>
        </row>
      </sheetData>
      <sheetData sheetId="6" refreshError="1"/>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ESUPUESTO "/>
      <sheetName val="ANALISIS DE PRECIOS"/>
      <sheetName val="CUADRILLA"/>
    </sheetNames>
    <sheetDataSet>
      <sheetData sheetId="0" refreshError="1"/>
      <sheetData sheetId="1" refreshError="1"/>
      <sheetData sheetId="2" refreshError="1"/>
      <sheetData sheetId="3">
        <row r="22">
          <cell r="J22">
            <v>2164.6856522857142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1"/>
      <sheetName val="V-01 "/>
      <sheetName val="V-02"/>
      <sheetName val="V-03"/>
      <sheetName val="REPORTE AJUSTE"/>
      <sheetName val="BLVD. PERLA DEL GOLFO"/>
      <sheetName val="BAHIA SANTA MARIA"/>
    </sheetNames>
    <sheetDataSet>
      <sheetData sheetId="0" refreshError="1"/>
      <sheetData sheetId="1" refreshError="1"/>
      <sheetData sheetId="2" refreshError="1"/>
      <sheetData sheetId="3" refreshError="1"/>
      <sheetData sheetId="4" refreshError="1"/>
      <sheetData sheetId="5" refreshError="1">
        <row r="8">
          <cell r="C8">
            <v>0.2</v>
          </cell>
        </row>
        <row r="9">
          <cell r="C9">
            <v>0.05</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cantarillado"/>
      <sheetName val="Anexo Alcantarillado"/>
      <sheetName val="Pozos de Visita"/>
      <sheetName val="Descargas Sanitarias"/>
      <sheetName val="Anexo Descarga San"/>
    </sheetNames>
    <sheetDataSet>
      <sheetData sheetId="0"/>
      <sheetData sheetId="1"/>
      <sheetData sheetId="2" refreshError="1"/>
      <sheetData sheetId="3" refreshError="1"/>
      <sheetData sheetId="4">
        <row r="13">
          <cell r="Q13">
            <v>0.37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2C6E0-1E7C-4FEF-A253-B417D96907FC}">
  <sheetPr>
    <pageSetUpPr fitToPage="1"/>
  </sheetPr>
  <dimension ref="A1:AL235"/>
  <sheetViews>
    <sheetView tabSelected="1" view="pageBreakPreview" zoomScale="70" zoomScaleNormal="70" zoomScaleSheetLayoutView="70" workbookViewId="0">
      <pane xSplit="6" ySplit="9" topLeftCell="G113" activePane="bottomRight" state="frozen"/>
      <selection pane="topRight" activeCell="G1" sqref="G1"/>
      <selection pane="bottomLeft" activeCell="A10" sqref="A10"/>
      <selection pane="bottomRight" activeCell="E114" sqref="E114"/>
    </sheetView>
  </sheetViews>
  <sheetFormatPr baseColWidth="10" defaultColWidth="11.3828125" defaultRowHeight="12.45" outlineLevelRow="1" x14ac:dyDescent="0.3"/>
  <cols>
    <col min="1" max="1" width="15" style="2" bestFit="1" customWidth="1"/>
    <col min="2" max="2" width="97.69140625" style="2" customWidth="1"/>
    <col min="3" max="3" width="10.3046875" style="2" customWidth="1"/>
    <col min="4" max="4" width="12.3046875" style="31" bestFit="1" customWidth="1"/>
    <col min="5" max="5" width="15.53515625" style="46" customWidth="1"/>
    <col min="6" max="6" width="24.3828125" style="46" customWidth="1"/>
    <col min="7" max="16384" width="11.3828125" style="2"/>
  </cols>
  <sheetData>
    <row r="1" spans="1:38" s="1" customFormat="1" ht="24.75" customHeight="1" x14ac:dyDescent="0.3">
      <c r="A1" s="101" t="s">
        <v>0</v>
      </c>
      <c r="B1" s="102"/>
      <c r="C1" s="102"/>
      <c r="D1" s="102"/>
      <c r="E1" s="102"/>
      <c r="F1" s="103"/>
    </row>
    <row r="2" spans="1:38" s="1" customFormat="1" ht="24.75" customHeight="1" x14ac:dyDescent="0.3">
      <c r="A2" s="104" t="s">
        <v>1</v>
      </c>
      <c r="B2" s="105"/>
      <c r="C2" s="105"/>
      <c r="D2" s="105"/>
      <c r="E2" s="105"/>
      <c r="F2" s="106"/>
    </row>
    <row r="3" spans="1:38" s="1" customFormat="1" ht="24.75" customHeight="1" x14ac:dyDescent="0.3">
      <c r="A3" s="107" t="s">
        <v>219</v>
      </c>
      <c r="B3" s="108"/>
      <c r="C3" s="108"/>
      <c r="D3" s="108"/>
      <c r="E3" s="108"/>
      <c r="F3" s="109"/>
    </row>
    <row r="4" spans="1:38" ht="24.75" customHeight="1" thickBot="1" x14ac:dyDescent="0.35">
      <c r="A4" s="110" t="s">
        <v>255</v>
      </c>
      <c r="B4" s="111"/>
      <c r="C4" s="111"/>
      <c r="D4" s="111"/>
      <c r="E4" s="111"/>
      <c r="F4" s="71" t="s">
        <v>254</v>
      </c>
    </row>
    <row r="5" spans="1:38" s="3" customFormat="1" ht="16.5" customHeight="1" x14ac:dyDescent="0.3">
      <c r="A5" s="112"/>
      <c r="B5" s="113"/>
      <c r="C5" s="113"/>
      <c r="D5" s="113"/>
      <c r="E5" s="113"/>
      <c r="F5" s="114"/>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s="3" customFormat="1" ht="33" customHeight="1" collapsed="1" x14ac:dyDescent="0.3">
      <c r="A6" s="98" t="s">
        <v>220</v>
      </c>
      <c r="B6" s="99"/>
      <c r="C6" s="99"/>
      <c r="D6" s="99"/>
      <c r="E6" s="99"/>
      <c r="F6" s="100"/>
    </row>
    <row r="7" spans="1:38" s="3" customFormat="1" ht="15.75" customHeight="1" x14ac:dyDescent="0.3">
      <c r="A7" s="84"/>
      <c r="B7" s="85"/>
      <c r="C7" s="85"/>
      <c r="D7" s="85"/>
      <c r="E7" s="85"/>
      <c r="F7" s="86"/>
    </row>
    <row r="8" spans="1:38" s="3" customFormat="1" ht="33" customHeight="1" x14ac:dyDescent="0.3">
      <c r="A8" s="87" t="s">
        <v>2</v>
      </c>
      <c r="B8" s="88"/>
      <c r="C8" s="88"/>
      <c r="D8" s="88"/>
      <c r="E8" s="88"/>
      <c r="F8" s="89"/>
    </row>
    <row r="9" spans="1:38" s="3" customFormat="1" x14ac:dyDescent="0.3">
      <c r="A9" s="4" t="s">
        <v>3</v>
      </c>
      <c r="B9" s="4" t="s">
        <v>4</v>
      </c>
      <c r="C9" s="4" t="s">
        <v>5</v>
      </c>
      <c r="D9" s="5" t="s">
        <v>6</v>
      </c>
      <c r="E9" s="6" t="s">
        <v>7</v>
      </c>
      <c r="F9" s="6" t="s">
        <v>8</v>
      </c>
    </row>
    <row r="10" spans="1:38" s="3" customFormat="1" ht="20.6" x14ac:dyDescent="0.3">
      <c r="A10" s="52" t="s">
        <v>9</v>
      </c>
      <c r="B10" s="53"/>
      <c r="C10" s="52"/>
      <c r="D10" s="52"/>
      <c r="E10" s="52"/>
      <c r="F10" s="54"/>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ht="18.45" x14ac:dyDescent="0.3">
      <c r="A11" s="7"/>
      <c r="B11" s="8" t="s">
        <v>10</v>
      </c>
      <c r="C11" s="9"/>
      <c r="D11" s="10"/>
      <c r="E11" s="11"/>
      <c r="F11" s="12">
        <f>SUM(F12:F19)</f>
        <v>0</v>
      </c>
    </row>
    <row r="12" spans="1:38" s="3" customFormat="1" ht="74.599999999999994" outlineLevel="1" x14ac:dyDescent="0.3">
      <c r="A12" s="13" t="s">
        <v>44</v>
      </c>
      <c r="B12" s="72" t="s">
        <v>225</v>
      </c>
      <c r="C12" s="15" t="s">
        <v>11</v>
      </c>
      <c r="D12" s="16">
        <v>163.09</v>
      </c>
      <c r="E12" s="17"/>
      <c r="F12" s="18">
        <f>E12*D12</f>
        <v>0</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s="3" customFormat="1" ht="74.599999999999994" outlineLevel="1" x14ac:dyDescent="0.3">
      <c r="A13" s="13" t="s">
        <v>45</v>
      </c>
      <c r="B13" s="72" t="s">
        <v>226</v>
      </c>
      <c r="C13" s="13" t="s">
        <v>11</v>
      </c>
      <c r="D13" s="19">
        <v>40.770000000000003</v>
      </c>
      <c r="E13" s="20"/>
      <c r="F13" s="18">
        <f t="shared" ref="F13:F19" si="0">E13*D13</f>
        <v>0</v>
      </c>
    </row>
    <row r="14" spans="1:38" s="3" customFormat="1" ht="74.599999999999994" outlineLevel="1" x14ac:dyDescent="0.3">
      <c r="A14" s="13" t="s">
        <v>46</v>
      </c>
      <c r="B14" s="72" t="s">
        <v>227</v>
      </c>
      <c r="C14" s="13" t="s">
        <v>11</v>
      </c>
      <c r="D14" s="19">
        <v>24.46</v>
      </c>
      <c r="E14" s="20"/>
      <c r="F14" s="18">
        <f t="shared" si="0"/>
        <v>0</v>
      </c>
    </row>
    <row r="15" spans="1:38" s="3" customFormat="1" ht="62.15" outlineLevel="1" x14ac:dyDescent="0.3">
      <c r="A15" s="13" t="s">
        <v>47</v>
      </c>
      <c r="B15" s="72" t="s">
        <v>221</v>
      </c>
      <c r="C15" s="13" t="s">
        <v>11</v>
      </c>
      <c r="D15" s="19">
        <v>13</v>
      </c>
      <c r="E15" s="20"/>
      <c r="F15" s="18">
        <f t="shared" si="0"/>
        <v>0</v>
      </c>
    </row>
    <row r="16" spans="1:38" s="3" customFormat="1" ht="62.15" outlineLevel="1" x14ac:dyDescent="0.3">
      <c r="A16" s="13" t="s">
        <v>48</v>
      </c>
      <c r="B16" s="72" t="s">
        <v>57</v>
      </c>
      <c r="C16" s="13" t="s">
        <v>11</v>
      </c>
      <c r="D16" s="19">
        <v>171.83</v>
      </c>
      <c r="E16" s="20"/>
      <c r="F16" s="18">
        <f t="shared" si="0"/>
        <v>0</v>
      </c>
    </row>
    <row r="17" spans="1:38" s="3" customFormat="1" ht="49.75" outlineLevel="1" x14ac:dyDescent="0.3">
      <c r="A17" s="13" t="s">
        <v>49</v>
      </c>
      <c r="B17" s="72" t="s">
        <v>58</v>
      </c>
      <c r="C17" s="13" t="s">
        <v>11</v>
      </c>
      <c r="D17" s="19">
        <v>56.49</v>
      </c>
      <c r="E17" s="20"/>
      <c r="F17" s="18">
        <f t="shared" si="0"/>
        <v>0</v>
      </c>
    </row>
    <row r="18" spans="1:38" s="3" customFormat="1" ht="62.15" outlineLevel="1" x14ac:dyDescent="0.3">
      <c r="A18" s="13" t="s">
        <v>50</v>
      </c>
      <c r="B18" s="72" t="s">
        <v>62</v>
      </c>
      <c r="C18" s="73" t="s">
        <v>14</v>
      </c>
      <c r="D18" s="19">
        <v>1</v>
      </c>
      <c r="E18" s="20"/>
      <c r="F18" s="18">
        <f t="shared" si="0"/>
        <v>0</v>
      </c>
    </row>
    <row r="19" spans="1:38" s="3" customFormat="1" ht="37.299999999999997" outlineLevel="1" x14ac:dyDescent="0.3">
      <c r="A19" s="13" t="s">
        <v>51</v>
      </c>
      <c r="B19" s="72" t="s">
        <v>63</v>
      </c>
      <c r="C19" s="13" t="s">
        <v>11</v>
      </c>
      <c r="D19" s="19">
        <v>228.32</v>
      </c>
      <c r="E19" s="20"/>
      <c r="F19" s="18">
        <f t="shared" si="0"/>
        <v>0</v>
      </c>
    </row>
    <row r="20" spans="1:38" ht="18.45" x14ac:dyDescent="0.3">
      <c r="A20" s="7"/>
      <c r="B20" s="8" t="s">
        <v>12</v>
      </c>
      <c r="C20" s="9"/>
      <c r="D20" s="10"/>
      <c r="E20" s="11"/>
      <c r="F20" s="12">
        <f>SUM(F21:F26)</f>
        <v>0</v>
      </c>
    </row>
    <row r="21" spans="1:38" s="3" customFormat="1" ht="49.75" outlineLevel="1" x14ac:dyDescent="0.3">
      <c r="A21" s="13" t="s">
        <v>52</v>
      </c>
      <c r="B21" s="83" t="s">
        <v>228</v>
      </c>
      <c r="C21" s="15" t="s">
        <v>13</v>
      </c>
      <c r="D21" s="16">
        <v>162.55000000000001</v>
      </c>
      <c r="E21" s="17"/>
      <c r="F21" s="17">
        <f t="shared" ref="F21:F26" si="1">E21*D21</f>
        <v>0</v>
      </c>
    </row>
    <row r="22" spans="1:38" s="3" customFormat="1" ht="49.75" outlineLevel="1" x14ac:dyDescent="0.3">
      <c r="A22" s="13" t="s">
        <v>53</v>
      </c>
      <c r="B22" s="83" t="s">
        <v>59</v>
      </c>
      <c r="C22" s="13" t="s">
        <v>14</v>
      </c>
      <c r="D22" s="19">
        <v>2</v>
      </c>
      <c r="E22" s="17"/>
      <c r="F22" s="20">
        <f t="shared" ref="F22" si="2">E22*D22</f>
        <v>0</v>
      </c>
    </row>
    <row r="23" spans="1:38" s="3" customFormat="1" ht="24.9" outlineLevel="1" x14ac:dyDescent="0.3">
      <c r="A23" s="13" t="s">
        <v>54</v>
      </c>
      <c r="B23" s="83" t="s">
        <v>60</v>
      </c>
      <c r="C23" s="13" t="s">
        <v>14</v>
      </c>
      <c r="D23" s="19">
        <v>1</v>
      </c>
      <c r="E23" s="17"/>
      <c r="F23" s="20">
        <f t="shared" si="1"/>
        <v>0</v>
      </c>
    </row>
    <row r="24" spans="1:38" s="3" customFormat="1" ht="37.299999999999997" outlineLevel="1" x14ac:dyDescent="0.3">
      <c r="A24" s="13" t="s">
        <v>55</v>
      </c>
      <c r="B24" s="21" t="s">
        <v>61</v>
      </c>
      <c r="C24" s="13" t="s">
        <v>14</v>
      </c>
      <c r="D24" s="19">
        <v>2</v>
      </c>
      <c r="E24" s="17"/>
      <c r="F24" s="20">
        <f t="shared" si="1"/>
        <v>0</v>
      </c>
    </row>
    <row r="25" spans="1:38" s="3" customFormat="1" ht="37.299999999999997" outlineLevel="1" x14ac:dyDescent="0.3">
      <c r="A25" s="13" t="s">
        <v>56</v>
      </c>
      <c r="B25" s="72" t="s">
        <v>222</v>
      </c>
      <c r="C25" s="15" t="s">
        <v>14</v>
      </c>
      <c r="D25" s="16">
        <v>2</v>
      </c>
      <c r="E25" s="17"/>
      <c r="F25" s="17">
        <f t="shared" si="1"/>
        <v>0</v>
      </c>
    </row>
    <row r="26" spans="1:38" s="3" customFormat="1" ht="37.299999999999997" outlineLevel="1" x14ac:dyDescent="0.3">
      <c r="A26" s="73" t="s">
        <v>216</v>
      </c>
      <c r="B26" s="72" t="s">
        <v>224</v>
      </c>
      <c r="C26" s="15" t="s">
        <v>14</v>
      </c>
      <c r="D26" s="16">
        <v>2</v>
      </c>
      <c r="E26" s="17"/>
      <c r="F26" s="17">
        <f t="shared" si="1"/>
        <v>0</v>
      </c>
    </row>
    <row r="27" spans="1:38" ht="18.45" x14ac:dyDescent="0.3">
      <c r="A27" s="7"/>
      <c r="B27" s="8" t="s">
        <v>15</v>
      </c>
      <c r="C27" s="9"/>
      <c r="D27" s="10"/>
      <c r="E27" s="11"/>
      <c r="F27" s="12">
        <f>SUM(F28:F30)</f>
        <v>0</v>
      </c>
    </row>
    <row r="28" spans="1:38" ht="111.9" outlineLevel="1" x14ac:dyDescent="0.3">
      <c r="A28" s="13" t="s">
        <v>64</v>
      </c>
      <c r="B28" s="72" t="s">
        <v>67</v>
      </c>
      <c r="C28" s="13" t="s">
        <v>14</v>
      </c>
      <c r="D28" s="19">
        <v>2</v>
      </c>
      <c r="E28" s="17"/>
      <c r="F28" s="22">
        <f>E28*D28</f>
        <v>0</v>
      </c>
    </row>
    <row r="29" spans="1:38" ht="37.299999999999997" outlineLevel="1" x14ac:dyDescent="0.3">
      <c r="A29" s="13" t="s">
        <v>65</v>
      </c>
      <c r="B29" s="72" t="s">
        <v>223</v>
      </c>
      <c r="C29" s="13" t="s">
        <v>14</v>
      </c>
      <c r="D29" s="19">
        <v>4</v>
      </c>
      <c r="E29" s="17"/>
      <c r="F29" s="22">
        <f t="shared" ref="F29" si="3">E29*D29</f>
        <v>0</v>
      </c>
    </row>
    <row r="30" spans="1:38" ht="37.299999999999997" outlineLevel="1" x14ac:dyDescent="0.3">
      <c r="A30" s="13" t="s">
        <v>66</v>
      </c>
      <c r="B30" s="14" t="s">
        <v>68</v>
      </c>
      <c r="C30" s="74" t="s">
        <v>14</v>
      </c>
      <c r="D30" s="16">
        <v>4</v>
      </c>
      <c r="E30" s="17"/>
      <c r="F30" s="23">
        <f>E30*D30</f>
        <v>0</v>
      </c>
    </row>
    <row r="31" spans="1:38" s="3" customFormat="1" ht="20.6" x14ac:dyDescent="0.3">
      <c r="A31" s="55"/>
      <c r="B31" s="56"/>
      <c r="C31" s="55"/>
      <c r="D31" s="55"/>
      <c r="E31" s="57" t="s">
        <v>16</v>
      </c>
      <c r="F31" s="58">
        <f>F27+F20+F11</f>
        <v>0</v>
      </c>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row>
    <row r="32" spans="1:38" s="3" customFormat="1" ht="18.45" x14ac:dyDescent="0.3">
      <c r="A32" s="24"/>
      <c r="B32" s="24"/>
      <c r="C32" s="24"/>
      <c r="D32" s="25"/>
      <c r="E32" s="26"/>
      <c r="F32" s="26"/>
    </row>
    <row r="33" spans="1:38" s="3" customFormat="1" ht="20.6" x14ac:dyDescent="0.3">
      <c r="A33" s="59" t="s">
        <v>17</v>
      </c>
      <c r="B33" s="60"/>
      <c r="C33" s="59"/>
      <c r="D33" s="59"/>
      <c r="E33" s="59"/>
      <c r="F33" s="59"/>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row>
    <row r="34" spans="1:38" ht="18.45" x14ac:dyDescent="0.3">
      <c r="A34" s="7"/>
      <c r="B34" s="8" t="s">
        <v>10</v>
      </c>
      <c r="C34" s="9"/>
      <c r="D34" s="10"/>
      <c r="E34" s="11"/>
      <c r="F34" s="12">
        <f>SUM(F35:F44)</f>
        <v>0</v>
      </c>
    </row>
    <row r="35" spans="1:38" s="3" customFormat="1" ht="74.599999999999994" outlineLevel="1" x14ac:dyDescent="0.3">
      <c r="A35" s="13" t="s">
        <v>69</v>
      </c>
      <c r="B35" s="72" t="s">
        <v>225</v>
      </c>
      <c r="C35" s="15" t="s">
        <v>11</v>
      </c>
      <c r="D35" s="16">
        <v>288.27</v>
      </c>
      <c r="E35" s="17"/>
      <c r="F35" s="23">
        <f t="shared" ref="F35:F44" si="4">E35*D35</f>
        <v>0</v>
      </c>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1:38" s="3" customFormat="1" ht="74.599999999999994" outlineLevel="1" x14ac:dyDescent="0.3">
      <c r="A36" s="13" t="s">
        <v>70</v>
      </c>
      <c r="B36" s="72" t="s">
        <v>226</v>
      </c>
      <c r="C36" s="13" t="s">
        <v>11</v>
      </c>
      <c r="D36" s="16">
        <v>72.069999999999993</v>
      </c>
      <c r="E36" s="17"/>
      <c r="F36" s="23">
        <f t="shared" si="4"/>
        <v>0</v>
      </c>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row>
    <row r="37" spans="1:38" s="3" customFormat="1" ht="74.599999999999994" outlineLevel="1" x14ac:dyDescent="0.3">
      <c r="A37" s="13" t="s">
        <v>71</v>
      </c>
      <c r="B37" s="72" t="s">
        <v>227</v>
      </c>
      <c r="C37" s="13" t="s">
        <v>11</v>
      </c>
      <c r="D37" s="16">
        <v>57.65</v>
      </c>
      <c r="E37" s="17"/>
      <c r="F37" s="23">
        <f t="shared" si="4"/>
        <v>0</v>
      </c>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row>
    <row r="38" spans="1:38" s="3" customFormat="1" ht="62.15" outlineLevel="1" x14ac:dyDescent="0.3">
      <c r="A38" s="13" t="s">
        <v>72</v>
      </c>
      <c r="B38" s="72" t="s">
        <v>221</v>
      </c>
      <c r="C38" s="13" t="s">
        <v>11</v>
      </c>
      <c r="D38" s="19">
        <v>16.96</v>
      </c>
      <c r="E38" s="17"/>
      <c r="F38" s="22">
        <f t="shared" si="4"/>
        <v>0</v>
      </c>
    </row>
    <row r="39" spans="1:38" s="3" customFormat="1" ht="49.75" outlineLevel="1" x14ac:dyDescent="0.3">
      <c r="A39" s="13" t="s">
        <v>73</v>
      </c>
      <c r="B39" s="72" t="s">
        <v>58</v>
      </c>
      <c r="C39" s="13" t="s">
        <v>11</v>
      </c>
      <c r="D39" s="19">
        <v>175.75</v>
      </c>
      <c r="E39" s="17"/>
      <c r="F39" s="22">
        <f t="shared" si="4"/>
        <v>0</v>
      </c>
      <c r="M39" s="2"/>
      <c r="N39" s="2"/>
      <c r="O39" s="2"/>
      <c r="P39" s="2"/>
      <c r="Q39" s="2"/>
      <c r="R39" s="2"/>
      <c r="S39" s="2"/>
      <c r="T39" s="2"/>
      <c r="U39" s="2"/>
      <c r="V39" s="2"/>
      <c r="W39" s="2"/>
    </row>
    <row r="40" spans="1:38" s="3" customFormat="1" ht="62.15" outlineLevel="1" x14ac:dyDescent="0.3">
      <c r="A40" s="13" t="s">
        <v>74</v>
      </c>
      <c r="B40" s="72" t="s">
        <v>57</v>
      </c>
      <c r="C40" s="13" t="s">
        <v>11</v>
      </c>
      <c r="D40" s="19">
        <v>242.24</v>
      </c>
      <c r="E40" s="17"/>
      <c r="F40" s="22">
        <f t="shared" si="4"/>
        <v>0</v>
      </c>
      <c r="M40" s="2"/>
      <c r="N40" s="2"/>
      <c r="O40" s="2"/>
      <c r="P40" s="2"/>
      <c r="Q40" s="2"/>
      <c r="R40" s="2"/>
      <c r="S40" s="2"/>
      <c r="T40" s="2"/>
      <c r="U40" s="2"/>
      <c r="V40" s="2"/>
      <c r="W40" s="2"/>
    </row>
    <row r="41" spans="1:38" s="3" customFormat="1" ht="37.299999999999997" outlineLevel="1" x14ac:dyDescent="0.3">
      <c r="A41" s="13" t="s">
        <v>75</v>
      </c>
      <c r="B41" s="72" t="s">
        <v>215</v>
      </c>
      <c r="C41" s="73" t="s">
        <v>14</v>
      </c>
      <c r="D41" s="19">
        <v>4</v>
      </c>
      <c r="E41" s="17"/>
      <c r="F41" s="22">
        <f>E41*D41</f>
        <v>0</v>
      </c>
    </row>
    <row r="42" spans="1:38" s="3" customFormat="1" ht="37.299999999999997" outlineLevel="1" x14ac:dyDescent="0.3">
      <c r="A42" s="13" t="s">
        <v>76</v>
      </c>
      <c r="B42" s="14" t="s">
        <v>79</v>
      </c>
      <c r="C42" s="73" t="s">
        <v>14</v>
      </c>
      <c r="D42" s="19">
        <v>4</v>
      </c>
      <c r="E42" s="17"/>
      <c r="F42" s="22">
        <f>E42*D42</f>
        <v>0</v>
      </c>
      <c r="M42" s="2"/>
      <c r="N42" s="2"/>
      <c r="O42" s="2"/>
      <c r="P42" s="2"/>
      <c r="Q42" s="2"/>
      <c r="R42" s="2"/>
      <c r="S42" s="2"/>
      <c r="T42" s="2"/>
      <c r="U42" s="2"/>
      <c r="V42" s="2"/>
      <c r="W42" s="2"/>
    </row>
    <row r="43" spans="1:38" s="3" customFormat="1" ht="74.599999999999994" outlineLevel="1" x14ac:dyDescent="0.3">
      <c r="A43" s="13" t="s">
        <v>77</v>
      </c>
      <c r="B43" s="14" t="s">
        <v>80</v>
      </c>
      <c r="C43" s="73" t="s">
        <v>14</v>
      </c>
      <c r="D43" s="19">
        <v>1</v>
      </c>
      <c r="E43" s="17"/>
      <c r="F43" s="22">
        <f t="shared" si="4"/>
        <v>0</v>
      </c>
      <c r="M43" s="2"/>
      <c r="N43" s="2"/>
      <c r="O43" s="2"/>
      <c r="P43" s="2"/>
      <c r="Q43" s="2"/>
      <c r="R43" s="2"/>
      <c r="S43" s="2"/>
      <c r="T43" s="2"/>
      <c r="U43" s="2"/>
      <c r="V43" s="2"/>
      <c r="W43" s="2"/>
    </row>
    <row r="44" spans="1:38" s="3" customFormat="1" ht="49.75" outlineLevel="1" x14ac:dyDescent="0.3">
      <c r="A44" s="13" t="s">
        <v>78</v>
      </c>
      <c r="B44" s="14" t="s">
        <v>81</v>
      </c>
      <c r="C44" s="13" t="s">
        <v>11</v>
      </c>
      <c r="D44" s="19">
        <v>417.99</v>
      </c>
      <c r="E44" s="17"/>
      <c r="F44" s="22">
        <f t="shared" si="4"/>
        <v>0</v>
      </c>
      <c r="M44" s="2"/>
      <c r="N44" s="2"/>
      <c r="O44" s="2"/>
      <c r="P44" s="2"/>
      <c r="Q44" s="2"/>
      <c r="R44" s="2"/>
      <c r="S44" s="2"/>
      <c r="T44" s="2"/>
      <c r="U44" s="2"/>
      <c r="V44" s="2"/>
      <c r="W44" s="2"/>
    </row>
    <row r="45" spans="1:38" ht="18.45" x14ac:dyDescent="0.3">
      <c r="A45" s="7"/>
      <c r="B45" s="8" t="s">
        <v>12</v>
      </c>
      <c r="C45" s="9"/>
      <c r="D45" s="10"/>
      <c r="E45" s="11"/>
      <c r="F45" s="12">
        <f>SUM(F46:F47)</f>
        <v>0</v>
      </c>
    </row>
    <row r="46" spans="1:38" s="3" customFormat="1" ht="87" outlineLevel="1" x14ac:dyDescent="0.3">
      <c r="A46" s="13" t="s">
        <v>82</v>
      </c>
      <c r="B46" s="72" t="s">
        <v>229</v>
      </c>
      <c r="C46" s="15" t="s">
        <v>13</v>
      </c>
      <c r="D46" s="16">
        <v>186.41</v>
      </c>
      <c r="E46" s="17"/>
      <c r="F46" s="27">
        <f t="shared" ref="F46:F47" si="5">E46*D46</f>
        <v>0</v>
      </c>
      <c r="G46" s="2"/>
      <c r="H46" s="2"/>
      <c r="I46" s="2"/>
      <c r="J46" s="2"/>
      <c r="K46" s="2"/>
      <c r="L46" s="2"/>
      <c r="M46" s="2"/>
      <c r="N46" s="2"/>
      <c r="O46" s="2"/>
      <c r="P46" s="2"/>
      <c r="Q46" s="2"/>
      <c r="R46" s="2"/>
      <c r="S46" s="2"/>
      <c r="T46" s="2"/>
      <c r="U46" s="2"/>
      <c r="V46" s="2"/>
      <c r="W46" s="2"/>
    </row>
    <row r="47" spans="1:38" s="3" customFormat="1" ht="87" outlineLevel="1" x14ac:dyDescent="0.3">
      <c r="A47" s="13" t="s">
        <v>83</v>
      </c>
      <c r="B47" s="72" t="s">
        <v>230</v>
      </c>
      <c r="C47" s="15" t="s">
        <v>13</v>
      </c>
      <c r="D47" s="16">
        <v>2</v>
      </c>
      <c r="E47" s="17"/>
      <c r="F47" s="27">
        <f t="shared" si="5"/>
        <v>0</v>
      </c>
      <c r="G47" s="2"/>
      <c r="H47" s="2"/>
      <c r="I47" s="2"/>
      <c r="J47" s="2"/>
      <c r="K47" s="2"/>
      <c r="L47" s="2"/>
      <c r="M47" s="2"/>
      <c r="N47" s="2"/>
      <c r="O47" s="2"/>
      <c r="P47" s="2"/>
      <c r="Q47" s="2"/>
      <c r="R47" s="2"/>
      <c r="S47" s="2"/>
      <c r="T47" s="2"/>
      <c r="U47" s="2"/>
      <c r="V47" s="2"/>
      <c r="W47" s="2"/>
    </row>
    <row r="48" spans="1:38" ht="18.45" x14ac:dyDescent="0.3">
      <c r="A48" s="7"/>
      <c r="B48" s="8" t="s">
        <v>18</v>
      </c>
      <c r="C48" s="9"/>
      <c r="D48" s="10"/>
      <c r="E48" s="11"/>
      <c r="F48" s="12">
        <f>SUM(F49:F52)</f>
        <v>0</v>
      </c>
    </row>
    <row r="49" spans="1:38" ht="62.15" outlineLevel="1" x14ac:dyDescent="0.3">
      <c r="A49" s="13" t="s">
        <v>84</v>
      </c>
      <c r="B49" s="72" t="s">
        <v>231</v>
      </c>
      <c r="C49" s="13" t="s">
        <v>14</v>
      </c>
      <c r="D49" s="19">
        <v>1</v>
      </c>
      <c r="E49" s="17"/>
      <c r="F49" s="22">
        <f t="shared" ref="F49:F52" si="6">E49*D49</f>
        <v>0</v>
      </c>
    </row>
    <row r="50" spans="1:38" ht="62.15" outlineLevel="1" x14ac:dyDescent="0.3">
      <c r="A50" s="13" t="s">
        <v>85</v>
      </c>
      <c r="B50" s="72" t="s">
        <v>232</v>
      </c>
      <c r="C50" s="13" t="s">
        <v>14</v>
      </c>
      <c r="D50" s="19">
        <v>5</v>
      </c>
      <c r="E50" s="17"/>
      <c r="F50" s="22">
        <f t="shared" si="6"/>
        <v>0</v>
      </c>
    </row>
    <row r="51" spans="1:38" ht="99.45" outlineLevel="1" x14ac:dyDescent="0.3">
      <c r="A51" s="13" t="s">
        <v>86</v>
      </c>
      <c r="B51" s="72" t="s">
        <v>233</v>
      </c>
      <c r="C51" s="13" t="s">
        <v>14</v>
      </c>
      <c r="D51" s="19">
        <v>6</v>
      </c>
      <c r="E51" s="17"/>
      <c r="F51" s="22">
        <f t="shared" si="6"/>
        <v>0</v>
      </c>
    </row>
    <row r="52" spans="1:38" ht="49.75" outlineLevel="1" x14ac:dyDescent="0.3">
      <c r="A52" s="13" t="s">
        <v>87</v>
      </c>
      <c r="B52" s="72" t="s">
        <v>234</v>
      </c>
      <c r="C52" s="15" t="s">
        <v>14</v>
      </c>
      <c r="D52" s="70">
        <v>6</v>
      </c>
      <c r="E52" s="17"/>
      <c r="F52" s="23">
        <f t="shared" si="6"/>
        <v>0</v>
      </c>
    </row>
    <row r="53" spans="1:38" s="3" customFormat="1" ht="20.6" x14ac:dyDescent="0.3">
      <c r="A53" s="61"/>
      <c r="B53" s="62"/>
      <c r="C53" s="61"/>
      <c r="D53" s="61"/>
      <c r="E53" s="63" t="s">
        <v>19</v>
      </c>
      <c r="F53" s="64">
        <f>F48+F45+F34</f>
        <v>0</v>
      </c>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row>
    <row r="54" spans="1:38" s="3" customFormat="1" ht="18.45" x14ac:dyDescent="0.3">
      <c r="A54" s="24"/>
      <c r="B54" s="24"/>
      <c r="C54" s="24"/>
      <c r="D54" s="25"/>
      <c r="E54" s="26"/>
      <c r="F54" s="26"/>
    </row>
    <row r="55" spans="1:38" s="3" customFormat="1" ht="20.6" x14ac:dyDescent="0.3">
      <c r="A55" s="28" t="s">
        <v>20</v>
      </c>
      <c r="B55" s="29"/>
      <c r="C55" s="28"/>
      <c r="D55" s="28"/>
      <c r="E55" s="28"/>
      <c r="F55" s="28"/>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row>
    <row r="56" spans="1:38" ht="18.45" x14ac:dyDescent="0.3">
      <c r="A56" s="7"/>
      <c r="B56" s="8" t="s">
        <v>21</v>
      </c>
      <c r="C56" s="9"/>
      <c r="D56" s="10"/>
      <c r="E56" s="11"/>
      <c r="F56" s="12">
        <f>SUM(F57:F62)</f>
        <v>0</v>
      </c>
    </row>
    <row r="57" spans="1:38" s="3" customFormat="1" ht="111.9" outlineLevel="1" x14ac:dyDescent="0.3">
      <c r="A57" s="13" t="s">
        <v>88</v>
      </c>
      <c r="B57" s="72" t="s">
        <v>235</v>
      </c>
      <c r="C57" s="15" t="s">
        <v>22</v>
      </c>
      <c r="D57" s="16">
        <v>2</v>
      </c>
      <c r="E57" s="17"/>
      <c r="F57" s="23">
        <f t="shared" ref="F57:F62" si="7">E57*D57</f>
        <v>0</v>
      </c>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1:38" s="3" customFormat="1" ht="49.75" outlineLevel="1" x14ac:dyDescent="0.3">
      <c r="A58" s="13" t="s">
        <v>89</v>
      </c>
      <c r="B58" s="72" t="s">
        <v>236</v>
      </c>
      <c r="C58" s="74" t="s">
        <v>13</v>
      </c>
      <c r="D58" s="16">
        <v>170.03</v>
      </c>
      <c r="E58" s="17"/>
      <c r="F58" s="23">
        <f t="shared" si="7"/>
        <v>0</v>
      </c>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1:38" s="3" customFormat="1" ht="49.75" outlineLevel="1" x14ac:dyDescent="0.3">
      <c r="A59" s="13" t="s">
        <v>90</v>
      </c>
      <c r="B59" s="72" t="s">
        <v>237</v>
      </c>
      <c r="C59" s="74" t="s">
        <v>23</v>
      </c>
      <c r="D59" s="16">
        <v>36.049999999999997</v>
      </c>
      <c r="E59" s="17"/>
      <c r="F59" s="23">
        <f t="shared" si="7"/>
        <v>0</v>
      </c>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1:38" s="3" customFormat="1" ht="49.75" outlineLevel="1" x14ac:dyDescent="0.3">
      <c r="A60" s="13" t="s">
        <v>91</v>
      </c>
      <c r="B60" s="72" t="s">
        <v>238</v>
      </c>
      <c r="C60" s="74" t="s">
        <v>23</v>
      </c>
      <c r="D60" s="16">
        <v>707.19</v>
      </c>
      <c r="E60" s="17"/>
      <c r="F60" s="23">
        <f t="shared" si="7"/>
        <v>0</v>
      </c>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s="3" customFormat="1" ht="87" outlineLevel="1" x14ac:dyDescent="0.3">
      <c r="A61" s="13" t="s">
        <v>92</v>
      </c>
      <c r="B61" s="14" t="s">
        <v>94</v>
      </c>
      <c r="C61" s="73" t="s">
        <v>14</v>
      </c>
      <c r="D61" s="19">
        <v>8</v>
      </c>
      <c r="E61" s="17"/>
      <c r="F61" s="22">
        <f t="shared" si="7"/>
        <v>0</v>
      </c>
      <c r="G61" s="2"/>
    </row>
    <row r="62" spans="1:38" s="3" customFormat="1" ht="87" outlineLevel="1" x14ac:dyDescent="0.3">
      <c r="A62" s="13" t="s">
        <v>93</v>
      </c>
      <c r="B62" s="14" t="s">
        <v>95</v>
      </c>
      <c r="C62" s="73" t="s">
        <v>14</v>
      </c>
      <c r="D62" s="19">
        <v>3</v>
      </c>
      <c r="E62" s="17"/>
      <c r="F62" s="22">
        <f t="shared" si="7"/>
        <v>0</v>
      </c>
      <c r="G62" s="2"/>
    </row>
    <row r="63" spans="1:38" ht="18.45" x14ac:dyDescent="0.3">
      <c r="A63" s="7"/>
      <c r="B63" s="8" t="s">
        <v>10</v>
      </c>
      <c r="C63" s="9"/>
      <c r="D63" s="10"/>
      <c r="E63" s="11"/>
      <c r="F63" s="12">
        <f>SUM(F64:F73)</f>
        <v>0</v>
      </c>
    </row>
    <row r="64" spans="1:38" s="3" customFormat="1" ht="87" outlineLevel="1" x14ac:dyDescent="0.3">
      <c r="A64" s="13" t="s">
        <v>104</v>
      </c>
      <c r="B64" s="14" t="s">
        <v>96</v>
      </c>
      <c r="C64" s="15" t="s">
        <v>24</v>
      </c>
      <c r="D64" s="16">
        <v>1902.6</v>
      </c>
      <c r="E64" s="17"/>
      <c r="F64" s="23">
        <f t="shared" ref="F64:F73" si="8">E64*D64</f>
        <v>0</v>
      </c>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row>
    <row r="65" spans="1:8" s="3" customFormat="1" ht="149.15" outlineLevel="1" x14ac:dyDescent="0.3">
      <c r="A65" s="13" t="s">
        <v>105</v>
      </c>
      <c r="B65" s="72" t="s">
        <v>239</v>
      </c>
      <c r="C65" s="13" t="s">
        <v>25</v>
      </c>
      <c r="D65" s="19">
        <v>2473.38</v>
      </c>
      <c r="E65" s="17"/>
      <c r="F65" s="22">
        <f t="shared" ref="F65" si="9">E65*D65</f>
        <v>0</v>
      </c>
      <c r="G65" s="30"/>
    </row>
    <row r="66" spans="1:8" s="3" customFormat="1" ht="87" outlineLevel="1" x14ac:dyDescent="0.3">
      <c r="A66" s="13" t="s">
        <v>106</v>
      </c>
      <c r="B66" s="72" t="s">
        <v>240</v>
      </c>
      <c r="C66" s="13" t="s">
        <v>24</v>
      </c>
      <c r="D66" s="19">
        <v>1902.6</v>
      </c>
      <c r="E66" s="17"/>
      <c r="F66" s="22">
        <f>E66*D66</f>
        <v>0</v>
      </c>
      <c r="G66" s="2"/>
    </row>
    <row r="67" spans="1:8" s="3" customFormat="1" ht="99.45" outlineLevel="1" x14ac:dyDescent="0.3">
      <c r="A67" s="13" t="s">
        <v>107</v>
      </c>
      <c r="B67" s="72" t="s">
        <v>97</v>
      </c>
      <c r="C67" s="13" t="s">
        <v>11</v>
      </c>
      <c r="D67" s="19">
        <v>1712.34</v>
      </c>
      <c r="E67" s="17"/>
      <c r="F67" s="22">
        <f>E67*D67</f>
        <v>0</v>
      </c>
      <c r="G67" s="2"/>
    </row>
    <row r="68" spans="1:8" s="3" customFormat="1" ht="99.45" outlineLevel="1" x14ac:dyDescent="0.3">
      <c r="A68" s="13" t="s">
        <v>108</v>
      </c>
      <c r="B68" s="72" t="s">
        <v>98</v>
      </c>
      <c r="C68" s="13" t="s">
        <v>11</v>
      </c>
      <c r="D68" s="19">
        <v>50.71</v>
      </c>
      <c r="E68" s="17"/>
      <c r="F68" s="22">
        <f>E68*D68</f>
        <v>0</v>
      </c>
      <c r="G68" s="2"/>
    </row>
    <row r="69" spans="1:8" s="3" customFormat="1" ht="87" outlineLevel="1" x14ac:dyDescent="0.3">
      <c r="A69" s="13" t="s">
        <v>109</v>
      </c>
      <c r="B69" s="14" t="s">
        <v>99</v>
      </c>
      <c r="C69" s="13" t="s">
        <v>11</v>
      </c>
      <c r="D69" s="19">
        <v>761.04</v>
      </c>
      <c r="E69" s="17"/>
      <c r="F69" s="22">
        <f>E69*D69</f>
        <v>0</v>
      </c>
      <c r="G69" s="2"/>
    </row>
    <row r="70" spans="1:8" s="3" customFormat="1" ht="186.45" outlineLevel="1" x14ac:dyDescent="0.3">
      <c r="A70" s="13" t="s">
        <v>110</v>
      </c>
      <c r="B70" s="14" t="s">
        <v>100</v>
      </c>
      <c r="C70" s="13" t="s">
        <v>11</v>
      </c>
      <c r="D70" s="19">
        <v>570.78</v>
      </c>
      <c r="E70" s="17"/>
      <c r="F70" s="22">
        <f>E70*D70</f>
        <v>0</v>
      </c>
      <c r="G70" s="2"/>
    </row>
    <row r="71" spans="1:8" s="3" customFormat="1" ht="99.45" outlineLevel="1" x14ac:dyDescent="0.3">
      <c r="A71" s="13" t="s">
        <v>111</v>
      </c>
      <c r="B71" s="72" t="s">
        <v>101</v>
      </c>
      <c r="C71" s="73" t="s">
        <v>23</v>
      </c>
      <c r="D71" s="19">
        <v>1902.6</v>
      </c>
      <c r="E71" s="17"/>
      <c r="F71" s="22">
        <f t="shared" si="8"/>
        <v>0</v>
      </c>
      <c r="G71" s="2"/>
    </row>
    <row r="72" spans="1:8" s="3" customFormat="1" ht="49.75" outlineLevel="1" x14ac:dyDescent="0.3">
      <c r="A72" s="13" t="s">
        <v>112</v>
      </c>
      <c r="B72" s="14" t="s">
        <v>102</v>
      </c>
      <c r="C72" s="13" t="s">
        <v>11</v>
      </c>
      <c r="D72" s="19">
        <v>2453.1</v>
      </c>
      <c r="E72" s="17"/>
      <c r="F72" s="22">
        <f>E72*D72</f>
        <v>0</v>
      </c>
      <c r="G72" s="2"/>
    </row>
    <row r="73" spans="1:8" s="3" customFormat="1" ht="49.75" outlineLevel="1" x14ac:dyDescent="0.3">
      <c r="A73" s="13" t="s">
        <v>113</v>
      </c>
      <c r="B73" s="14" t="s">
        <v>103</v>
      </c>
      <c r="C73" s="13" t="s">
        <v>26</v>
      </c>
      <c r="D73" s="19">
        <v>36796.5</v>
      </c>
      <c r="E73" s="17"/>
      <c r="F73" s="22">
        <f t="shared" si="8"/>
        <v>0</v>
      </c>
      <c r="G73" s="2"/>
    </row>
    <row r="74" spans="1:8" ht="18.45" x14ac:dyDescent="0.3">
      <c r="A74" s="7"/>
      <c r="B74" s="8" t="s">
        <v>27</v>
      </c>
      <c r="C74" s="9"/>
      <c r="D74" s="10"/>
      <c r="E74" s="11"/>
      <c r="F74" s="12">
        <f>SUM(F75:F78)</f>
        <v>0</v>
      </c>
    </row>
    <row r="75" spans="1:8" s="3" customFormat="1" ht="399" customHeight="1" outlineLevel="1" x14ac:dyDescent="0.3">
      <c r="A75" s="13" t="s">
        <v>183</v>
      </c>
      <c r="B75" s="72" t="s">
        <v>257</v>
      </c>
      <c r="C75" s="15" t="s">
        <v>24</v>
      </c>
      <c r="D75" s="16">
        <v>1902.6</v>
      </c>
      <c r="E75" s="17"/>
      <c r="F75" s="27">
        <f t="shared" ref="F75:F78" si="10">E75*D75</f>
        <v>0</v>
      </c>
      <c r="G75" s="2"/>
    </row>
    <row r="76" spans="1:8" s="3" customFormat="1" ht="62.15" outlineLevel="1" x14ac:dyDescent="0.3">
      <c r="A76" s="13" t="s">
        <v>184</v>
      </c>
      <c r="B76" s="14" t="s">
        <v>217</v>
      </c>
      <c r="C76" s="13" t="s">
        <v>13</v>
      </c>
      <c r="D76" s="19">
        <v>20.8</v>
      </c>
      <c r="E76" s="17"/>
      <c r="F76" s="22">
        <f t="shared" si="10"/>
        <v>0</v>
      </c>
    </row>
    <row r="77" spans="1:8" s="3" customFormat="1" ht="74.599999999999994" outlineLevel="1" x14ac:dyDescent="0.3">
      <c r="A77" s="13" t="s">
        <v>185</v>
      </c>
      <c r="B77" s="72" t="s">
        <v>243</v>
      </c>
      <c r="C77" s="13" t="s">
        <v>13</v>
      </c>
      <c r="D77" s="19">
        <v>20.8</v>
      </c>
      <c r="E77" s="17"/>
      <c r="F77" s="22">
        <f t="shared" si="10"/>
        <v>0</v>
      </c>
    </row>
    <row r="78" spans="1:8" s="3" customFormat="1" ht="65.25" customHeight="1" outlineLevel="1" x14ac:dyDescent="0.3">
      <c r="A78" s="13" t="s">
        <v>186</v>
      </c>
      <c r="B78" s="83" t="s">
        <v>241</v>
      </c>
      <c r="C78" s="15" t="s">
        <v>24</v>
      </c>
      <c r="D78" s="16">
        <v>1902.6</v>
      </c>
      <c r="E78" s="17"/>
      <c r="F78" s="27">
        <f t="shared" si="10"/>
        <v>0</v>
      </c>
    </row>
    <row r="79" spans="1:8" ht="18.45" x14ac:dyDescent="0.3">
      <c r="A79" s="7"/>
      <c r="B79" s="8" t="s">
        <v>29</v>
      </c>
      <c r="C79" s="9"/>
      <c r="D79" s="10"/>
      <c r="E79" s="11"/>
      <c r="F79" s="12">
        <f>SUM(F80:F80)</f>
        <v>0</v>
      </c>
    </row>
    <row r="80" spans="1:8" s="3" customFormat="1" ht="99.45" outlineLevel="1" x14ac:dyDescent="0.3">
      <c r="A80" s="13" t="s">
        <v>114</v>
      </c>
      <c r="B80" s="72" t="s">
        <v>242</v>
      </c>
      <c r="C80" s="13" t="s">
        <v>30</v>
      </c>
      <c r="D80" s="19">
        <v>64.92</v>
      </c>
      <c r="E80" s="17"/>
      <c r="F80" s="22">
        <f>E80*D80</f>
        <v>0</v>
      </c>
      <c r="G80" s="2"/>
      <c r="H80" s="2"/>
    </row>
    <row r="81" spans="1:8" ht="18.45" x14ac:dyDescent="0.3">
      <c r="A81" s="7"/>
      <c r="B81" s="8" t="s">
        <v>31</v>
      </c>
      <c r="C81" s="9"/>
      <c r="D81" s="10"/>
      <c r="E81" s="11"/>
      <c r="F81" s="12">
        <f>SUM(F82:F82)</f>
        <v>0</v>
      </c>
    </row>
    <row r="82" spans="1:8" s="3" customFormat="1" ht="174" outlineLevel="1" x14ac:dyDescent="0.3">
      <c r="A82" s="13" t="s">
        <v>115</v>
      </c>
      <c r="B82" s="72" t="s">
        <v>244</v>
      </c>
      <c r="C82" s="13" t="s">
        <v>23</v>
      </c>
      <c r="D82" s="76">
        <v>346.55</v>
      </c>
      <c r="E82" s="17"/>
      <c r="F82" s="22">
        <f>E82*D82</f>
        <v>0</v>
      </c>
      <c r="G82" s="2"/>
      <c r="H82" s="2"/>
    </row>
    <row r="83" spans="1:8" ht="18.45" x14ac:dyDescent="0.3">
      <c r="A83" s="7"/>
      <c r="B83" s="8" t="s">
        <v>32</v>
      </c>
      <c r="C83" s="9"/>
      <c r="D83" s="10"/>
      <c r="E83" s="11"/>
      <c r="F83" s="12">
        <f>SUM(F84:F85)</f>
        <v>0</v>
      </c>
    </row>
    <row r="84" spans="1:8" s="3" customFormat="1" ht="74.599999999999994" outlineLevel="1" x14ac:dyDescent="0.3">
      <c r="A84" s="13" t="s">
        <v>116</v>
      </c>
      <c r="B84" s="14" t="s">
        <v>118</v>
      </c>
      <c r="C84" s="15" t="s">
        <v>11</v>
      </c>
      <c r="D84" s="16">
        <v>41.11</v>
      </c>
      <c r="E84" s="17"/>
      <c r="F84" s="27">
        <f>E84*D84</f>
        <v>0</v>
      </c>
      <c r="G84" s="2"/>
    </row>
    <row r="85" spans="1:8" s="3" customFormat="1" ht="149.15" outlineLevel="1" x14ac:dyDescent="0.3">
      <c r="A85" s="13" t="s">
        <v>117</v>
      </c>
      <c r="B85" s="72" t="s">
        <v>256</v>
      </c>
      <c r="C85" s="13" t="s">
        <v>11</v>
      </c>
      <c r="D85" s="19">
        <v>420.29</v>
      </c>
      <c r="E85" s="17"/>
      <c r="F85" s="22">
        <f>E85*D85</f>
        <v>0</v>
      </c>
    </row>
    <row r="86" spans="1:8" ht="18.45" x14ac:dyDescent="0.3">
      <c r="A86" s="7"/>
      <c r="B86" s="8" t="s">
        <v>33</v>
      </c>
      <c r="C86" s="9"/>
      <c r="D86" s="10"/>
      <c r="E86" s="11"/>
      <c r="F86" s="12">
        <f>SUM(F87:F104)</f>
        <v>0</v>
      </c>
    </row>
    <row r="87" spans="1:8" ht="49.75" outlineLevel="1" x14ac:dyDescent="0.3">
      <c r="A87" s="13" t="s">
        <v>130</v>
      </c>
      <c r="B87" s="14" t="s">
        <v>119</v>
      </c>
      <c r="C87" s="13" t="s">
        <v>30</v>
      </c>
      <c r="D87" s="19">
        <v>64.92</v>
      </c>
      <c r="E87" s="17"/>
      <c r="F87" s="22">
        <f t="shared" ref="F87:F93" si="11">E87*D87</f>
        <v>0</v>
      </c>
    </row>
    <row r="88" spans="1:8" ht="74.599999999999994" outlineLevel="1" x14ac:dyDescent="0.3">
      <c r="A88" s="13" t="s">
        <v>131</v>
      </c>
      <c r="B88" s="72" t="s">
        <v>258</v>
      </c>
      <c r="C88" s="13" t="s">
        <v>24</v>
      </c>
      <c r="D88" s="19">
        <v>12.94</v>
      </c>
      <c r="E88" s="17"/>
      <c r="F88" s="22">
        <f>E88*D88</f>
        <v>0</v>
      </c>
    </row>
    <row r="89" spans="1:8" ht="87" outlineLevel="1" x14ac:dyDescent="0.3">
      <c r="A89" s="13" t="s">
        <v>132</v>
      </c>
      <c r="B89" s="72" t="s">
        <v>259</v>
      </c>
      <c r="C89" s="13" t="s">
        <v>13</v>
      </c>
      <c r="D89" s="19">
        <v>243.91</v>
      </c>
      <c r="E89" s="17"/>
      <c r="F89" s="22">
        <f t="shared" si="11"/>
        <v>0</v>
      </c>
    </row>
    <row r="90" spans="1:8" ht="74.599999999999994" outlineLevel="1" x14ac:dyDescent="0.3">
      <c r="A90" s="13" t="s">
        <v>133</v>
      </c>
      <c r="B90" s="72" t="s">
        <v>260</v>
      </c>
      <c r="C90" s="13" t="s">
        <v>13</v>
      </c>
      <c r="D90" s="19">
        <v>12</v>
      </c>
      <c r="E90" s="17"/>
      <c r="F90" s="22">
        <f>E90*D90</f>
        <v>0</v>
      </c>
    </row>
    <row r="91" spans="1:8" ht="74.599999999999994" outlineLevel="1" x14ac:dyDescent="0.3">
      <c r="A91" s="13" t="s">
        <v>134</v>
      </c>
      <c r="B91" s="72" t="s">
        <v>261</v>
      </c>
      <c r="C91" s="13" t="s">
        <v>28</v>
      </c>
      <c r="D91" s="19">
        <v>22</v>
      </c>
      <c r="E91" s="17"/>
      <c r="F91" s="22">
        <f t="shared" si="11"/>
        <v>0</v>
      </c>
    </row>
    <row r="92" spans="1:8" ht="62.15" outlineLevel="1" x14ac:dyDescent="0.3">
      <c r="A92" s="13" t="s">
        <v>135</v>
      </c>
      <c r="B92" s="72" t="s">
        <v>120</v>
      </c>
      <c r="C92" s="13" t="s">
        <v>28</v>
      </c>
      <c r="D92" s="19"/>
      <c r="E92" s="17"/>
      <c r="F92" s="22">
        <f t="shared" si="11"/>
        <v>0</v>
      </c>
    </row>
    <row r="93" spans="1:8" ht="49.75" outlineLevel="1" x14ac:dyDescent="0.3">
      <c r="A93" s="13" t="s">
        <v>136</v>
      </c>
      <c r="B93" s="14" t="s">
        <v>121</v>
      </c>
      <c r="C93" s="13" t="s">
        <v>24</v>
      </c>
      <c r="D93" s="19"/>
      <c r="E93" s="17"/>
      <c r="F93" s="22">
        <f t="shared" si="11"/>
        <v>0</v>
      </c>
    </row>
    <row r="94" spans="1:8" ht="49.75" outlineLevel="1" x14ac:dyDescent="0.3">
      <c r="A94" s="13" t="s">
        <v>137</v>
      </c>
      <c r="B94" s="14" t="s">
        <v>122</v>
      </c>
      <c r="C94" s="13" t="s">
        <v>28</v>
      </c>
      <c r="D94" s="19">
        <v>2</v>
      </c>
      <c r="E94" s="17"/>
      <c r="F94" s="22">
        <f t="shared" ref="F94:F104" si="12">E94*D94</f>
        <v>0</v>
      </c>
    </row>
    <row r="95" spans="1:8" ht="37.299999999999997" outlineLevel="1" x14ac:dyDescent="0.3">
      <c r="A95" s="13" t="s">
        <v>138</v>
      </c>
      <c r="B95" s="14" t="s">
        <v>123</v>
      </c>
      <c r="C95" s="13" t="s">
        <v>28</v>
      </c>
      <c r="D95" s="19">
        <v>1</v>
      </c>
      <c r="E95" s="17"/>
      <c r="F95" s="22">
        <f t="shared" si="12"/>
        <v>0</v>
      </c>
    </row>
    <row r="96" spans="1:8" ht="37.299999999999997" outlineLevel="1" x14ac:dyDescent="0.3">
      <c r="A96" s="13" t="s">
        <v>139</v>
      </c>
      <c r="B96" s="14" t="s">
        <v>124</v>
      </c>
      <c r="C96" s="13" t="s">
        <v>28</v>
      </c>
      <c r="D96" s="19"/>
      <c r="E96" s="17"/>
      <c r="F96" s="22">
        <f t="shared" si="12"/>
        <v>0</v>
      </c>
    </row>
    <row r="97" spans="1:38" ht="37.299999999999997" outlineLevel="1" x14ac:dyDescent="0.3">
      <c r="A97" s="13" t="s">
        <v>140</v>
      </c>
      <c r="B97" s="14" t="s">
        <v>125</v>
      </c>
      <c r="C97" s="13" t="s">
        <v>28</v>
      </c>
      <c r="D97" s="19"/>
      <c r="E97" s="17"/>
      <c r="F97" s="22">
        <f t="shared" si="12"/>
        <v>0</v>
      </c>
    </row>
    <row r="98" spans="1:38" ht="37.299999999999997" outlineLevel="1" x14ac:dyDescent="0.3">
      <c r="A98" s="13" t="s">
        <v>141</v>
      </c>
      <c r="B98" s="14" t="s">
        <v>126</v>
      </c>
      <c r="C98" s="13" t="s">
        <v>28</v>
      </c>
      <c r="D98" s="19"/>
      <c r="E98" s="17"/>
      <c r="F98" s="22">
        <f t="shared" si="12"/>
        <v>0</v>
      </c>
    </row>
    <row r="99" spans="1:38" ht="62.15" outlineLevel="1" x14ac:dyDescent="0.3">
      <c r="A99" s="13" t="s">
        <v>142</v>
      </c>
      <c r="B99" s="14" t="s">
        <v>127</v>
      </c>
      <c r="C99" s="13" t="s">
        <v>28</v>
      </c>
      <c r="D99" s="19">
        <v>1</v>
      </c>
      <c r="E99" s="17"/>
      <c r="F99" s="22">
        <f t="shared" si="12"/>
        <v>0</v>
      </c>
    </row>
    <row r="100" spans="1:38" ht="37.299999999999997" outlineLevel="1" x14ac:dyDescent="0.3">
      <c r="A100" s="13" t="s">
        <v>143</v>
      </c>
      <c r="B100" s="14" t="s">
        <v>128</v>
      </c>
      <c r="C100" s="13" t="s">
        <v>28</v>
      </c>
      <c r="D100" s="19">
        <v>542</v>
      </c>
      <c r="E100" s="17"/>
      <c r="F100" s="22">
        <f t="shared" si="12"/>
        <v>0</v>
      </c>
    </row>
    <row r="101" spans="1:38" ht="74.599999999999994" outlineLevel="1" x14ac:dyDescent="0.3">
      <c r="A101" s="13" t="s">
        <v>144</v>
      </c>
      <c r="B101" s="14" t="s">
        <v>129</v>
      </c>
      <c r="C101" s="13" t="s">
        <v>28</v>
      </c>
      <c r="D101" s="19"/>
      <c r="E101" s="17"/>
      <c r="F101" s="22">
        <f t="shared" si="12"/>
        <v>0</v>
      </c>
    </row>
    <row r="102" spans="1:38" ht="99.45" outlineLevel="1" x14ac:dyDescent="0.3">
      <c r="A102" s="13" t="s">
        <v>145</v>
      </c>
      <c r="B102" s="115" t="s">
        <v>262</v>
      </c>
      <c r="C102" s="13" t="s">
        <v>28</v>
      </c>
      <c r="D102" s="19">
        <v>12</v>
      </c>
      <c r="E102" s="17"/>
      <c r="F102" s="22">
        <f t="shared" si="12"/>
        <v>0</v>
      </c>
    </row>
    <row r="103" spans="1:38" ht="24.9" outlineLevel="1" x14ac:dyDescent="0.3">
      <c r="A103" s="13" t="s">
        <v>146</v>
      </c>
      <c r="B103" s="72" t="s">
        <v>181</v>
      </c>
      <c r="C103" s="73" t="s">
        <v>13</v>
      </c>
      <c r="D103" s="19"/>
      <c r="E103" s="17"/>
      <c r="F103" s="22">
        <f t="shared" si="12"/>
        <v>0</v>
      </c>
    </row>
    <row r="104" spans="1:38" ht="24.9" outlineLevel="1" x14ac:dyDescent="0.3">
      <c r="A104" s="13" t="s">
        <v>147</v>
      </c>
      <c r="B104" s="72" t="s">
        <v>182</v>
      </c>
      <c r="C104" s="74" t="s">
        <v>13</v>
      </c>
      <c r="D104" s="16"/>
      <c r="E104" s="17"/>
      <c r="F104" s="23">
        <f t="shared" si="12"/>
        <v>0</v>
      </c>
    </row>
    <row r="105" spans="1:38" s="3" customFormat="1" ht="20.6" x14ac:dyDescent="0.3">
      <c r="A105" s="32"/>
      <c r="B105" s="33"/>
      <c r="C105" s="32"/>
      <c r="D105" s="32"/>
      <c r="E105" s="34" t="s">
        <v>34</v>
      </c>
      <c r="F105" s="35">
        <f>+F86+F83+F81+F79+F74+F63+F56</f>
        <v>0</v>
      </c>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s="3" customFormat="1" ht="18.45" x14ac:dyDescent="0.3">
      <c r="A106" s="24"/>
      <c r="B106" s="24"/>
      <c r="C106" s="24"/>
      <c r="D106" s="25"/>
      <c r="E106" s="26"/>
      <c r="F106" s="26"/>
    </row>
    <row r="107" spans="1:38" s="3" customFormat="1" ht="20.6" x14ac:dyDescent="0.3">
      <c r="A107" s="65" t="s">
        <v>35</v>
      </c>
      <c r="B107" s="66"/>
      <c r="C107" s="65"/>
      <c r="D107" s="65"/>
      <c r="E107" s="65"/>
      <c r="F107" s="65"/>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ht="18.45" x14ac:dyDescent="0.3">
      <c r="A108" s="7"/>
      <c r="B108" s="8" t="s">
        <v>10</v>
      </c>
      <c r="C108" s="9"/>
      <c r="D108" s="10"/>
      <c r="E108" s="11"/>
      <c r="F108" s="12">
        <f>SUM(F109:F110)</f>
        <v>0</v>
      </c>
    </row>
    <row r="109" spans="1:38" s="3" customFormat="1" ht="37.299999999999997" outlineLevel="1" x14ac:dyDescent="0.3">
      <c r="A109" s="13" t="s">
        <v>148</v>
      </c>
      <c r="B109" s="72" t="s">
        <v>246</v>
      </c>
      <c r="C109" s="15" t="s">
        <v>11</v>
      </c>
      <c r="D109" s="16">
        <v>19.77</v>
      </c>
      <c r="E109" s="17"/>
      <c r="F109" s="23">
        <f>E109*D109</f>
        <v>0</v>
      </c>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s="3" customFormat="1" ht="37.299999999999997" outlineLevel="1" x14ac:dyDescent="0.3">
      <c r="A110" s="13" t="s">
        <v>149</v>
      </c>
      <c r="B110" s="72" t="s">
        <v>245</v>
      </c>
      <c r="C110" s="15" t="s">
        <v>11</v>
      </c>
      <c r="D110" s="16">
        <v>17.190000000000001</v>
      </c>
      <c r="E110" s="17"/>
      <c r="F110" s="23">
        <f>E110*D110</f>
        <v>0</v>
      </c>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ht="18.45" x14ac:dyDescent="0.3">
      <c r="A111" s="7"/>
      <c r="B111" s="8" t="s">
        <v>36</v>
      </c>
      <c r="C111" s="9"/>
      <c r="D111" s="10"/>
      <c r="E111" s="11"/>
      <c r="F111" s="12">
        <f>SUM(F112:F114)</f>
        <v>0</v>
      </c>
    </row>
    <row r="112" spans="1:38" s="3" customFormat="1" ht="49.75" outlineLevel="1" x14ac:dyDescent="0.3">
      <c r="A112" s="13" t="s">
        <v>150</v>
      </c>
      <c r="B112" s="72" t="s">
        <v>153</v>
      </c>
      <c r="C112" s="15" t="s">
        <v>14</v>
      </c>
      <c r="D112" s="16">
        <v>4</v>
      </c>
      <c r="E112" s="17"/>
      <c r="F112" s="27">
        <f>E112*D112</f>
        <v>0</v>
      </c>
    </row>
    <row r="113" spans="1:6" s="3" customFormat="1" ht="37.299999999999997" outlineLevel="1" x14ac:dyDescent="0.3">
      <c r="A113" s="13" t="s">
        <v>151</v>
      </c>
      <c r="B113" s="14" t="s">
        <v>154</v>
      </c>
      <c r="C113" s="13" t="s">
        <v>14</v>
      </c>
      <c r="D113" s="19">
        <v>6</v>
      </c>
      <c r="E113" s="17"/>
      <c r="F113" s="22">
        <f>E113*D113</f>
        <v>0</v>
      </c>
    </row>
    <row r="114" spans="1:6" s="3" customFormat="1" ht="62.15" outlineLevel="1" x14ac:dyDescent="0.3">
      <c r="A114" s="13" t="s">
        <v>152</v>
      </c>
      <c r="B114" s="72" t="s">
        <v>155</v>
      </c>
      <c r="C114" s="15" t="s">
        <v>14</v>
      </c>
      <c r="D114" s="16">
        <v>1</v>
      </c>
      <c r="E114" s="17"/>
      <c r="F114" s="27">
        <f>E114*D114</f>
        <v>0</v>
      </c>
    </row>
    <row r="115" spans="1:6" ht="18.45" x14ac:dyDescent="0.3">
      <c r="A115" s="7"/>
      <c r="B115" s="8" t="s">
        <v>37</v>
      </c>
      <c r="C115" s="9"/>
      <c r="D115" s="10"/>
      <c r="E115" s="11"/>
      <c r="F115" s="12">
        <f>SUM(F116:F129)</f>
        <v>0</v>
      </c>
    </row>
    <row r="116" spans="1:6" s="3" customFormat="1" ht="62.15" outlineLevel="1" x14ac:dyDescent="0.3">
      <c r="A116" s="13" t="s">
        <v>156</v>
      </c>
      <c r="B116" s="72" t="s">
        <v>247</v>
      </c>
      <c r="C116" s="13" t="s">
        <v>14</v>
      </c>
      <c r="D116" s="19">
        <v>4</v>
      </c>
      <c r="E116" s="17"/>
      <c r="F116" s="22">
        <f t="shared" ref="F116:F128" si="13">E116*D116</f>
        <v>0</v>
      </c>
    </row>
    <row r="117" spans="1:6" ht="37.299999999999997" outlineLevel="1" x14ac:dyDescent="0.3">
      <c r="A117" s="13" t="s">
        <v>157</v>
      </c>
      <c r="B117" s="14" t="s">
        <v>170</v>
      </c>
      <c r="C117" s="13" t="s">
        <v>14</v>
      </c>
      <c r="D117" s="19">
        <v>4</v>
      </c>
      <c r="E117" s="17"/>
      <c r="F117" s="22">
        <f t="shared" si="13"/>
        <v>0</v>
      </c>
    </row>
    <row r="118" spans="1:6" ht="174" outlineLevel="1" x14ac:dyDescent="0.3">
      <c r="A118" s="13" t="s">
        <v>158</v>
      </c>
      <c r="B118" s="83" t="s">
        <v>263</v>
      </c>
      <c r="C118" s="13" t="s">
        <v>14</v>
      </c>
      <c r="D118" s="19">
        <v>4</v>
      </c>
      <c r="E118" s="17"/>
      <c r="F118" s="22">
        <f t="shared" si="13"/>
        <v>0</v>
      </c>
    </row>
    <row r="119" spans="1:6" ht="37.299999999999997" outlineLevel="1" x14ac:dyDescent="0.3">
      <c r="A119" s="13" t="s">
        <v>159</v>
      </c>
      <c r="B119" s="14" t="s">
        <v>171</v>
      </c>
      <c r="C119" s="13" t="s">
        <v>14</v>
      </c>
      <c r="D119" s="19">
        <v>1</v>
      </c>
      <c r="E119" s="17"/>
      <c r="F119" s="22">
        <f t="shared" si="13"/>
        <v>0</v>
      </c>
    </row>
    <row r="120" spans="1:6" ht="37.299999999999997" outlineLevel="1" x14ac:dyDescent="0.3">
      <c r="A120" s="13" t="s">
        <v>160</v>
      </c>
      <c r="B120" s="14" t="s">
        <v>172</v>
      </c>
      <c r="C120" s="13" t="s">
        <v>14</v>
      </c>
      <c r="D120" s="19">
        <v>2</v>
      </c>
      <c r="E120" s="17"/>
      <c r="F120" s="22">
        <f t="shared" si="13"/>
        <v>0</v>
      </c>
    </row>
    <row r="121" spans="1:6" s="3" customFormat="1" ht="24.9" outlineLevel="1" x14ac:dyDescent="0.3">
      <c r="A121" s="13" t="s">
        <v>161</v>
      </c>
      <c r="B121" s="14" t="s">
        <v>173</v>
      </c>
      <c r="C121" s="13" t="s">
        <v>13</v>
      </c>
      <c r="D121" s="19">
        <v>137.28</v>
      </c>
      <c r="E121" s="17"/>
      <c r="F121" s="22">
        <f t="shared" si="13"/>
        <v>0</v>
      </c>
    </row>
    <row r="122" spans="1:6" ht="24.9" outlineLevel="1" x14ac:dyDescent="0.3">
      <c r="A122" s="13" t="s">
        <v>162</v>
      </c>
      <c r="B122" s="14" t="s">
        <v>174</v>
      </c>
      <c r="C122" s="13" t="s">
        <v>13</v>
      </c>
      <c r="D122" s="19">
        <v>153.66</v>
      </c>
      <c r="E122" s="17"/>
      <c r="F122" s="22">
        <f t="shared" si="13"/>
        <v>0</v>
      </c>
    </row>
    <row r="123" spans="1:6" ht="24.9" outlineLevel="1" x14ac:dyDescent="0.3">
      <c r="A123" s="13" t="s">
        <v>163</v>
      </c>
      <c r="B123" s="14" t="s">
        <v>218</v>
      </c>
      <c r="C123" s="13" t="s">
        <v>13</v>
      </c>
      <c r="D123" s="19">
        <v>137.28</v>
      </c>
      <c r="E123" s="17"/>
      <c r="F123" s="22">
        <f t="shared" si="13"/>
        <v>0</v>
      </c>
    </row>
    <row r="124" spans="1:6" ht="24.9" outlineLevel="1" x14ac:dyDescent="0.3">
      <c r="A124" s="13" t="s">
        <v>164</v>
      </c>
      <c r="B124" s="14" t="s">
        <v>175</v>
      </c>
      <c r="C124" s="13" t="s">
        <v>38</v>
      </c>
      <c r="D124" s="19">
        <v>1</v>
      </c>
      <c r="E124" s="17"/>
      <c r="F124" s="22">
        <f t="shared" si="13"/>
        <v>0</v>
      </c>
    </row>
    <row r="125" spans="1:6" ht="37.299999999999997" outlineLevel="1" x14ac:dyDescent="0.3">
      <c r="A125" s="13" t="s">
        <v>165</v>
      </c>
      <c r="B125" s="14" t="s">
        <v>176</v>
      </c>
      <c r="C125" s="13" t="s">
        <v>39</v>
      </c>
      <c r="D125" s="19">
        <v>1</v>
      </c>
      <c r="E125" s="17"/>
      <c r="F125" s="22">
        <f t="shared" si="13"/>
        <v>0</v>
      </c>
    </row>
    <row r="126" spans="1:6" ht="37.299999999999997" outlineLevel="1" x14ac:dyDescent="0.3">
      <c r="A126" s="13" t="s">
        <v>166</v>
      </c>
      <c r="B126" s="14" t="s">
        <v>177</v>
      </c>
      <c r="C126" s="13" t="s">
        <v>39</v>
      </c>
      <c r="D126" s="19">
        <v>1</v>
      </c>
      <c r="E126" s="17"/>
      <c r="F126" s="22">
        <f>E126*D126</f>
        <v>0</v>
      </c>
    </row>
    <row r="127" spans="1:6" ht="37.299999999999997" outlineLevel="1" x14ac:dyDescent="0.3">
      <c r="A127" s="13" t="s">
        <v>167</v>
      </c>
      <c r="B127" s="14" t="s">
        <v>178</v>
      </c>
      <c r="C127" s="15" t="s">
        <v>14</v>
      </c>
      <c r="D127" s="16">
        <v>12</v>
      </c>
      <c r="E127" s="17"/>
      <c r="F127" s="22">
        <f t="shared" si="13"/>
        <v>0</v>
      </c>
    </row>
    <row r="128" spans="1:6" ht="37.299999999999997" outlineLevel="1" x14ac:dyDescent="0.3">
      <c r="A128" s="13" t="s">
        <v>168</v>
      </c>
      <c r="B128" s="14" t="s">
        <v>179</v>
      </c>
      <c r="C128" s="15" t="s">
        <v>14</v>
      </c>
      <c r="D128" s="16">
        <v>4</v>
      </c>
      <c r="E128" s="17"/>
      <c r="F128" s="22">
        <f t="shared" si="13"/>
        <v>0</v>
      </c>
    </row>
    <row r="129" spans="1:38" ht="37.299999999999997" outlineLevel="1" x14ac:dyDescent="0.3">
      <c r="A129" s="13" t="s">
        <v>169</v>
      </c>
      <c r="B129" s="14" t="s">
        <v>180</v>
      </c>
      <c r="C129" s="15" t="s">
        <v>14</v>
      </c>
      <c r="D129" s="16">
        <v>1</v>
      </c>
      <c r="E129" s="17"/>
      <c r="F129" s="22">
        <f>E129*D129</f>
        <v>0</v>
      </c>
    </row>
    <row r="130" spans="1:38" s="3" customFormat="1" ht="20.6" x14ac:dyDescent="0.3">
      <c r="A130" s="67"/>
      <c r="B130" s="67"/>
      <c r="C130" s="67"/>
      <c r="D130" s="67"/>
      <c r="E130" s="68" t="s">
        <v>40</v>
      </c>
      <c r="F130" s="69">
        <f>F115+F111+F108</f>
        <v>0</v>
      </c>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s="39" customFormat="1" ht="18.45" x14ac:dyDescent="0.3">
      <c r="A131" s="36"/>
      <c r="B131" s="36"/>
      <c r="C131" s="36"/>
      <c r="D131" s="37"/>
      <c r="E131" s="38"/>
      <c r="F131" s="38"/>
    </row>
    <row r="132" spans="1:38" s="3" customFormat="1" ht="20.6" x14ac:dyDescent="0.3">
      <c r="A132" s="77" t="s">
        <v>187</v>
      </c>
      <c r="B132" s="78"/>
      <c r="C132" s="77"/>
      <c r="D132" s="77"/>
      <c r="E132" s="77"/>
      <c r="F132" s="77"/>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ht="18.45" x14ac:dyDescent="0.3">
      <c r="A133" s="7"/>
      <c r="B133" s="8" t="s">
        <v>191</v>
      </c>
      <c r="C133" s="9"/>
      <c r="D133" s="10"/>
      <c r="E133" s="11"/>
      <c r="F133" s="12">
        <f>SUM(F134:F141)</f>
        <v>0</v>
      </c>
    </row>
    <row r="134" spans="1:38" s="3" customFormat="1" ht="74.599999999999994" outlineLevel="1" x14ac:dyDescent="0.3">
      <c r="A134" s="73" t="s">
        <v>194</v>
      </c>
      <c r="B134" s="14" t="s">
        <v>203</v>
      </c>
      <c r="C134" s="74" t="s">
        <v>23</v>
      </c>
      <c r="D134" s="70">
        <v>52.94</v>
      </c>
      <c r="E134" s="79"/>
      <c r="F134" s="23">
        <f>E134*D134</f>
        <v>0</v>
      </c>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s="3" customFormat="1" ht="87" outlineLevel="1" x14ac:dyDescent="0.3">
      <c r="A135" s="73" t="s">
        <v>195</v>
      </c>
      <c r="B135" s="72" t="s">
        <v>251</v>
      </c>
      <c r="C135" s="74" t="s">
        <v>11</v>
      </c>
      <c r="D135" s="70">
        <v>166.75</v>
      </c>
      <c r="E135" s="79"/>
      <c r="F135" s="23">
        <f t="shared" ref="F135:F141" si="14">E135*D135</f>
        <v>0</v>
      </c>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s="3" customFormat="1" ht="37.299999999999997" outlineLevel="1" x14ac:dyDescent="0.3">
      <c r="A136" s="73" t="s">
        <v>196</v>
      </c>
      <c r="B136" s="72" t="s">
        <v>248</v>
      </c>
      <c r="C136" s="74" t="s">
        <v>23</v>
      </c>
      <c r="D136" s="70">
        <v>52.94</v>
      </c>
      <c r="E136" s="79"/>
      <c r="F136" s="23">
        <f t="shared" si="14"/>
        <v>0</v>
      </c>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s="3" customFormat="1" ht="49.75" outlineLevel="1" x14ac:dyDescent="0.3">
      <c r="A137" s="73" t="s">
        <v>197</v>
      </c>
      <c r="B137" s="72" t="s">
        <v>249</v>
      </c>
      <c r="C137" s="74" t="s">
        <v>23</v>
      </c>
      <c r="D137" s="70">
        <v>211.74</v>
      </c>
      <c r="E137" s="79"/>
      <c r="F137" s="23">
        <f t="shared" si="14"/>
        <v>0</v>
      </c>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s="3" customFormat="1" ht="37.299999999999997" outlineLevel="1" x14ac:dyDescent="0.3">
      <c r="A138" s="73" t="s">
        <v>198</v>
      </c>
      <c r="B138" s="72" t="s">
        <v>204</v>
      </c>
      <c r="C138" s="74" t="s">
        <v>202</v>
      </c>
      <c r="D138" s="70">
        <v>1541.62</v>
      </c>
      <c r="E138" s="79"/>
      <c r="F138" s="23">
        <f t="shared" si="14"/>
        <v>0</v>
      </c>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s="3" customFormat="1" ht="62.15" outlineLevel="1" x14ac:dyDescent="0.3">
      <c r="A139" s="73" t="s">
        <v>199</v>
      </c>
      <c r="B139" s="72" t="s">
        <v>250</v>
      </c>
      <c r="C139" s="74" t="s">
        <v>11</v>
      </c>
      <c r="D139" s="70">
        <v>33.35</v>
      </c>
      <c r="E139" s="79"/>
      <c r="F139" s="23">
        <f t="shared" si="14"/>
        <v>0</v>
      </c>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s="3" customFormat="1" ht="62.15" outlineLevel="1" x14ac:dyDescent="0.3">
      <c r="A140" s="73" t="s">
        <v>200</v>
      </c>
      <c r="B140" s="72" t="s">
        <v>57</v>
      </c>
      <c r="C140" s="74" t="s">
        <v>11</v>
      </c>
      <c r="D140" s="70">
        <v>124.4</v>
      </c>
      <c r="E140" s="79"/>
      <c r="F140" s="23">
        <f t="shared" si="14"/>
        <v>0</v>
      </c>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s="3" customFormat="1" ht="49.75" outlineLevel="1" x14ac:dyDescent="0.3">
      <c r="A141" s="73" t="s">
        <v>201</v>
      </c>
      <c r="B141" s="14" t="s">
        <v>58</v>
      </c>
      <c r="C141" s="74" t="s">
        <v>11</v>
      </c>
      <c r="D141" s="70">
        <v>42.35</v>
      </c>
      <c r="E141" s="79"/>
      <c r="F141" s="23">
        <f t="shared" si="14"/>
        <v>0</v>
      </c>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ht="18.45" x14ac:dyDescent="0.3">
      <c r="A142" s="7"/>
      <c r="B142" s="8" t="s">
        <v>192</v>
      </c>
      <c r="C142" s="9"/>
      <c r="D142" s="10"/>
      <c r="E142" s="11"/>
      <c r="F142" s="12">
        <f>SUM(F143:F150)</f>
        <v>0</v>
      </c>
    </row>
    <row r="143" spans="1:38" s="3" customFormat="1" ht="74.599999999999994" outlineLevel="1" x14ac:dyDescent="0.3">
      <c r="A143" s="73" t="s">
        <v>194</v>
      </c>
      <c r="B143" s="14" t="s">
        <v>203</v>
      </c>
      <c r="C143" s="74" t="s">
        <v>23</v>
      </c>
      <c r="D143" s="70">
        <v>39.659999999999997</v>
      </c>
      <c r="E143" s="79"/>
      <c r="F143" s="23">
        <f>E143*D143</f>
        <v>0</v>
      </c>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s="3" customFormat="1" ht="87" outlineLevel="1" x14ac:dyDescent="0.3">
      <c r="A144" s="73" t="s">
        <v>195</v>
      </c>
      <c r="B144" s="72" t="s">
        <v>251</v>
      </c>
      <c r="C144" s="74" t="s">
        <v>11</v>
      </c>
      <c r="D144" s="70">
        <v>210.69</v>
      </c>
      <c r="E144" s="79"/>
      <c r="F144" s="23">
        <f t="shared" ref="F144:F150" si="15">E144*D144</f>
        <v>0</v>
      </c>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s="3" customFormat="1" ht="37.299999999999997" outlineLevel="1" x14ac:dyDescent="0.3">
      <c r="A145" s="73" t="s">
        <v>196</v>
      </c>
      <c r="B145" s="72" t="s">
        <v>248</v>
      </c>
      <c r="C145" s="74" t="s">
        <v>23</v>
      </c>
      <c r="D145" s="70">
        <v>66.099999999999994</v>
      </c>
      <c r="E145" s="79"/>
      <c r="F145" s="23">
        <f t="shared" si="15"/>
        <v>0</v>
      </c>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s="3" customFormat="1" ht="49.75" outlineLevel="1" x14ac:dyDescent="0.3">
      <c r="A146" s="73" t="s">
        <v>197</v>
      </c>
      <c r="B146" s="72" t="s">
        <v>249</v>
      </c>
      <c r="C146" s="74" t="s">
        <v>23</v>
      </c>
      <c r="D146" s="70">
        <v>198.3</v>
      </c>
      <c r="E146" s="79"/>
      <c r="F146" s="23">
        <f t="shared" si="15"/>
        <v>0</v>
      </c>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s="3" customFormat="1" ht="37.299999999999997" outlineLevel="1" x14ac:dyDescent="0.3">
      <c r="A147" s="73" t="s">
        <v>198</v>
      </c>
      <c r="B147" s="14" t="s">
        <v>204</v>
      </c>
      <c r="C147" s="74" t="s">
        <v>202</v>
      </c>
      <c r="D147" s="70">
        <v>1255.49</v>
      </c>
      <c r="E147" s="79"/>
      <c r="F147" s="23">
        <f t="shared" si="15"/>
        <v>0</v>
      </c>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s="3" customFormat="1" ht="62.15" outlineLevel="1" x14ac:dyDescent="0.3">
      <c r="A148" s="73" t="s">
        <v>199</v>
      </c>
      <c r="B148" s="72" t="s">
        <v>250</v>
      </c>
      <c r="C148" s="74" t="s">
        <v>11</v>
      </c>
      <c r="D148" s="70">
        <v>41.64</v>
      </c>
      <c r="E148" s="79"/>
      <c r="F148" s="23">
        <f t="shared" si="15"/>
        <v>0</v>
      </c>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s="3" customFormat="1" ht="62.15" outlineLevel="1" x14ac:dyDescent="0.3">
      <c r="A149" s="73" t="s">
        <v>200</v>
      </c>
      <c r="B149" s="14" t="s">
        <v>57</v>
      </c>
      <c r="C149" s="74" t="s">
        <v>11</v>
      </c>
      <c r="D149" s="70">
        <v>141.03</v>
      </c>
      <c r="E149" s="79"/>
      <c r="F149" s="23">
        <f t="shared" si="15"/>
        <v>0</v>
      </c>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s="3" customFormat="1" ht="49.75" outlineLevel="1" x14ac:dyDescent="0.3">
      <c r="A150" s="73" t="s">
        <v>201</v>
      </c>
      <c r="B150" s="14" t="s">
        <v>58</v>
      </c>
      <c r="C150" s="74" t="s">
        <v>11</v>
      </c>
      <c r="D150" s="70">
        <v>39.659999999999997</v>
      </c>
      <c r="E150" s="79"/>
      <c r="F150" s="23">
        <f t="shared" si="15"/>
        <v>0</v>
      </c>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ht="18.45" x14ac:dyDescent="0.3">
      <c r="A151" s="7"/>
      <c r="B151" s="8" t="s">
        <v>210</v>
      </c>
      <c r="C151" s="9"/>
      <c r="D151" s="10"/>
      <c r="E151" s="11"/>
      <c r="F151" s="12">
        <f>SUM(F152:F159)</f>
        <v>0</v>
      </c>
    </row>
    <row r="152" spans="1:38" s="3" customFormat="1" ht="74.599999999999994" outlineLevel="1" x14ac:dyDescent="0.3">
      <c r="A152" s="73" t="s">
        <v>194</v>
      </c>
      <c r="B152" s="14" t="s">
        <v>203</v>
      </c>
      <c r="C152" s="74" t="s">
        <v>23</v>
      </c>
      <c r="D152" s="70">
        <v>25.64</v>
      </c>
      <c r="E152" s="79"/>
      <c r="F152" s="23">
        <f>E152*D152</f>
        <v>0</v>
      </c>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s="3" customFormat="1" ht="87" outlineLevel="1" x14ac:dyDescent="0.3">
      <c r="A153" s="73" t="s">
        <v>195</v>
      </c>
      <c r="B153" s="72" t="s">
        <v>251</v>
      </c>
      <c r="C153" s="74" t="s">
        <v>11</v>
      </c>
      <c r="D153" s="70">
        <v>136.22999999999999</v>
      </c>
      <c r="E153" s="79"/>
      <c r="F153" s="23">
        <f t="shared" ref="F153:F159" si="16">E153*D153</f>
        <v>0</v>
      </c>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s="3" customFormat="1" ht="37.299999999999997" outlineLevel="1" x14ac:dyDescent="0.3">
      <c r="A154" s="73" t="s">
        <v>196</v>
      </c>
      <c r="B154" s="72" t="s">
        <v>248</v>
      </c>
      <c r="C154" s="74" t="s">
        <v>23</v>
      </c>
      <c r="D154" s="70">
        <v>25.64</v>
      </c>
      <c r="E154" s="79"/>
      <c r="F154" s="23">
        <f t="shared" si="16"/>
        <v>0</v>
      </c>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s="3" customFormat="1" ht="49.75" outlineLevel="1" x14ac:dyDescent="0.3">
      <c r="A155" s="73" t="s">
        <v>197</v>
      </c>
      <c r="B155" s="72" t="s">
        <v>249</v>
      </c>
      <c r="C155" s="74" t="s">
        <v>23</v>
      </c>
      <c r="D155" s="70">
        <v>128.22</v>
      </c>
      <c r="E155" s="79"/>
      <c r="F155" s="23">
        <f t="shared" si="16"/>
        <v>0</v>
      </c>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s="3" customFormat="1" ht="37.299999999999997" outlineLevel="1" x14ac:dyDescent="0.3">
      <c r="A156" s="73" t="s">
        <v>198</v>
      </c>
      <c r="B156" s="14" t="s">
        <v>204</v>
      </c>
      <c r="C156" s="74" t="s">
        <v>202</v>
      </c>
      <c r="D156" s="70">
        <v>1060.27</v>
      </c>
      <c r="E156" s="79"/>
      <c r="F156" s="23">
        <f t="shared" si="16"/>
        <v>0</v>
      </c>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row r="157" spans="1:38" s="3" customFormat="1" ht="62.15" outlineLevel="1" x14ac:dyDescent="0.3">
      <c r="A157" s="73" t="s">
        <v>199</v>
      </c>
      <c r="B157" s="72" t="s">
        <v>250</v>
      </c>
      <c r="C157" s="74" t="s">
        <v>11</v>
      </c>
      <c r="D157" s="70">
        <v>26.93</v>
      </c>
      <c r="E157" s="79"/>
      <c r="F157" s="23">
        <f t="shared" si="16"/>
        <v>0</v>
      </c>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row>
    <row r="158" spans="1:38" s="3" customFormat="1" ht="62.15" outlineLevel="1" x14ac:dyDescent="0.3">
      <c r="A158" s="73" t="s">
        <v>200</v>
      </c>
      <c r="B158" s="14" t="s">
        <v>57</v>
      </c>
      <c r="C158" s="74" t="s">
        <v>11</v>
      </c>
      <c r="D158" s="70">
        <v>25.64</v>
      </c>
      <c r="E158" s="79"/>
      <c r="F158" s="23">
        <f t="shared" si="16"/>
        <v>0</v>
      </c>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row>
    <row r="159" spans="1:38" s="3" customFormat="1" ht="49.75" outlineLevel="1" x14ac:dyDescent="0.3">
      <c r="A159" s="73" t="s">
        <v>201</v>
      </c>
      <c r="B159" s="14" t="s">
        <v>58</v>
      </c>
      <c r="C159" s="74" t="s">
        <v>11</v>
      </c>
      <c r="D159" s="70">
        <v>82.38</v>
      </c>
      <c r="E159" s="79"/>
      <c r="F159" s="23">
        <f t="shared" si="16"/>
        <v>0</v>
      </c>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row>
    <row r="160" spans="1:38" ht="18.45" x14ac:dyDescent="0.3">
      <c r="A160" s="7"/>
      <c r="B160" s="8" t="s">
        <v>209</v>
      </c>
      <c r="C160" s="9"/>
      <c r="D160" s="10"/>
      <c r="E160" s="11"/>
      <c r="F160" s="12">
        <f>SUM(F161:F170)</f>
        <v>0</v>
      </c>
    </row>
    <row r="161" spans="1:38" s="3" customFormat="1" ht="74.599999999999994" outlineLevel="1" x14ac:dyDescent="0.3">
      <c r="A161" s="73" t="s">
        <v>194</v>
      </c>
      <c r="B161" s="14" t="s">
        <v>203</v>
      </c>
      <c r="C161" s="74" t="s">
        <v>23</v>
      </c>
      <c r="D161" s="70">
        <v>22.26</v>
      </c>
      <c r="E161" s="79"/>
      <c r="F161" s="23">
        <f>E161*D161</f>
        <v>0</v>
      </c>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row>
    <row r="162" spans="1:38" s="3" customFormat="1" ht="87" outlineLevel="1" x14ac:dyDescent="0.3">
      <c r="A162" s="73" t="s">
        <v>195</v>
      </c>
      <c r="B162" s="72" t="s">
        <v>251</v>
      </c>
      <c r="C162" s="74" t="s">
        <v>11</v>
      </c>
      <c r="D162" s="70">
        <v>175.3</v>
      </c>
      <c r="E162" s="79"/>
      <c r="F162" s="23">
        <f t="shared" ref="F162:F170" si="17">E162*D162</f>
        <v>0</v>
      </c>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row>
    <row r="163" spans="1:38" s="3" customFormat="1" ht="37.299999999999997" outlineLevel="1" x14ac:dyDescent="0.3">
      <c r="A163" s="73" t="s">
        <v>196</v>
      </c>
      <c r="B163" s="72" t="s">
        <v>248</v>
      </c>
      <c r="C163" s="74" t="s">
        <v>23</v>
      </c>
      <c r="D163" s="70">
        <v>22.26</v>
      </c>
      <c r="E163" s="79"/>
      <c r="F163" s="23">
        <f t="shared" si="17"/>
        <v>0</v>
      </c>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row>
    <row r="164" spans="1:38" s="3" customFormat="1" ht="49.75" outlineLevel="1" x14ac:dyDescent="0.3">
      <c r="A164" s="73" t="s">
        <v>197</v>
      </c>
      <c r="B164" s="72" t="s">
        <v>249</v>
      </c>
      <c r="C164" s="74" t="s">
        <v>23</v>
      </c>
      <c r="D164" s="70">
        <v>111.3</v>
      </c>
      <c r="E164" s="79"/>
      <c r="F164" s="23">
        <f t="shared" si="17"/>
        <v>0</v>
      </c>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row>
    <row r="165" spans="1:38" s="3" customFormat="1" ht="37.299999999999997" outlineLevel="1" x14ac:dyDescent="0.3">
      <c r="A165" s="73" t="s">
        <v>198</v>
      </c>
      <c r="B165" s="14" t="s">
        <v>204</v>
      </c>
      <c r="C165" s="74" t="s">
        <v>202</v>
      </c>
      <c r="D165" s="70">
        <v>1532.18</v>
      </c>
      <c r="E165" s="79"/>
      <c r="F165" s="23">
        <f t="shared" si="17"/>
        <v>0</v>
      </c>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row>
    <row r="166" spans="1:38" s="3" customFormat="1" ht="62.15" outlineLevel="1" x14ac:dyDescent="0.3">
      <c r="A166" s="73" t="s">
        <v>199</v>
      </c>
      <c r="B166" s="72" t="s">
        <v>250</v>
      </c>
      <c r="C166" s="74" t="s">
        <v>11</v>
      </c>
      <c r="D166" s="70">
        <v>46.75</v>
      </c>
      <c r="E166" s="79"/>
      <c r="F166" s="23">
        <f t="shared" si="17"/>
        <v>0</v>
      </c>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row>
    <row r="167" spans="1:38" s="3" customFormat="1" ht="62.15" outlineLevel="1" x14ac:dyDescent="0.3">
      <c r="A167" s="73" t="s">
        <v>200</v>
      </c>
      <c r="B167" s="14" t="s">
        <v>57</v>
      </c>
      <c r="C167" s="74" t="s">
        <v>11</v>
      </c>
      <c r="D167" s="70">
        <v>130.78</v>
      </c>
      <c r="E167" s="79"/>
      <c r="F167" s="23">
        <f t="shared" si="17"/>
        <v>0</v>
      </c>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row>
    <row r="168" spans="1:38" s="3" customFormat="1" ht="49.75" outlineLevel="1" x14ac:dyDescent="0.3">
      <c r="A168" s="73" t="s">
        <v>201</v>
      </c>
      <c r="B168" s="14" t="s">
        <v>58</v>
      </c>
      <c r="C168" s="74" t="s">
        <v>11</v>
      </c>
      <c r="D168" s="70">
        <v>44.52</v>
      </c>
      <c r="E168" s="79"/>
      <c r="F168" s="23">
        <f t="shared" si="17"/>
        <v>0</v>
      </c>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row>
    <row r="169" spans="1:38" s="3" customFormat="1" ht="24.9" outlineLevel="1" x14ac:dyDescent="0.3">
      <c r="A169" s="73" t="s">
        <v>205</v>
      </c>
      <c r="B169" s="14" t="s">
        <v>207</v>
      </c>
      <c r="C169" s="74" t="s">
        <v>23</v>
      </c>
      <c r="D169" s="70">
        <v>14.84</v>
      </c>
      <c r="E169" s="79"/>
      <c r="F169" s="23">
        <f t="shared" si="17"/>
        <v>0</v>
      </c>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row>
    <row r="170" spans="1:38" s="3" customFormat="1" ht="37.299999999999997" outlineLevel="1" x14ac:dyDescent="0.3">
      <c r="A170" s="73" t="s">
        <v>206</v>
      </c>
      <c r="B170" s="14" t="s">
        <v>208</v>
      </c>
      <c r="C170" s="74" t="s">
        <v>23</v>
      </c>
      <c r="D170" s="70">
        <v>107.59</v>
      </c>
      <c r="E170" s="79"/>
      <c r="F170" s="23">
        <f t="shared" si="17"/>
        <v>0</v>
      </c>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row>
    <row r="171" spans="1:38" ht="18.45" x14ac:dyDescent="0.3">
      <c r="A171" s="7"/>
      <c r="B171" s="8" t="s">
        <v>188</v>
      </c>
      <c r="C171" s="9"/>
      <c r="D171" s="10"/>
      <c r="E171" s="11"/>
      <c r="F171" s="12">
        <f>SUM(F172:F179)</f>
        <v>0</v>
      </c>
    </row>
    <row r="172" spans="1:38" s="3" customFormat="1" ht="74.599999999999994" outlineLevel="1" x14ac:dyDescent="0.3">
      <c r="A172" s="73" t="s">
        <v>194</v>
      </c>
      <c r="B172" s="14" t="s">
        <v>203</v>
      </c>
      <c r="C172" s="74" t="s">
        <v>23</v>
      </c>
      <c r="D172" s="70">
        <v>54.64</v>
      </c>
      <c r="E172" s="79"/>
      <c r="F172" s="23">
        <f>E172*D172</f>
        <v>0</v>
      </c>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row>
    <row r="173" spans="1:38" s="3" customFormat="1" ht="87" outlineLevel="1" x14ac:dyDescent="0.3">
      <c r="A173" s="73" t="s">
        <v>195</v>
      </c>
      <c r="B173" s="72" t="s">
        <v>251</v>
      </c>
      <c r="C173" s="74" t="s">
        <v>11</v>
      </c>
      <c r="D173" s="70">
        <v>88.93</v>
      </c>
      <c r="E173" s="79"/>
      <c r="F173" s="23">
        <f t="shared" ref="F173:F179" si="18">E173*D173</f>
        <v>0</v>
      </c>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row>
    <row r="174" spans="1:38" s="3" customFormat="1" ht="37.299999999999997" outlineLevel="1" x14ac:dyDescent="0.3">
      <c r="A174" s="73" t="s">
        <v>196</v>
      </c>
      <c r="B174" s="72" t="s">
        <v>248</v>
      </c>
      <c r="C174" s="74" t="s">
        <v>23</v>
      </c>
      <c r="D174" s="70">
        <v>54.64</v>
      </c>
      <c r="E174" s="79"/>
      <c r="F174" s="23">
        <f t="shared" si="18"/>
        <v>0</v>
      </c>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row>
    <row r="175" spans="1:38" s="3" customFormat="1" ht="49.75" outlineLevel="1" x14ac:dyDescent="0.3">
      <c r="A175" s="73" t="s">
        <v>197</v>
      </c>
      <c r="B175" s="72" t="s">
        <v>249</v>
      </c>
      <c r="C175" s="74" t="s">
        <v>23</v>
      </c>
      <c r="D175" s="70">
        <v>172.57</v>
      </c>
      <c r="E175" s="79"/>
      <c r="F175" s="23">
        <f t="shared" si="18"/>
        <v>0</v>
      </c>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row>
    <row r="176" spans="1:38" s="3" customFormat="1" ht="37.299999999999997" outlineLevel="1" x14ac:dyDescent="0.3">
      <c r="A176" s="73" t="s">
        <v>198</v>
      </c>
      <c r="B176" s="14" t="s">
        <v>204</v>
      </c>
      <c r="C176" s="74" t="s">
        <v>202</v>
      </c>
      <c r="D176" s="70">
        <v>1576</v>
      </c>
      <c r="E176" s="79"/>
      <c r="F176" s="23">
        <f t="shared" si="18"/>
        <v>0</v>
      </c>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row>
    <row r="177" spans="1:38" s="3" customFormat="1" ht="62.15" outlineLevel="1" x14ac:dyDescent="0.3">
      <c r="A177" s="73" t="s">
        <v>211</v>
      </c>
      <c r="B177" s="72" t="s">
        <v>250</v>
      </c>
      <c r="C177" s="74" t="s">
        <v>11</v>
      </c>
      <c r="D177" s="70">
        <v>37.65</v>
      </c>
      <c r="E177" s="79"/>
      <c r="F177" s="23">
        <f t="shared" si="18"/>
        <v>0</v>
      </c>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row>
    <row r="178" spans="1:38" s="3" customFormat="1" ht="62.15" outlineLevel="1" x14ac:dyDescent="0.3">
      <c r="A178" s="73" t="s">
        <v>200</v>
      </c>
      <c r="B178" s="14" t="s">
        <v>57</v>
      </c>
      <c r="C178" s="74" t="s">
        <v>11</v>
      </c>
      <c r="D178" s="70">
        <v>56.21</v>
      </c>
      <c r="E178" s="79"/>
      <c r="F178" s="23">
        <f t="shared" si="18"/>
        <v>0</v>
      </c>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row>
    <row r="179" spans="1:38" s="3" customFormat="1" ht="49.75" outlineLevel="1" x14ac:dyDescent="0.3">
      <c r="A179" s="73" t="s">
        <v>201</v>
      </c>
      <c r="B179" s="14" t="s">
        <v>58</v>
      </c>
      <c r="C179" s="74" t="s">
        <v>11</v>
      </c>
      <c r="D179" s="70">
        <v>32.72</v>
      </c>
      <c r="E179" s="79"/>
      <c r="F179" s="23">
        <f t="shared" si="18"/>
        <v>0</v>
      </c>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row>
    <row r="180" spans="1:38" ht="18.45" x14ac:dyDescent="0.3">
      <c r="A180" s="7"/>
      <c r="B180" s="8" t="s">
        <v>190</v>
      </c>
      <c r="C180" s="9"/>
      <c r="D180" s="10"/>
      <c r="E180" s="11"/>
      <c r="F180" s="12">
        <f>SUM(F181:F188)</f>
        <v>0</v>
      </c>
    </row>
    <row r="181" spans="1:38" s="3" customFormat="1" ht="74.599999999999994" outlineLevel="1" x14ac:dyDescent="0.3">
      <c r="A181" s="73" t="s">
        <v>194</v>
      </c>
      <c r="B181" s="14" t="s">
        <v>203</v>
      </c>
      <c r="C181" s="74" t="s">
        <v>23</v>
      </c>
      <c r="D181" s="70">
        <v>20.16</v>
      </c>
      <c r="E181" s="79"/>
      <c r="F181" s="23">
        <f>E181*D181</f>
        <v>0</v>
      </c>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row>
    <row r="182" spans="1:38" s="3" customFormat="1" ht="87" outlineLevel="1" x14ac:dyDescent="0.3">
      <c r="A182" s="73" t="s">
        <v>195</v>
      </c>
      <c r="B182" s="72" t="s">
        <v>251</v>
      </c>
      <c r="C182" s="74" t="s">
        <v>11</v>
      </c>
      <c r="D182" s="70">
        <v>64.56</v>
      </c>
      <c r="E182" s="79"/>
      <c r="F182" s="23">
        <f t="shared" ref="F182:F188" si="19">E182*D182</f>
        <v>0</v>
      </c>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row>
    <row r="183" spans="1:38" s="3" customFormat="1" ht="37.299999999999997" outlineLevel="1" x14ac:dyDescent="0.3">
      <c r="A183" s="73" t="s">
        <v>196</v>
      </c>
      <c r="B183" s="72" t="s">
        <v>248</v>
      </c>
      <c r="C183" s="74" t="s">
        <v>23</v>
      </c>
      <c r="D183" s="70">
        <v>20.16</v>
      </c>
      <c r="E183" s="79"/>
      <c r="F183" s="23">
        <f t="shared" si="19"/>
        <v>0</v>
      </c>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row>
    <row r="184" spans="1:38" s="3" customFormat="1" ht="49.75" outlineLevel="1" x14ac:dyDescent="0.3">
      <c r="A184" s="73" t="s">
        <v>197</v>
      </c>
      <c r="B184" s="72" t="s">
        <v>249</v>
      </c>
      <c r="C184" s="74" t="s">
        <v>23</v>
      </c>
      <c r="D184" s="70">
        <v>86.41</v>
      </c>
      <c r="E184" s="79"/>
      <c r="F184" s="23">
        <f t="shared" si="19"/>
        <v>0</v>
      </c>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row>
    <row r="185" spans="1:38" s="3" customFormat="1" ht="37.299999999999997" outlineLevel="1" x14ac:dyDescent="0.3">
      <c r="A185" s="73" t="s">
        <v>198</v>
      </c>
      <c r="B185" s="14" t="s">
        <v>204</v>
      </c>
      <c r="C185" s="74" t="s">
        <v>202</v>
      </c>
      <c r="D185" s="70">
        <v>675</v>
      </c>
      <c r="E185" s="79"/>
      <c r="F185" s="23">
        <f t="shared" si="19"/>
        <v>0</v>
      </c>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row>
    <row r="186" spans="1:38" s="3" customFormat="1" ht="62.15" outlineLevel="1" x14ac:dyDescent="0.3">
      <c r="A186" s="73" t="s">
        <v>211</v>
      </c>
      <c r="B186" s="72" t="s">
        <v>250</v>
      </c>
      <c r="C186" s="74" t="s">
        <v>11</v>
      </c>
      <c r="D186" s="70">
        <v>20.36</v>
      </c>
      <c r="E186" s="79"/>
      <c r="F186" s="23">
        <f t="shared" si="19"/>
        <v>0</v>
      </c>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row>
    <row r="187" spans="1:38" s="3" customFormat="1" ht="62.15" outlineLevel="1" x14ac:dyDescent="0.3">
      <c r="A187" s="73" t="s">
        <v>200</v>
      </c>
      <c r="B187" s="14" t="s">
        <v>57</v>
      </c>
      <c r="C187" s="74" t="s">
        <v>11</v>
      </c>
      <c r="D187" s="70">
        <v>44.9</v>
      </c>
      <c r="E187" s="79"/>
      <c r="F187" s="23">
        <f t="shared" si="19"/>
        <v>0</v>
      </c>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row>
    <row r="188" spans="1:38" s="3" customFormat="1" ht="49.75" outlineLevel="1" x14ac:dyDescent="0.3">
      <c r="A188" s="73" t="s">
        <v>201</v>
      </c>
      <c r="B188" s="14" t="s">
        <v>58</v>
      </c>
      <c r="C188" s="74" t="s">
        <v>11</v>
      </c>
      <c r="D188" s="70">
        <v>20.64</v>
      </c>
      <c r="E188" s="79"/>
      <c r="F188" s="23">
        <f t="shared" si="19"/>
        <v>0</v>
      </c>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row>
    <row r="189" spans="1:38" ht="18.45" x14ac:dyDescent="0.3">
      <c r="A189" s="7"/>
      <c r="B189" s="8" t="s">
        <v>189</v>
      </c>
      <c r="C189" s="9"/>
      <c r="D189" s="10"/>
      <c r="E189" s="11"/>
      <c r="F189" s="12">
        <f>SUM(F190:F197)</f>
        <v>0</v>
      </c>
    </row>
    <row r="190" spans="1:38" s="3" customFormat="1" ht="74.599999999999994" outlineLevel="1" x14ac:dyDescent="0.3">
      <c r="A190" s="73" t="s">
        <v>194</v>
      </c>
      <c r="B190" s="14" t="s">
        <v>203</v>
      </c>
      <c r="C190" s="74" t="s">
        <v>23</v>
      </c>
      <c r="D190" s="70">
        <v>73.94</v>
      </c>
      <c r="E190" s="79"/>
      <c r="F190" s="23">
        <f>E190*D190</f>
        <v>0</v>
      </c>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row>
    <row r="191" spans="1:38" s="3" customFormat="1" ht="87" outlineLevel="1" x14ac:dyDescent="0.3">
      <c r="A191" s="73" t="s">
        <v>195</v>
      </c>
      <c r="B191" s="72" t="s">
        <v>251</v>
      </c>
      <c r="C191" s="74" t="s">
        <v>11</v>
      </c>
      <c r="D191" s="70">
        <v>378.84</v>
      </c>
      <c r="E191" s="79"/>
      <c r="F191" s="23">
        <f t="shared" ref="F191:F197" si="20">E191*D191</f>
        <v>0</v>
      </c>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row>
    <row r="192" spans="1:38" s="3" customFormat="1" ht="37.299999999999997" outlineLevel="1" x14ac:dyDescent="0.3">
      <c r="A192" s="73" t="s">
        <v>196</v>
      </c>
      <c r="B192" s="72" t="s">
        <v>248</v>
      </c>
      <c r="C192" s="74" t="s">
        <v>23</v>
      </c>
      <c r="D192" s="70">
        <v>73.94</v>
      </c>
      <c r="E192" s="79"/>
      <c r="F192" s="23">
        <f t="shared" si="20"/>
        <v>0</v>
      </c>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row>
    <row r="193" spans="1:38" s="3" customFormat="1" ht="49.75" outlineLevel="1" x14ac:dyDescent="0.3">
      <c r="A193" s="73" t="s">
        <v>197</v>
      </c>
      <c r="B193" s="72" t="s">
        <v>249</v>
      </c>
      <c r="C193" s="74" t="s">
        <v>23</v>
      </c>
      <c r="D193" s="70">
        <v>308.63</v>
      </c>
      <c r="E193" s="79"/>
      <c r="F193" s="23">
        <f t="shared" si="20"/>
        <v>0</v>
      </c>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row>
    <row r="194" spans="1:38" s="3" customFormat="1" ht="37.299999999999997" outlineLevel="1" x14ac:dyDescent="0.3">
      <c r="A194" s="73" t="s">
        <v>198</v>
      </c>
      <c r="B194" s="14" t="s">
        <v>204</v>
      </c>
      <c r="C194" s="74" t="s">
        <v>202</v>
      </c>
      <c r="D194" s="70">
        <v>1745</v>
      </c>
      <c r="E194" s="79"/>
      <c r="F194" s="23">
        <f t="shared" si="20"/>
        <v>0</v>
      </c>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row>
    <row r="195" spans="1:38" s="3" customFormat="1" ht="62.15" outlineLevel="1" x14ac:dyDescent="0.3">
      <c r="A195" s="73" t="s">
        <v>211</v>
      </c>
      <c r="B195" s="72" t="s">
        <v>250</v>
      </c>
      <c r="C195" s="74" t="s">
        <v>11</v>
      </c>
      <c r="D195" s="70">
        <v>82.44</v>
      </c>
      <c r="E195" s="79"/>
      <c r="F195" s="23">
        <f t="shared" si="20"/>
        <v>0</v>
      </c>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row>
    <row r="196" spans="1:38" s="3" customFormat="1" ht="62.15" outlineLevel="1" x14ac:dyDescent="0.3">
      <c r="A196" s="73" t="s">
        <v>200</v>
      </c>
      <c r="B196" s="14" t="s">
        <v>57</v>
      </c>
      <c r="C196" s="74" t="s">
        <v>11</v>
      </c>
      <c r="D196" s="70">
        <v>332.26</v>
      </c>
      <c r="E196" s="79"/>
      <c r="F196" s="23">
        <f t="shared" si="20"/>
        <v>0</v>
      </c>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row>
    <row r="197" spans="1:38" s="3" customFormat="1" ht="49.75" outlineLevel="1" x14ac:dyDescent="0.3">
      <c r="A197" s="73" t="s">
        <v>201</v>
      </c>
      <c r="B197" s="14" t="s">
        <v>58</v>
      </c>
      <c r="C197" s="74" t="s">
        <v>11</v>
      </c>
      <c r="D197" s="70">
        <v>48.91</v>
      </c>
      <c r="E197" s="79"/>
      <c r="F197" s="23">
        <f t="shared" si="20"/>
        <v>0</v>
      </c>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row>
    <row r="198" spans="1:38" ht="18.45" x14ac:dyDescent="0.3">
      <c r="A198" s="7"/>
      <c r="B198" s="8" t="s">
        <v>193</v>
      </c>
      <c r="C198" s="9"/>
      <c r="D198" s="10"/>
      <c r="E198" s="11"/>
      <c r="F198" s="12">
        <f>SUM(F199:F208)</f>
        <v>0</v>
      </c>
    </row>
    <row r="199" spans="1:38" s="3" customFormat="1" ht="74.599999999999994" outlineLevel="1" x14ac:dyDescent="0.3">
      <c r="A199" s="73" t="s">
        <v>194</v>
      </c>
      <c r="B199" s="14" t="s">
        <v>203</v>
      </c>
      <c r="C199" s="74" t="s">
        <v>23</v>
      </c>
      <c r="D199" s="70">
        <v>382</v>
      </c>
      <c r="E199" s="79"/>
      <c r="F199" s="23">
        <f>E199*D199</f>
        <v>0</v>
      </c>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row>
    <row r="200" spans="1:38" s="3" customFormat="1" ht="87" outlineLevel="1" x14ac:dyDescent="0.3">
      <c r="A200" s="73" t="s">
        <v>195</v>
      </c>
      <c r="B200" s="72" t="s">
        <v>251</v>
      </c>
      <c r="C200" s="74" t="s">
        <v>11</v>
      </c>
      <c r="D200" s="70">
        <v>267.73</v>
      </c>
      <c r="E200" s="79"/>
      <c r="F200" s="23">
        <f t="shared" ref="F200:F208" si="21">E200*D200</f>
        <v>0</v>
      </c>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row>
    <row r="201" spans="1:38" s="3" customFormat="1" ht="37.299999999999997" outlineLevel="1" x14ac:dyDescent="0.3">
      <c r="A201" s="73" t="s">
        <v>196</v>
      </c>
      <c r="B201" s="72" t="s">
        <v>248</v>
      </c>
      <c r="C201" s="74" t="s">
        <v>23</v>
      </c>
      <c r="D201" s="70">
        <v>339.98</v>
      </c>
      <c r="E201" s="79"/>
      <c r="F201" s="23">
        <f t="shared" si="21"/>
        <v>0</v>
      </c>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row>
    <row r="202" spans="1:38" s="3" customFormat="1" ht="49.75" outlineLevel="1" x14ac:dyDescent="0.3">
      <c r="A202" s="73" t="s">
        <v>197</v>
      </c>
      <c r="B202" s="72" t="s">
        <v>249</v>
      </c>
      <c r="C202" s="74" t="s">
        <v>23</v>
      </c>
      <c r="D202" s="70">
        <v>30.76</v>
      </c>
      <c r="E202" s="79"/>
      <c r="F202" s="23">
        <f t="shared" si="21"/>
        <v>0</v>
      </c>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row>
    <row r="203" spans="1:38" s="3" customFormat="1" ht="37.299999999999997" outlineLevel="1" x14ac:dyDescent="0.3">
      <c r="A203" s="73" t="s">
        <v>198</v>
      </c>
      <c r="B203" s="14" t="s">
        <v>204</v>
      </c>
      <c r="C203" s="74" t="s">
        <v>202</v>
      </c>
      <c r="D203" s="70">
        <v>2748.74</v>
      </c>
      <c r="E203" s="79"/>
      <c r="F203" s="23">
        <f t="shared" si="21"/>
        <v>0</v>
      </c>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row>
    <row r="204" spans="1:38" s="3" customFormat="1" ht="62.15" outlineLevel="1" x14ac:dyDescent="0.3">
      <c r="A204" s="73" t="s">
        <v>211</v>
      </c>
      <c r="B204" s="72" t="s">
        <v>250</v>
      </c>
      <c r="C204" s="74" t="s">
        <v>11</v>
      </c>
      <c r="D204" s="70">
        <v>53.55</v>
      </c>
      <c r="E204" s="79"/>
      <c r="F204" s="23">
        <f t="shared" si="21"/>
        <v>0</v>
      </c>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row>
    <row r="205" spans="1:38" s="3" customFormat="1" ht="62.15" outlineLevel="1" x14ac:dyDescent="0.3">
      <c r="A205" s="73" t="s">
        <v>200</v>
      </c>
      <c r="B205" s="14" t="s">
        <v>57</v>
      </c>
      <c r="C205" s="74" t="s">
        <v>11</v>
      </c>
      <c r="D205" s="70">
        <v>196.34</v>
      </c>
      <c r="E205" s="79"/>
      <c r="F205" s="23">
        <f t="shared" si="21"/>
        <v>0</v>
      </c>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row>
    <row r="206" spans="1:38" s="3" customFormat="1" ht="49.75" outlineLevel="1" x14ac:dyDescent="0.3">
      <c r="A206" s="73" t="s">
        <v>201</v>
      </c>
      <c r="B206" s="14" t="s">
        <v>58</v>
      </c>
      <c r="C206" s="74" t="s">
        <v>11</v>
      </c>
      <c r="D206" s="70">
        <v>142.79</v>
      </c>
      <c r="E206" s="79"/>
      <c r="F206" s="23">
        <f t="shared" si="21"/>
        <v>0</v>
      </c>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row>
    <row r="207" spans="1:38" s="3" customFormat="1" ht="87" outlineLevel="1" x14ac:dyDescent="0.3">
      <c r="A207" s="73" t="s">
        <v>212</v>
      </c>
      <c r="B207" s="72" t="s">
        <v>253</v>
      </c>
      <c r="C207" s="74" t="s">
        <v>23</v>
      </c>
      <c r="D207" s="70">
        <v>339.98</v>
      </c>
      <c r="E207" s="79"/>
      <c r="F207" s="23">
        <f t="shared" si="21"/>
        <v>0</v>
      </c>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row>
    <row r="208" spans="1:38" s="3" customFormat="1" ht="49.75" outlineLevel="1" x14ac:dyDescent="0.3">
      <c r="A208" s="73" t="s">
        <v>213</v>
      </c>
      <c r="B208" s="72" t="s">
        <v>252</v>
      </c>
      <c r="C208" s="74" t="s">
        <v>11</v>
      </c>
      <c r="D208" s="70">
        <v>306.04000000000002</v>
      </c>
      <c r="E208" s="79"/>
      <c r="F208" s="23">
        <f t="shared" si="21"/>
        <v>0</v>
      </c>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row>
    <row r="209" spans="1:38" s="3" customFormat="1" ht="20.6" x14ac:dyDescent="0.3">
      <c r="A209" s="80"/>
      <c r="B209" s="80"/>
      <c r="C209" s="80"/>
      <c r="D209" s="80"/>
      <c r="E209" s="81" t="s">
        <v>214</v>
      </c>
      <c r="F209" s="82">
        <f>F198+F189+F151+F180+F171+F160+F142+F133</f>
        <v>0</v>
      </c>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row>
    <row r="210" spans="1:38" s="39" customFormat="1" ht="18.45" x14ac:dyDescent="0.3">
      <c r="A210" s="36"/>
      <c r="B210" s="36"/>
      <c r="C210" s="36"/>
      <c r="D210" s="37"/>
      <c r="E210" s="38"/>
      <c r="F210" s="38"/>
    </row>
    <row r="211" spans="1:38" ht="15.45" x14ac:dyDescent="0.3">
      <c r="A211" s="40"/>
      <c r="B211" s="40"/>
      <c r="C211" s="40"/>
      <c r="D211" s="41"/>
      <c r="E211" s="42" t="s">
        <v>41</v>
      </c>
      <c r="F211" s="43">
        <f>F31+F53+F105+F130+F209</f>
        <v>0</v>
      </c>
    </row>
    <row r="212" spans="1:38" ht="25.5" customHeight="1" x14ac:dyDescent="0.3">
      <c r="A212" s="90"/>
      <c r="B212" s="91"/>
      <c r="C212" s="92"/>
      <c r="D212" s="96" t="s">
        <v>42</v>
      </c>
      <c r="E212" s="96"/>
      <c r="F212" s="44">
        <f>ROUND((F211*0.16),2)</f>
        <v>0</v>
      </c>
      <c r="H212" s="30"/>
    </row>
    <row r="213" spans="1:38" ht="28.5" customHeight="1" x14ac:dyDescent="0.3">
      <c r="A213" s="93"/>
      <c r="B213" s="94"/>
      <c r="C213" s="95"/>
      <c r="D213" s="97" t="s">
        <v>43</v>
      </c>
      <c r="E213" s="97"/>
      <c r="F213" s="45">
        <f>F211+F212</f>
        <v>0</v>
      </c>
    </row>
    <row r="215" spans="1:38" x14ac:dyDescent="0.3">
      <c r="E215" s="75"/>
    </row>
    <row r="218" spans="1:38" x14ac:dyDescent="0.3">
      <c r="F218" s="47"/>
    </row>
    <row r="219" spans="1:38" ht="17.600000000000001" x14ac:dyDescent="0.3">
      <c r="F219" s="48"/>
    </row>
    <row r="220" spans="1:38" ht="14.15" x14ac:dyDescent="0.3">
      <c r="E220" s="49"/>
      <c r="F220" s="49"/>
    </row>
    <row r="221" spans="1:38" ht="14.15" x14ac:dyDescent="0.3">
      <c r="E221" s="50"/>
      <c r="F221" s="51"/>
    </row>
    <row r="222" spans="1:38" ht="14.15" x14ac:dyDescent="0.3">
      <c r="E222" s="49"/>
      <c r="F222" s="49"/>
    </row>
    <row r="223" spans="1:38" ht="14.15" x14ac:dyDescent="0.3">
      <c r="E223" s="49"/>
      <c r="F223" s="49"/>
    </row>
    <row r="224" spans="1:38" ht="14.15" x14ac:dyDescent="0.3">
      <c r="E224" s="49"/>
      <c r="F224" s="51"/>
    </row>
    <row r="225" spans="5:6" ht="14.15" x14ac:dyDescent="0.3">
      <c r="E225" s="49"/>
      <c r="F225" s="49"/>
    </row>
    <row r="226" spans="5:6" ht="14.15" x14ac:dyDescent="0.3">
      <c r="E226" s="49"/>
      <c r="F226" s="49"/>
    </row>
    <row r="227" spans="5:6" ht="14.15" x14ac:dyDescent="0.3">
      <c r="E227" s="49"/>
      <c r="F227" s="49"/>
    </row>
    <row r="228" spans="5:6" ht="14.15" x14ac:dyDescent="0.3">
      <c r="E228" s="49"/>
      <c r="F228" s="49"/>
    </row>
    <row r="229" spans="5:6" ht="14.15" x14ac:dyDescent="0.3">
      <c r="E229" s="49"/>
      <c r="F229" s="49"/>
    </row>
    <row r="230" spans="5:6" ht="14.15" x14ac:dyDescent="0.3">
      <c r="E230" s="49"/>
      <c r="F230" s="49"/>
    </row>
    <row r="231" spans="5:6" ht="14.15" x14ac:dyDescent="0.3">
      <c r="E231" s="49"/>
      <c r="F231" s="49"/>
    </row>
    <row r="232" spans="5:6" ht="14.15" x14ac:dyDescent="0.3">
      <c r="E232" s="49"/>
      <c r="F232" s="49"/>
    </row>
    <row r="233" spans="5:6" ht="14.15" x14ac:dyDescent="0.3">
      <c r="E233" s="49"/>
      <c r="F233" s="49"/>
    </row>
    <row r="234" spans="5:6" ht="14.15" x14ac:dyDescent="0.3">
      <c r="E234" s="49"/>
      <c r="F234" s="49"/>
    </row>
    <row r="235" spans="5:6" ht="14.15" x14ac:dyDescent="0.3">
      <c r="E235" s="49"/>
      <c r="F235" s="49"/>
    </row>
  </sheetData>
  <autoFilter ref="A9:F130" xr:uid="{00000000-0001-0000-0100-000000000000}"/>
  <mergeCells count="11">
    <mergeCell ref="A6:F6"/>
    <mergeCell ref="A1:F1"/>
    <mergeCell ref="A2:F2"/>
    <mergeCell ref="A3:F3"/>
    <mergeCell ref="A4:E4"/>
    <mergeCell ref="A5:F5"/>
    <mergeCell ref="A7:F7"/>
    <mergeCell ref="A8:F8"/>
    <mergeCell ref="A212:C213"/>
    <mergeCell ref="D212:E212"/>
    <mergeCell ref="D213:E213"/>
  </mergeCells>
  <phoneticPr fontId="20" type="noConversion"/>
  <printOptions horizontalCentered="1"/>
  <pageMargins left="0.23622047244094491" right="0.23622047244094491" top="0.19685039370078741" bottom="0.39370078740157483" header="0.31496062992125984" footer="0.31496062992125984"/>
  <pageSetup scale="59" fitToHeight="0" orientation="portrait" r:id="rId1"/>
  <headerFooter>
    <oddFooter>&amp;R&amp;"Arial,Negrita"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vt:lpstr>
      <vt:lpstr>CAT!Área_de_impresión</vt:lpstr>
      <vt:lpstr>CAT!Títulos_a_imprimir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2026-02-06T03:35:45Z</cp:lastPrinted>
  <dcterms:created xsi:type="dcterms:W3CDTF">2023-08-31T00:47:33Z</dcterms:created>
  <dcterms:modified xsi:type="dcterms:W3CDTF">2026-02-06T04:52:26Z</dcterms:modified>
</cp:coreProperties>
</file>