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I S I F E\Ejercicio 2025\Concursos   P U B L I C O S\Convocatoria 006\"/>
    </mc:Choice>
  </mc:AlternateContent>
  <bookViews>
    <workbookView xWindow="0" yWindow="0" windowWidth="14370" windowHeight="12300"/>
  </bookViews>
  <sheets>
    <sheet name="Catálogo" sheetId="1" r:id="rId1"/>
  </sheets>
  <externalReferences>
    <externalReference r:id="rId2"/>
    <externalReference r:id="rId3"/>
    <externalReference r:id="rId4"/>
  </externalReferences>
  <definedNames>
    <definedName name="\c" localSheetId="0">#REF!</definedName>
    <definedName name="\c">#REF!</definedName>
    <definedName name="\l" localSheetId="0">#REF!</definedName>
    <definedName name="\l">#REF!</definedName>
    <definedName name="\p" localSheetId="0">#REF!</definedName>
    <definedName name="\p">#REF!</definedName>
    <definedName name="\v" localSheetId="0">#REF!</definedName>
    <definedName name="\v">#REF!</definedName>
    <definedName name="_del10" localSheetId="0">#REF!</definedName>
    <definedName name="_del10">#REF!</definedName>
    <definedName name="_del12" localSheetId="0">#REF!</definedName>
    <definedName name="_del12">#REF!</definedName>
    <definedName name="_del2" localSheetId="0">#REF!</definedName>
    <definedName name="_del2">#REF!</definedName>
    <definedName name="_del3" localSheetId="0">#REF!</definedName>
    <definedName name="_del3">#REF!</definedName>
    <definedName name="_del4" localSheetId="0">#REF!</definedName>
    <definedName name="_del4">#REF!</definedName>
    <definedName name="_del5" localSheetId="0">#REF!</definedName>
    <definedName name="_del5">#REF!</definedName>
    <definedName name="_del6" localSheetId="0">#REF!</definedName>
    <definedName name="_del6">#REF!</definedName>
    <definedName name="_del8" localSheetId="0">#REF!</definedName>
    <definedName name="_del8">#REF!</definedName>
    <definedName name="_xlnm._FilterDatabase" localSheetId="0" hidden="1">Catálogo!$B$110:$H$318</definedName>
    <definedName name="A" localSheetId="0">#REF!</definedName>
    <definedName name="A">#REF!</definedName>
    <definedName name="A_IMPRESIÓN_IM" localSheetId="0">#REF!</definedName>
    <definedName name="A_IMPRESIÓN_IM">#REF!</definedName>
    <definedName name="Ancho" localSheetId="0">#REF!</definedName>
    <definedName name="Ancho">#REF!</definedName>
    <definedName name="aprog" localSheetId="0">#REF!</definedName>
    <definedName name="aprog">#REF!</definedName>
    <definedName name="_xlnm.Print_Area" localSheetId="0">Catálogo!$B$1:$H$318</definedName>
    <definedName name="_xlnm.Print_Area">#REF!</definedName>
    <definedName name="Área_de_impresión1" localSheetId="0">#REF!</definedName>
    <definedName name="Área_de_impresión1">#REF!</definedName>
    <definedName name="CATAL" localSheetId="0">#REF!</definedName>
    <definedName name="CATAL">#REF!</definedName>
    <definedName name="catalogo" localSheetId="0">#REF!</definedName>
    <definedName name="catalogo">#REF!</definedName>
    <definedName name="CATALOGO2" localSheetId="0">#REF!</definedName>
    <definedName name="CATALOGO2">#REF!</definedName>
    <definedName name="ClaveFasar" localSheetId="0">#REF!</definedName>
    <definedName name="ClaveFasar">#REF!</definedName>
    <definedName name="CROQ" localSheetId="0">#REF!</definedName>
    <definedName name="CROQ">#REF!</definedName>
    <definedName name="CROQUIS" localSheetId="0">#REF!</definedName>
    <definedName name="CROQUIS">#REF!</definedName>
    <definedName name="CRQ" localSheetId="0">#REF!</definedName>
    <definedName name="CRQ">#REF!</definedName>
    <definedName name="descripcion" localSheetId="0">#REF!</definedName>
    <definedName name="descripcion">#REF!</definedName>
    <definedName name="diam" localSheetId="0">#REF!</definedName>
    <definedName name="diam">#REF!</definedName>
    <definedName name="elementos" localSheetId="0">#REF!</definedName>
    <definedName name="elementos">#REF!</definedName>
    <definedName name="escuadra" localSheetId="0">#REF!</definedName>
    <definedName name="escuadra">#REF!</definedName>
    <definedName name="EXTRA" localSheetId="0">#REF!</definedName>
    <definedName name="EXTRA">#REF!</definedName>
    <definedName name="finiquito" localSheetId="0">#REF!</definedName>
    <definedName name="finiquito">#REF!</definedName>
    <definedName name="finiquito1">'[1]PROGRAMA DEOBRA'!$B$3:$AA$158</definedName>
    <definedName name="FinReng" localSheetId="0">#REF!</definedName>
    <definedName name="FinReng">#REF!</definedName>
    <definedName name="GEN" localSheetId="0">#REF!</definedName>
    <definedName name="GEN">#REF!</definedName>
    <definedName name="GENERADOR" localSheetId="0">#REF!</definedName>
    <definedName name="GENERADOR">#REF!</definedName>
    <definedName name="INICATCC" localSheetId="0">#REF!</definedName>
    <definedName name="INICATCC">#REF!</definedName>
    <definedName name="inicio" localSheetId="0">#REF!</definedName>
    <definedName name="inicio">#REF!</definedName>
    <definedName name="largo" localSheetId="0">#REF!</definedName>
    <definedName name="largo">#REF!</definedName>
    <definedName name="LargoTotal" localSheetId="0">#REF!</definedName>
    <definedName name="LargoTotal">#REF!</definedName>
    <definedName name="nnn" localSheetId="0">#REF!</definedName>
    <definedName name="nnn">#REF!</definedName>
    <definedName name="Note" localSheetId="0">#REF!</definedName>
    <definedName name="Note">#REF!</definedName>
    <definedName name="noviembre" localSheetId="0">#REF!</definedName>
    <definedName name="noviembre">#REF!</definedName>
    <definedName name="NUMERO" localSheetId="0">[2]FINIQUITO!#REF!</definedName>
    <definedName name="NUMERO">[2]FINIQUITO!#REF!</definedName>
    <definedName name="octubre" localSheetId="0">#REF!</definedName>
    <definedName name="octubre">#REF!</definedName>
    <definedName name="OLA" localSheetId="0">#REF!</definedName>
    <definedName name="OLA">#REF!</definedName>
    <definedName name="PRECIOS" localSheetId="0">#REF!</definedName>
    <definedName name="PRECIOS">#REF!</definedName>
    <definedName name="Print_Area" localSheetId="0">#REF!</definedName>
    <definedName name="Print_Area">#REF!</definedName>
    <definedName name="Print_Area_MI" localSheetId="0">#REF!</definedName>
    <definedName name="Print_Area_MI">#REF!</definedName>
    <definedName name="Print_Titles" localSheetId="0">#REF!</definedName>
    <definedName name="Print_Titles">#REF!</definedName>
    <definedName name="programa" localSheetId="0">[3]FINIQUITO!#REF!</definedName>
    <definedName name="programa">[3]FINIQUITO!#REF!</definedName>
    <definedName name="pzas" localSheetId="0">#REF!</definedName>
    <definedName name="pzas">#REF!</definedName>
    <definedName name="RelacionNueva" localSheetId="0">#REF!</definedName>
    <definedName name="RelacionNueva">#REF!</definedName>
    <definedName name="ROBER" localSheetId="0">#REF!</definedName>
    <definedName name="ROBER">#REF!</definedName>
    <definedName name="SalarioBase" localSheetId="0">#REF!</definedName>
    <definedName name="SalarioBase">#REF!</definedName>
    <definedName name="SalarioNominal" localSheetId="0">#REF!</definedName>
    <definedName name="SalarioNominal">#REF!</definedName>
    <definedName name="SepVar" localSheetId="0">#REF!</definedName>
    <definedName name="SepVar">#REF!</definedName>
    <definedName name="SIN" localSheetId="0">#REF!</definedName>
    <definedName name="SIN">#REF!</definedName>
    <definedName name="_xlnm.Print_Titles" localSheetId="0">Catálogo!$98:$109</definedName>
    <definedName name="_xlnm.Print_Titl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9" i="1" l="1"/>
  <c r="H218" i="1"/>
  <c r="H217" i="1"/>
  <c r="H216" i="1"/>
  <c r="H215" i="1"/>
  <c r="H21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143" i="1"/>
  <c r="H144" i="1"/>
  <c r="H145" i="1"/>
  <c r="H146" i="1"/>
  <c r="H147" i="1"/>
  <c r="H148" i="1"/>
  <c r="H149" i="1"/>
  <c r="H150" i="1"/>
  <c r="H151" i="1"/>
  <c r="H152" i="1"/>
  <c r="H153" i="1"/>
  <c r="H154" i="1"/>
  <c r="H155" i="1"/>
  <c r="H156" i="1"/>
  <c r="H157" i="1"/>
  <c r="H158" i="1"/>
  <c r="H159" i="1"/>
  <c r="H160" i="1"/>
  <c r="H298" i="1"/>
  <c r="H297" i="1"/>
  <c r="H296" i="1"/>
  <c r="H295" i="1"/>
  <c r="H294" i="1"/>
  <c r="H293" i="1"/>
  <c r="H292" i="1"/>
  <c r="H312" i="1"/>
  <c r="H311" i="1"/>
  <c r="H310" i="1"/>
  <c r="H309" i="1"/>
  <c r="H308" i="1"/>
  <c r="H307" i="1"/>
  <c r="H306" i="1"/>
  <c r="H305" i="1"/>
  <c r="H304" i="1"/>
  <c r="H303" i="1"/>
  <c r="H302" i="1"/>
  <c r="H301"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184" i="1"/>
  <c r="H139" i="1"/>
  <c r="H138" i="1"/>
  <c r="H137" i="1"/>
  <c r="H113" i="1"/>
  <c r="H114" i="1"/>
  <c r="H115" i="1"/>
  <c r="H116" i="1"/>
  <c r="H117" i="1"/>
  <c r="H118" i="1"/>
  <c r="H119" i="1"/>
  <c r="H120" i="1"/>
  <c r="H121" i="1"/>
  <c r="H122" i="1"/>
  <c r="H123" i="1"/>
  <c r="H124" i="1"/>
  <c r="H125" i="1"/>
  <c r="H126" i="1"/>
  <c r="H127" i="1"/>
  <c r="H128" i="1"/>
  <c r="H129" i="1"/>
  <c r="H130" i="1"/>
  <c r="H131" i="1"/>
  <c r="H132" i="1"/>
  <c r="H140" i="1" l="1"/>
  <c r="H212" i="1"/>
  <c r="H30" i="1" s="1"/>
  <c r="H299" i="1"/>
  <c r="H41" i="1" s="1"/>
  <c r="H222" i="1" l="1"/>
  <c r="H223" i="1"/>
  <c r="H224" i="1"/>
  <c r="H225" i="1"/>
  <c r="H226" i="1"/>
  <c r="H227" i="1"/>
  <c r="H228" i="1"/>
  <c r="H229" i="1"/>
  <c r="H230" i="1"/>
  <c r="H231" i="1"/>
  <c r="H232" i="1"/>
  <c r="H233" i="1"/>
  <c r="H234" i="1"/>
  <c r="H235" i="1"/>
  <c r="H236" i="1"/>
  <c r="H237" i="1"/>
  <c r="H238" i="1"/>
  <c r="H239" i="1"/>
  <c r="H142" i="1"/>
  <c r="H161" i="1" s="1"/>
  <c r="H284" i="1"/>
  <c r="H285" i="1"/>
  <c r="H286" i="1"/>
  <c r="H287" i="1"/>
  <c r="H288" i="1"/>
  <c r="H289" i="1"/>
  <c r="H313" i="1"/>
  <c r="H314" i="1" s="1"/>
  <c r="H42" i="1" s="1"/>
  <c r="H316" i="1"/>
  <c r="H163" i="1"/>
  <c r="H164" i="1"/>
  <c r="H165" i="1"/>
  <c r="H166" i="1"/>
  <c r="H167" i="1"/>
  <c r="H168" i="1"/>
  <c r="H169" i="1"/>
  <c r="H170" i="1"/>
  <c r="H173" i="1"/>
  <c r="H174" i="1"/>
  <c r="H175" i="1"/>
  <c r="H176" i="1"/>
  <c r="H177" i="1"/>
  <c r="H178" i="1"/>
  <c r="H179" i="1"/>
  <c r="H180" i="1"/>
  <c r="H181" i="1"/>
  <c r="H112" i="1"/>
  <c r="C111" i="1"/>
  <c r="C110" i="1"/>
  <c r="C108" i="1"/>
  <c r="C107" i="1"/>
  <c r="C106" i="1"/>
  <c r="C105" i="1"/>
  <c r="H171" i="1" l="1"/>
  <c r="H28" i="1" s="1"/>
  <c r="H290" i="1"/>
  <c r="H220" i="1"/>
  <c r="H31" i="1" s="1"/>
  <c r="H280" i="1"/>
  <c r="H182" i="1"/>
  <c r="H29" i="1" s="1"/>
  <c r="H317" i="1"/>
  <c r="H43" i="1" s="1"/>
  <c r="H27" i="1"/>
  <c r="H133" i="1"/>
  <c r="H318" i="1" l="1"/>
  <c r="H32" i="1"/>
  <c r="H40" i="1"/>
  <c r="H18" i="1"/>
  <c r="H19" i="1" s="1"/>
  <c r="H134" i="1"/>
  <c r="H281" i="1" l="1"/>
  <c r="H26" i="1"/>
  <c r="H33" i="1" s="1"/>
  <c r="H44" i="1"/>
  <c r="H53" i="1" l="1"/>
  <c r="H54" i="1" s="1"/>
  <c r="H55" i="1" s="1"/>
</calcChain>
</file>

<file path=xl/sharedStrings.xml><?xml version="1.0" encoding="utf-8"?>
<sst xmlns="http://schemas.openxmlformats.org/spreadsheetml/2006/main" count="610" uniqueCount="380">
  <si>
    <t>Resumen</t>
  </si>
  <si>
    <t>I.V.A.</t>
  </si>
  <si>
    <t>Total</t>
  </si>
  <si>
    <t>pza</t>
  </si>
  <si>
    <t>m2</t>
  </si>
  <si>
    <t>ml</t>
  </si>
  <si>
    <t>Descripcion:</t>
  </si>
  <si>
    <t>Plantel:</t>
  </si>
  <si>
    <t>Localidad:</t>
  </si>
  <si>
    <t>Municipio:</t>
  </si>
  <si>
    <t>Clave</t>
  </si>
  <si>
    <t>Descripcion</t>
  </si>
  <si>
    <t>unidad</t>
  </si>
  <si>
    <t>Cantidad</t>
  </si>
  <si>
    <t>Importe</t>
  </si>
  <si>
    <t>P.U. con Numero</t>
  </si>
  <si>
    <t>Subtotal de Obra</t>
  </si>
  <si>
    <t>P.U. con Letra</t>
  </si>
  <si>
    <t>Subtotal I</t>
  </si>
  <si>
    <t>Aplanado en muros, acabado fino con mortero cemento-arena 1:3 a plomo y regla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</si>
  <si>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kg</t>
  </si>
  <si>
    <t>m3</t>
  </si>
  <si>
    <t>Excavación a mano en terreno tipo "B" investigado en obra por el contratista, a cualquier profundidad, incluye: afine de taludes, sobre excavación por ángulo de reposo de material, compactación de fondo de cepas,.</t>
  </si>
  <si>
    <t>Relleno y compactación de material producto de excavación a mano o con equipo mecánico aplicado agua en capas de 20 cm. de espesor; incluye: acarreo dentro de la obra, pruebas de compactación proctor 90% por capa, cuando así se indique en las especificaciones técnicas de la obra o lo solicite el residente de la obra. medir compactado.</t>
  </si>
  <si>
    <t>Cimbra para cimentación con madera de pino de 3ra. acabado común. incluye: clavos diferentes dimensiones, cuñas, acarreos, cortes, cimbrado, habilitado, alineado, plomeado, descimbrado, equipo individual de protección, material, acarreo dentro de la obra, medido por área de contacto.</t>
  </si>
  <si>
    <t>Cimbra para losas acabado común a base de triplay de pino 19 mm como cimbra de contacto, incluye: cimbrado, descimbrado, habilitado y chaflanes u ochavos.</t>
  </si>
  <si>
    <t>Cimbra en trabes acabado común a base de triplay de pino 19 mm como cimbra de contacto, incluye: cimbrado, descimbrado, habilitado y chaflanes u ochavos.</t>
  </si>
  <si>
    <t>Acero de refuerzo en estructura #3 f'y=4,200 kg/cm2; incluye: suministro, habilitado, armado, cortes, traslapes, ganchos y desperdicios, silletas, alambre recocido, mano de obra, herramienta, equipo de protección personal y limpieza del área de trabajo.</t>
  </si>
  <si>
    <t>Malla electrosoldada 6x6/10-10, se deberá considerar para este trabajo: suministro y colocación, cortes, sujeción, traslapes, silleta pm-50 plastificada 4 pza/m2, mano de obra, equipo, herramienta, acopio y retiro de desperdicios a tiro autorizado y limpieza del área de trabajo.</t>
  </si>
  <si>
    <t>Suministro y aplicación de recubrimiento con cemento látex (pulido espejo de pegaduro) o similar en calidad y precio con rendimiento de 4.00 m2 por saco de 10 kg. en una película de 2 mm. incluye: materiales, pegacreto mano de obra, herramienta y equipo, andamios, acarreo y elevación de materiales, protecciones necesarias, aplicación, desperdicios, limpieza de la zona de trabajo, acarreo y retiro fuera de la obra del material sobrante.</t>
  </si>
  <si>
    <t>Subtotal albañilería y acabados</t>
  </si>
  <si>
    <t>sal</t>
  </si>
  <si>
    <t>Salida contacto monofásico polarizado dúplex 15 amperes con caja galvanizada 2" x 4" (chalupa) tipo americana, con tubo pvc cedula 30 (gris), curvas y conectores, así como cable aislamiento thw-ls o thw-ls a 75 ºc como mínimo, incluye también tapa color marfil (plástico) y contacto levinton catalogo núm. t5320-i ( aprueba de manipulaciones) del mismo color, así como aterrizaje de caja con terminal de ojo, identificación y pruebas.</t>
  </si>
  <si>
    <t>Salida para ventilador con caja de lámina a tierra, incluye: tubo pvc pesado ced-30 (gris), cable vinanel aislamiento tipo ls calibres indicados en planos correspondientes, incluye: varilla # 3 en sentido longitudinal de 30 cm. para suspender ventilador.</t>
  </si>
  <si>
    <t>Suministro, colocación y conexión de fotocelda en pasillos y andadores en caja de pvc 2 x 4, incluye: tubo pvc pesado cedula 30 (gris), cable vinanel aislamiento tipo ls, fotocelda prefabricada ( de ojo en tapa ciega 2x4 ) interactic modelo k4321 cs</t>
  </si>
  <si>
    <t>Suministro, colocación y conexión de interruptor termomagnético tipo qo (enchufable) de 1 polo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</si>
  <si>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Acero de refuerzo en estructura #4 f'y=4,200 kg/cm2; incluye: suministro, habilitado, armado, cortes, traslapes, ganchos y desperdicios, silletas, alambre recocido, mano de obra, herramienta, equipo de protección personal y limpieza del área de trabajo.</t>
  </si>
  <si>
    <t>Subtotal instalaciones</t>
  </si>
  <si>
    <t>Suministro y relleno de material inerte compactado con equipo mecánico y agua en capas de 15 cm. de espesor, incluye: acarreo dentro  de la obra, pruebas de compactación 90 % proctor mínimo una muestra por cada 100 m2 o con la frecuencia que la residencia lo considere necesario, equipo individual de protección, mano de obra, equipo y herramienta. medir compactado.</t>
  </si>
  <si>
    <t>Colocación de zoclo de hasta 15 cm de altura a base de cerámica extruida vitrificada para tránsito pesado, tono y texturas uniformes, antiderrapante, diseño y color s.m.a.;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el suministro del zoclo, materiales, mano de obra, adhesivo (mortero) de línea, considerando recomendaciones del fabricante para su tiempo de fraguado, juntas de 6mm de ancho, rellenas con boquilla de línea, trazo, nivelación, acarreos, cortes, desperdicios, despiece, acopio y retiro de desperdicios a tiro autorizado y limpieza del área.</t>
  </si>
  <si>
    <t>Subtotal II</t>
  </si>
  <si>
    <t>Subtotal III</t>
  </si>
  <si>
    <t>Acero de refuerzo en estructura #5 f'y=4,200 kg/cm2; incluye: suministro, habilitado, armado, cortes, traslapes, ganchos y desperdicios, silletas, alambre recocido, mano de obra, herramienta, equipo de protección personal y limpieza del área de trabajo.</t>
  </si>
  <si>
    <t>Subtotal herrería, canceleria y carpintería</t>
  </si>
  <si>
    <t>Suministro, colocación y conexión de interruptor termomagnético tipo qo (enchufable) de 2 polos 20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</si>
  <si>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Subtotal Cimentación</t>
  </si>
  <si>
    <t>Retiro de material producto de excavaciones o demoliciones, incluye; carga con equipo mecánico y retiro de material fuera de los sitios de los trabajos a una distancia de 10 km.</t>
  </si>
  <si>
    <t>Suministro y aplicación de impermeabilizante en cimentación a base de agua 2 capas de emulsika o similar en calidad y precio; incluye: limpieza preparación de superficie.</t>
  </si>
  <si>
    <t>Pintura acrílica marca osel línea oro máxima, berel línea berelex green, comex línea vinimex total 100% acrílica, en muros, columnas, trabes y plafones; con las siguientes características: sin contenido de plomo y metales pesados, densidad 1.2-1.3 kg/lt, sólidos en peso 50% mínimo, viscosidad 90-115 u. krebs, alto contenido de pigmentos, base agua, resistencia al lavado de 5000 ciclos mínimo con detergente y 10 000 ciclos con solución no abrasiva, tiempo máximo de secado al tacto de 60 minutos, acabado semi mate de 5 a 25 unidades de brillo, garantía de 5 años por escrito, color según muestra aprobada. se deberá de considerar para este trabajo: sellador 5x1 reforzado diluido 3 a 1,suministro de la pintura, materiales, mano de obra, herramientas, andamios, aplicación de las manos necesarias para cubrir perfectamente la superficie, acopio y retiro de desperdicios a tiro autorizado y limpieza del área de trabajo.</t>
  </si>
  <si>
    <t>Firme de concreto f´c=150 kg/cm2 de 8 cm. de espesor, acabado rugoso fino, se realizara integral al firme nivelado con regla según proyecto, según proyecto; incluye: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</si>
  <si>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Limpieza, trazo y nivelación del terreno con equipo topográfico; incluye: nivel de manguera y niveletas con polines y fajillas, hilos, cal, mano de obra y herramienta, despalme de terreno vegetal capa de 20 cm. y retiro de la misma fuera de la obra, colocación de banco de nivel según especificaciones. ( área de edificio ).</t>
  </si>
  <si>
    <t>Suministro y colocación de salida de contacto con caja 2x4 f'c (para intemperie) con terminal de ojo calibre 12 awg color verde, en  galvanizado pared delgada de 21 mm (3/4"), incluye; cableado con cable calibre 12 (fase, neutro y tierra física) aislamiento tipo thw-ls o thw-ls 75 c y contacto doble levitón color marfil, tapa para intemperie, conexiones y pruebas.</t>
  </si>
  <si>
    <t>Demolición de muros de tabique o block de cemento con cadenas y castillos de concreto armado o piñas de block junteado con mortero cemento-arena y aplanados con mortero a cualquier altura, a mano o equipo neumático; incluye: acarreo, carga y retiro dentro y fuera de la obra.</t>
  </si>
  <si>
    <t>Subtotal Preliminares</t>
  </si>
  <si>
    <t>01.- Preliminares</t>
  </si>
  <si>
    <t xml:space="preserve"> pza</t>
  </si>
  <si>
    <t xml:space="preserve"> m2</t>
  </si>
  <si>
    <t>Separación muro-columna con canal lámina galvanizada calibre #18 con 28 cm. de desarrollo en forma de "C", con placa poliestireno 3/4" x 18 cm. ancho, fijada a columna con ancla tipo hilti 6 por cada metro; incluye: acarreo dentro y fuera de la obra, elevación de los materiales, cortes, colocación, fijación, amarres, mano de obra, equipo de protección, depreciación y demás cargos derivados del uso de herramienta y equipo.</t>
  </si>
  <si>
    <t>Construcción de muro de block hueco de cemento 15x20x40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mínimo de 1 cm y máximo de 1.5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</si>
  <si>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Suministro, colocación y conexión de cable de cobre con aislamiento thw-ls o thhw-ls a 75 grados calibre # 1/0, incluye: cinta aislante, vulcanizada, barniz y perno de conexión, cocas y desperdicios.</t>
  </si>
  <si>
    <t>Suministro y colocación de plástico calibre 400 de polipropileno, en ancho cepa bajo plantilla y sentido vertical hasta nivel de terreno natural, incluye: cortes, desperdicios y elementos de fijación.</t>
  </si>
  <si>
    <t>Suministro, colocación y conexión de interruptor termomagnético tipo qo (enchufable) de 2 polos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</si>
  <si>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Construcción de cafetería, red eléctrica exterior y Red hidro-sanitaria</t>
  </si>
  <si>
    <t>Centro Regional de Educación Normal Profr. Marcelo Rubio Ruiz</t>
  </si>
  <si>
    <t>Loreto</t>
  </si>
  <si>
    <t>Loreto, B.C.S.</t>
  </si>
  <si>
    <t>I.- Demolición de cafetería existente</t>
  </si>
  <si>
    <t>II.- Construcción de Cafetería</t>
  </si>
  <si>
    <t>02.- Cimentación</t>
  </si>
  <si>
    <t>03.- Estructura concreto</t>
  </si>
  <si>
    <t>04.- Estructura Metálica</t>
  </si>
  <si>
    <t>05.- Albañilería y acabados</t>
  </si>
  <si>
    <t>06.- Herrería, carpintería y cancelería</t>
  </si>
  <si>
    <t>07.- Instalaciones</t>
  </si>
  <si>
    <t>01.- Red Eléctrica</t>
  </si>
  <si>
    <t>02.- Red Hidro-Sanitaria</t>
  </si>
  <si>
    <t>03.- Andador</t>
  </si>
  <si>
    <t>04.- Iluminación Exterior</t>
  </si>
  <si>
    <t>III.- Obra exterior</t>
  </si>
  <si>
    <t>08807/05</t>
  </si>
  <si>
    <t>Desinstalación de abanico, roseta, lámpara o tablero q existente, incluye: acarreo al lugar indicado.</t>
  </si>
  <si>
    <t>00320/05</t>
  </si>
  <si>
    <t>Retiro de palapa circular 10.00 metros de radio existente que consiste en polines de madera separados aproximadamente 0.30 metro, columnas de madera de 0.30 metros de diámetro, con una cubierta de hoja de palmera, incluye: mano de obra, retiro fuera de obra de todos los elementos, limpieza y resanes necesarios.</t>
  </si>
  <si>
    <t>00019/05</t>
  </si>
  <si>
    <t>Desmantelamiento de rejas de protección, incluye: retiro fuera de la obra, mano de obra, herramienta y equipo.</t>
  </si>
  <si>
    <t>08768/05</t>
  </si>
  <si>
    <t>Desmantelamiento de puertas y mamparas existentes material no recuperable, incluye: acarreo dentro de la obra donde indique la supervisión.</t>
  </si>
  <si>
    <t>08719/05</t>
  </si>
  <si>
    <t>Desmontaje de cancelería de aluminio, diferentes espesores, sin recuperación, incluye: equipo individual de protección, andamios, destornillado, retiro de cristales, maniobras de desmontaje, mano de obra, herramienta, limpieza del área de trabajo, acarreo y retiro del material desmantelado fuera de la obra.</t>
  </si>
  <si>
    <t>00154/05</t>
  </si>
  <si>
    <t>Descableado de salida eléctrica sin recuperación, de cables en calibres de 14,12 o 10, incluye: mano de obra, herramienta, desconexión, acarreos, acopio y retiro de material producto de los trabajos a tiro autorizado y limpieza del área de trabajo.</t>
  </si>
  <si>
    <t>08766/05</t>
  </si>
  <si>
    <t>Desmontaje de lavabo, incluye: retiro de llaves, cespol, acarreo dentro y fuera de la obra, mano de obra, equipo y herramienta.</t>
  </si>
  <si>
    <t>08761/05</t>
  </si>
  <si>
    <t>Desmontaje de tarja hasta 60 x 60 cm sin recuperación, se deberá considerar para este trabajo la desconexión del mueble, mano de obra, herramienta, equipo, retiro de llaves, cespol, acarreos, acopio y retiro de materiales, producto de los trabajos.</t>
  </si>
  <si>
    <t>08754/05</t>
  </si>
  <si>
    <t>Desmantelamiento de salidas hidrosanitarias sin recuperación, se deberá considerar para este trabajo; ranurado, retiro de tubería hidráulica y sanitaria, cortes, acarreos dentro y fuera de obra, mano de obra, herramienta, equipo, acopio y retiro de material producto de los trabajos a tiro autorizado y limpieza del área de trabajo.</t>
  </si>
  <si>
    <t>00241/05</t>
  </si>
  <si>
    <t>Desmantelamiento de luminaria exterior en poste sin recuperación a cualquier altura y grado de dificultad, incluye: desmontaje de lámpara en punta de poste, retiro de poste de hasta 6mts, retiro de base de concreto y cableado, mano de obra, herramienta, equipo, desconexión, retiro de soportería, andamios, acarreos, acopio y retiro de material producto de los trabajos a tiro autorizado y limpieza del área de trabajo.</t>
  </si>
  <si>
    <t>00264/05</t>
  </si>
  <si>
    <t>Desazolve de fosa séptica por medios mecánicos (camión tipo vactor) con capacidad de fosa hasta 12 m3, incluye: retiro de la materia orgánica-fecal, lodos y sólidos, hasta el sistema de tratamiento de aguas negras autorizado, lavado de fosa a través de hidrolavado a presión que genera el mismo camión vactor, mano de obra, equipo (camión tipo vactor), herramienta, equipo de seguridad personal tal como arnés, botas, cascos, guantes, lentes, tapones auditivos y cinta plástica preventiva para acordonar el área de trabajo.</t>
  </si>
  <si>
    <t>00127/05</t>
  </si>
  <si>
    <t>Demolición de elementos estructurales por medios manuales (trabes, columnas, losa etc.) sin recuperación de acero, incluye: andamios, mano de obra, herramienta y equipo de protección personal (incluyen acarreos dentro y fuera de la obra del material producto de demolición).</t>
  </si>
  <si>
    <t>08744/05</t>
  </si>
  <si>
    <t>00017/05</t>
  </si>
  <si>
    <t>Demolición de meseta de concreto armado para lavabo con un espesor promedio de 10 cm, cubierta de azulejo, anclada a muro, incluye: mano de obra, herramienta, equipo, acarreos dentro y fuera de obra, acopio y retiro de material producto de la demolición a tiro autorizado y limpieza del área de trabajo.</t>
  </si>
  <si>
    <t>00612/05</t>
  </si>
  <si>
    <t>Demolición de piso a base de loseta de cerámica vitrificada asentado con adhesivo, (loseta y adhesivo) incluye: mano de obra, equipo individual de protección, herramienta, acarreo y retiro de material producto de demolición dentro y fuera de la obra, limpieza del área de trabajo, depreciacion y demás cargos derivados del uso de herramienta y equipo.</t>
  </si>
  <si>
    <t>08710/05</t>
  </si>
  <si>
    <t>Demolición de pisos de concreto de 10 a 15 cm de espesor armado con varilla o malla, incluye: mano de obra, equipo individual de protección, herramienta y limpieza del área de trabajo. ( incluye  acarreos  dentro y fuera de la obra)</t>
  </si>
  <si>
    <t>11072/05</t>
  </si>
  <si>
    <t>11121/05</t>
  </si>
  <si>
    <t>00125/05</t>
  </si>
  <si>
    <t>Demolición de cimientos de concreto armado por medios manuales incluye: mano de obra, herramienta y equipo de protección personal. (incluyen acarreos dentro y fuera de la obra del material producto de demolición).</t>
  </si>
  <si>
    <t>11001/05</t>
  </si>
  <si>
    <t>11122/05</t>
  </si>
  <si>
    <t>08709/05</t>
  </si>
  <si>
    <t>Tala y retiro de árbol de 5.00 a 7.50 m. de altura, incluye: extracción de tronco y raíces sin recuperación, limpieza, maniobras para transporte fuera de la obra a cualquier distancia, cubrir el área de terreno abierto y limpieza de maleza, herramienta.</t>
  </si>
  <si>
    <t>90003/05</t>
  </si>
  <si>
    <t>Formación y compactación de terraplén compactado al 95 % proctor en capas de 15 cm. con material de banco: incluye: material de banco, equipo necesario, mano de obra y la incorporación de humedad optima, tendido, afine y compactación al 95% de su pvsm de la prueba proctor modificada (asshto), con material seleccionado de banco,  incluye: mano de obra, equipo necesario, acarreo dentro y fuera de la obra del material no utilizable, volumen medido compacto.</t>
  </si>
  <si>
    <t>10001/05</t>
  </si>
  <si>
    <t>08718/05</t>
  </si>
  <si>
    <t>Suministro y aplicación de fumigante contra termitas, clorpirifos, marca dusban 2e o similar aplicado a una dosis de 5.00lts/m2 o similar en área de excavación terminada y aplicación al relleno, incluye: materiales y mano de obra</t>
  </si>
  <si>
    <t>90004/05</t>
  </si>
  <si>
    <t>Suministro y construcción de base hidráulica con material pétreo a tamaño máximo de 1 1/2", parcialmente triturado proveniente de banco, apto para compactar con un vrs de 10% mínimo incluye: acarreos, incorporación de humedad, homogenización, tendido, afine y compactación al 100% de su pvsm, espesor de 20 cm. compactos, limpieza previa del área, mano de obra, materiales, herramienta, equipo necesario y suministro de material de banco.</t>
  </si>
  <si>
    <t>10016/05</t>
  </si>
  <si>
    <t>11100/05</t>
  </si>
  <si>
    <t>Plantilla de concreto hecho en obra f´c= 100 kg/cm2 de 6 cm. de espesor, apalillada y nivelada, incluye: cimbra, descimbrado, impermeabilizante integral en polvo sikalite o graltex (500 gramos por saco de cemento) o similar en calidad y precio, compactación del fondo, aplicación de riego con agua previo al colado vaciado, nivelado y curado del concreto, equipo individual de protección, mano de obra y herramienta.</t>
  </si>
  <si>
    <t>12021/05</t>
  </si>
  <si>
    <t>21104/05</t>
  </si>
  <si>
    <t>Cimbra para columna (circular) a base de cartón de alta calidad, enrollado en espiral y laminado con adhesivos especiales (sono tubo) de 55 cm. de diámetro acabado común. incluye: clavos diferentes dimensiones, cuñas, acarreos, cortes, habilitado, alineado, plomeado, descimbrado, equipo individual de protección, material, acarreo dentro de la obra.</t>
  </si>
  <si>
    <t>12025/05</t>
  </si>
  <si>
    <t>Acero de refuerzo en cimentación diámetro #3 f'y=4,200 kg/cm2; incluye: suministro, habilitado, armado, cortes, traslapes, ganchos y desperdicios, silletas, alambre recocido, mano de obra, aplicación de 2 manos de primario epoxico, herramienta, equipo de protección personal y limpieza del área de trabajo.</t>
  </si>
  <si>
    <t>12026/05</t>
  </si>
  <si>
    <t>Acero de refuerzo en cimentación diámetro #4 f'y=4,200 kg/cm2; incluye: suministro, habilitado, armado, cortes, traslapes, ganchos y desperdicios, silletas, alambre recocido, mano de obra,  aplicación de 2 manos de primario epoxico, herramienta, equipo de protección personal y limpieza del área de trabajo.</t>
  </si>
  <si>
    <t>12027/05</t>
  </si>
  <si>
    <t>Acero de refuerzo en cimentación diámetro #5 f'y=4,200 kg/cm2; incluye: suministro, habilitado, armado, cortes, traslapes, ganchos y desperdicios, silletas, alambre recocido, mano de obra, aplicación de 2 manos de primario epoxico, herramienta, equipo de protección personal y limpieza del área de trabajo.</t>
  </si>
  <si>
    <t>12028/05</t>
  </si>
  <si>
    <t>Acero de refuerzo en cimentación diámetro #6 al 12 f'y=4,200 kg/cm2; incluye: suministro, habilitado, armado, cortes, traslapes, ganchos y desperdicios, silletas, alambre recocido, mano de obra, aplicación de 2 manos de primario epoxico, herramienta, equipo de protección personal y limpieza del área de trabajo.</t>
  </si>
  <si>
    <t>12016/05</t>
  </si>
  <si>
    <t>Concreto f'c= 250 kg/cm2 en cimentación con impermeabilizante integral en polvo sikalite, graltex (500 gramos. por saco) o similar en calidad y precio t.m.a. 3/4, común revenimiento de 8 a 10 cm. incluye: colado, vibrado, afine, curado en elementos estructurales como zapatas, dados, muros de concreto, mínimo una muestra por cada 20 m3 o con la frecuencia que la residencia lo considere necesario (ver especificaciones complementarias).</t>
  </si>
  <si>
    <t>12066/05</t>
  </si>
  <si>
    <t>Murete de enrase acabado común en cimentación a base de block de cemento de 15x20x40 cm. (60 kg/cm2), asentado con mortero cemento-arena en proporción de 1:3 y aditivo contra salitre, celdas rellenas de concreto f'c= 150 kg/cm2. incluye: desfondar block y varilla del # 3 @ 40 cm.</t>
  </si>
  <si>
    <t>31059/05</t>
  </si>
  <si>
    <t>Cadena o castillo 15 x 20 cm, acabado común, concreto h. en o., f'c= 250 kg/cm2, con impermeabilizante integral en polvo sikalite, graltex (500 gramos. por saco) o similar en calidad y precio, armada con 4 varillas del no.3 (3/8") y estribos del no. 2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</si>
  <si>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12040/05</t>
  </si>
  <si>
    <t>Anclaje de castillos de 15x20 cm. en zapatas y enrases 0.00 a 1.20 m. altura con 4 varillas no. 3/8" y estribos # 2 @ 20 cm, con impermeabilizante integral en polvo sikalite graltex o/ similar en calidad y precio, concreto f'c=250 kg/cm2; incluye: cimbra común, colado, cruces de varillas, vibrado, curado y descimbrado.</t>
  </si>
  <si>
    <t>10018/05</t>
  </si>
  <si>
    <t>21103/05</t>
  </si>
  <si>
    <t>Cimbra para columna (circular) a base de cartón de alta calidad, enrollado en espiral y laminado con adhesivos especiales (sono tubo) de 45 cm. de diámetro acabado común. incluye: clavos diferentes dimensiones, cuñas, acarreos, cortes, habilitado, alineado, plomeado, descimbrado, equipo individual de protección, material, acarreo dentro de la obra.</t>
  </si>
  <si>
    <t>21115/05</t>
  </si>
  <si>
    <t>21110/05</t>
  </si>
  <si>
    <t>SC-03</t>
  </si>
  <si>
    <t xml:space="preserve">         Suministro y habilitado de losa nervada de un espesor de 21 cm, a base de  nervadura N1 de 15cm x 21cm en ambas direcciones a cada 60cm armado con 2 varillas #4 en lecho inferior, 2 varillas #3 en lecho superior y estribos #3 a cada 30 cm, módulo aligerante de casetón de 60x60x15 cm, capa de compresión de 6 cm reforzada con malla-lac 6-6/10-10, 2 varillas #3 equidistantes en cada casetón ambos sentidos, con concreto premezclado f'c= 250 kg/cm2 con impermeabilizante integral en polvo sikalite, graltex (500 gramos. por saco) o similar en calidad y precio t.m.a. 3/4, revenimiento de 8 a 10 cm. incluye; cimbra para losas acabado común a base de triplay de pino 19 mm como cimbra de contacto, cimbrado, descimbrado, habilitado, colado, bombeo cualquier distancia, vibrado, curado, afine, nivelado y acabado para recibir impermeabilización,  pruebas de concreto a 7,14 y 28 días.</t>
  </si>
  <si>
    <t>21203/05</t>
  </si>
  <si>
    <t>21204/05</t>
  </si>
  <si>
    <t>21205/05</t>
  </si>
  <si>
    <t>21308/05</t>
  </si>
  <si>
    <t>Concreto premezclado f'c= 250 kg/cm2 en estructura y losa t.m.a. 3/4",con un revenimiento de 8-10 cm., con impermeabilizante integral en polvo sikalite, graltex (500 gramos. por saco) o similar en calidad y precio incluye: bombeo cualquier distancia, colado, vibrado, afine, curado en elementos estructurales como zapatas, dados, muros de concreto, mínimo una muestra por cada 20 m3 o con la frecuencia que la residencia lo considere necesario (ver especificaciones complementarias)</t>
  </si>
  <si>
    <t>Subtotal estructura concreto</t>
  </si>
  <si>
    <t>SC-04</t>
  </si>
  <si>
    <t xml:space="preserve">         Suministro, habilitado y colocación de anclas con 4 redondos de 3/4" de diámetro y 97.5cm de desarrollo, anclados al dado correspondiente 0.60m y escuadra de 0.30m, roscados 7.5 cm, placa base de 30 x 30cm x 5/8", 2 cartabones triangulares de 15 x 10 cm x 3/8" de acero a-36 (resistencia a fluencia mínimo de 2530kg/cm2), incluye: tuerca y contratuerca de sujeción, rondanas de presión, biela plana (ver plano respectivo).</t>
  </si>
  <si>
    <t>20172/05</t>
  </si>
  <si>
    <t>Suministro, habilitado y colocación de columnas, trabes con viga diferentes pesos (ipr) a-36, incluye; soldadura, flete, maniobras, plomeo, dos manos de primario orgánico de zinc epóxico poliamida de 3 componentes Primetal ER-ZB , color gris con reductor EXY-B (15%) cumple con la especificación P-9 de CFE y 2 manos de recubrimiento acrílico de poliuretano de 2 componentes Prometal APU, con reductor APU base solvente (20%) en acabado final, color definido por la residencia (ver plano).</t>
  </si>
  <si>
    <t>20176/05</t>
  </si>
  <si>
    <t>Suministro y colocación de ángulo en diferentes medidas, incluye: soldadura,  dos manos de primario orgánico de zinc epóxico poliamida de 3 componentes Primetal ER-ZB , color gris con reductor EXY-B (15%) cumple con la especificación P-9 de CFE y 2 manos de recubrimiento acrílico de poliuretano de 2 componentes Prometal APU, con reductor APU base solvente (20%) en acabado final, color definido por la residencia, fletes, acarreo, maniobras, mano de obra, herramienta y equipo.</t>
  </si>
  <si>
    <t>20175/05</t>
  </si>
  <si>
    <t>Suministro, habilitado y colocación de placa de diferentes medidas; incluye: soldadura 70-11,  dos manos de primario orgánico de zinc epóxico poliamida de 3 componentes Primetal ER-ZB , color gris con reductor EXY-B (15%) cumple con la especificación P-9 de CFE y 2 manos de recubrimiento acrílico de poliuretano de 2 componentes Prometal APU, con reductor APU base solvente (20%) en acabado final, color definido por la residencia, incluye: fletes, maniobras, mano de obra, herramienta y equipo.</t>
  </si>
  <si>
    <t>20173/05</t>
  </si>
  <si>
    <t>Suministro, habilitado y colocación de perfiles cuadrados y rectangulares ® en diferentes secciones y pesos incluye: corte, soldadura, nivelación, dos manos de primario orgánico de zinc epóxico poliamida de 3 componentes Primetal ER-ZB , color gris con reductor EXY-B (15%) cumple con la especificación P-9 de CFE y 2 manos de recubrimiento acrílico de poliuretano de 2 componentes Prometal APU, con reductor APU base solvente (20%) en acabado final, color definido por la residencia.</t>
  </si>
  <si>
    <t>20174/05</t>
  </si>
  <si>
    <t>Suministro, habilitado y armado de trabes y columnas a base de monten de 0,00 hasta 10.00 m. de altura en diferentes medidas, incluye: fletes, maniobras, dos manos de primario orgánico de zinc epóxico poliamida de 3 componentes Primetal ER-ZB , color gris con reductor EXY-B (15%) cumple con la especificación P-9 de CFE y 2 manos de recubrimiento acrílico de poliuretano de 2 componentes Prometal APU, con reductor APU base solvente (20%) en acabado final, color definido por la residencia.</t>
  </si>
  <si>
    <t>20178/05</t>
  </si>
  <si>
    <t>Suministro, habilitación y colocación a una altura máxima de 8.00 m. de perfil c-150 calibre 14 como arriostres entre largueros acero tipo a-36 (resistencia a fluencia mínimo de 2530kg/cm2) con una longitud de hasta1.50 m de desarrollo, incluye: soldadura, nivelación,  dos manos de primario orgánico de zinc epóxico poliamida de 3 componentes Primetal ER-ZB , color gris con reductor EXY-B (15%) cumple con la especificación P-9 de CFE y 2 manos de recubrimiento acrílico de poliuretano de 2 componentes Prometal APU, con reductor APU base solvente (20%) en acabado final, color definido por la residencia.</t>
  </si>
  <si>
    <t>SC-05</t>
  </si>
  <si>
    <t>Suministro, habilitado y colocación de placa de 0.17x0.40 m. de 1/2" con seis anclas de 1/2" de diámetro con una longitud de 40 cm, ahogada en concreto de elemento estructural, incluye: soldadura, nivelación, dos manos de primario orgánico de zinc epóxico poliamida de 3 componentes Primetal ER-ZB , color gris con reductor EXY-B (15%) cumple con la especificación P-9 de CFE y 2 manos de recubrimiento acrílico de poliuretano de 2 componentes Prometal APU, con reductor APU base solvente (20%) en acabado final, color definido por la residencia., mano de obra, depreciación y demás cargos derivados del uso de herramienta y equipo.</t>
  </si>
  <si>
    <t>20130/05</t>
  </si>
  <si>
    <t>Suministro y colocación de lámina de galvateja, incluye: tornillos y pijas de acero inoxidable, andamios, elevación de material de 0.00 a 6.00 metros, mano de obra, herramienta, equipo de protección personal y limpieza del área de trabajo.</t>
  </si>
  <si>
    <t>Subtotal estructura metalica</t>
  </si>
  <si>
    <t>31021/05</t>
  </si>
  <si>
    <t>Cadena o castillo 15 x 15 cm. acabado común, concreto h. en o., f'c= 250 kg/cm2, armada con armex 15 x 15 - 4 de alta resistencia, a cualquier altura y grado de dificulta,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</si>
  <si>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31146/05</t>
  </si>
  <si>
    <t>38020/05</t>
  </si>
  <si>
    <t>SC-06</t>
  </si>
  <si>
    <t xml:space="preserve">         Habilitado, armado y colocación de estructura falsa para cajillo bajo trabe para fijación de cancelería, de 50 cm de peralte por 20cm de espesor, armado con perfil PTR 6"x4" rojo inferior y superior, postes a cada 60 cm y diagonales entre postes con perfil PTR 2", forrado con durock por ambos lados y lecho inferior, acabado con pasta cement bond, incluye: acarreos dentro y fuera de la obra, elevación de los materiales, elementos de fijación, andamiaje, habilitado, adaptación a figura de trabe, cortes, soldadura, pintura anticorrosiva y de esmalte, materiales, mano de obra, depreciación y demás cargos derivados del uso de herramienta y equipo.</t>
  </si>
  <si>
    <t>SC-07</t>
  </si>
  <si>
    <t xml:space="preserve">         Preparación de paso en losa de azotea previo al colado, para instalación posterior de ducto de extracción de campana de cocina, incluyendo trazo, corte y despiece de cimbra, colocación de manguito o tubo de PVC sanitario Ø6” o equivalente como alojamiento del ducto, anclado y nivelado en su posición definitiva, refuerzo puntual con varilla corrugada alrededor del paso conforme a proyecto estructural, sellado perimetral con espuma o material aislante para evitar filtraciones durante el colado, limpieza del área y protección del elemento hasta su integración en la losa. Incluye materiales, herramientas, mano de obra calificada, equipo de protección personal y cumplimiento con normas de seguridad durante la ejecución.</t>
  </si>
  <si>
    <t>SC-07-A</t>
  </si>
  <si>
    <t xml:space="preserve">         Preparación de paso en losa de azotea previo al colado, para instalación posterior de tubería de gas proveniente de tanque estacionario, incluyendo trazo, corte y despiece de cimbra, colocación de tubo de PVC sanitario Ø2” o equivalente como alojamiento para la tubería de cobre o acero, perfectamente alineado y fijado en su posición final, refuerzo puntual con varilla corrugada alrededor del paso según proyecto estructural, sellado perimetral con material aislante para evitar filtraciones durante el colado, limpieza del área y protección del elemento hasta su integración definitiva en la losa. Incluye materiales, herramientas, mano de obra especializada, equipo de protección personal y cumplimiento con normas de seguridad aplicables.</t>
  </si>
  <si>
    <t>31200/05</t>
  </si>
  <si>
    <t>31214/05</t>
  </si>
  <si>
    <t>31224/05</t>
  </si>
  <si>
    <t>Piso de concreto f'c=200 kg/cm2 de 10 cm. de espesor, acabado estampado color y diseño sobre muestra aprobada, incluye: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color, aplicación de desmoldante, estampado moldeado, cortes de losa, sellado, curado del concreto, barniz sellador, descimbrado, mano de obra, herramienta y equipo, acopio y retiro de desperdicio a tiro autorizado y limpieza del área de trabajo.</t>
  </si>
  <si>
    <t>31239/05</t>
  </si>
  <si>
    <t>Piso de concreto f'c=200 kg/cm2 de 10 cm. de espesor, acabado pulido o rayado con brocha de pelo, incluye: corte de piso con disco de 11 mm  (7/16 ") de ancho por 25 mm (1" ) de profundidad para junta fría de dilatación a una distancia no mayor a 3.00 m, aplicación de sellador  elástico de poliuretano autonivelante para juntas de dilatación de 1.6 cm, impermeabilizante integral en polvo sikalite o graltex (500 gramos por saco de cemento) o similar en calidad y precio,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</si>
  <si>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32000/05</t>
  </si>
  <si>
    <t>Aplanado en muros, acabado repellado con mortero cemento-arena 1:3 a plomo y regla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</si>
  <si>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32001/05</t>
  </si>
  <si>
    <t>38053/05</t>
  </si>
  <si>
    <t>Entortado de 1 a 5 cm espesor promedio, a base de mortero cemento-arena 1:3, para nivelación de azoteas, con encauzamiento de aguas pluviales, se deberá de considerar para este trabajo: colocación de impermeabilizante integral (500 gramos por saco de cemento), materiales, acarreos, cargas, elevación de los materiales hasta el lugar de su utilización, preparación de la superficie, forjado de pendientes, acabado con plana de madera, para recibir impermeabilización, acopio y retiro de desperdicios a tiro autorizado, mano de obra, herramienta, equipo de protección personal y limpieza del área de trabajo.</t>
  </si>
  <si>
    <t>30085/05</t>
  </si>
  <si>
    <t>Elaboración de chaflán de 10 x 10 cm a 45° a base de mortero cemento arena en unión de muro  losa de azotea para recibir impermeabilizante, acabado con plana de madera,  incluye: acarreo dentro y fuera de la obra, elevación de los materiales, materiales, mano de obra, depreciación de herramienta y equipo.</t>
  </si>
  <si>
    <t>31271/05</t>
  </si>
  <si>
    <t>Fabricación de base de concreto h.o. de 150 kg/cm2 con dimensiones de 1.50x1.50x0.08 m., para asentar tinaco, incluye: colado, curado, cimbrado, descimbrado, preparación de superficie, material, mano de obra y herramienta.</t>
  </si>
  <si>
    <t>30034/05</t>
  </si>
  <si>
    <t>Fabricación de base de concreto para equipo de a/a 1.00x0.80x0.08 m. con concreto f'c= 150 kg/cm2, incluye: curado, cimbrado, descimbrado, preparación de superficie, material, mano de obra herramienta.</t>
  </si>
  <si>
    <t>SC-07-B</t>
  </si>
  <si>
    <t xml:space="preserve">         Fabricación de base de concreto h.o. de 150 kg/cm2 con dimensiones de 1.00x0.80x0.10 m., para el montaje de equipo hidroneumático, incluye: cimbrado y descimbrado, concreto, aplanado con acabado pulido con mortero cemento-arena proporción 1:4, chaflán perimetral con el mismo mortero en las aristas de la base, acabado final en la superficie, así como la mano de obra, herramienta y elevación de los materiales necesarios a un segundo nivel.</t>
  </si>
  <si>
    <t>SC-07-C</t>
  </si>
  <si>
    <t xml:space="preserve">         Fabricación de base de concreto h.o. de 150 kg/cm2 con dimensiones de 1.50x0.90x0.15 m., para el montaje de tanque de gas estacionario, incluye: cimbrado y descimbrado, concreto, aplanado con acabado pulido con mortero cemento-arena proporción 1:4, chaflán perimetral con el mismo mortero en las aristas de la base, acabado final en la superficie, así como la mano de obra, herramienta y elevación de los materiales necesarios a un segundo nivel.</t>
  </si>
  <si>
    <t>SC-08</t>
  </si>
  <si>
    <t xml:space="preserve">         Suministro y aplicación de sistema impermeabilizante base asfáltica emulsionada tipo Fester Vaportite 550 o similar en calidad y precio, sobre losa de azotea a un nivel. Incluye limpieza mecánica de la superficie de concreto para eliminar polvo, grasa, sales u otros contaminantes, reparación de grietas y puntos críticos con sellador plástico Fester Plastic Cement, aplicación uniforme de primario base solvente Fester Hidroprimer, aplicación de primera capa de impermeabilizante Fester Vaportite 550 con brocha o cepillo a razón de 1.0 L/m², instalación de malla de refuerzo FesterFLEX en chaflanes, bajadas pluviales, perímetros y juntas, y aplicación de segunda capa cruzada de Fester Vaportite 550 una vez seca la primera, también a razón de 1.0 L/m². Como acabado final reflectivo para intemperie se aplica recubrimiento tipo Fester Festalum en color aluminio, en dos manos cruzadas para protección UV y reducción térmica. Incluye elevación de materiales a un nivel, mano de obra especializada, herramientas, equipo de aplicación, equipo de protección personal (guantes, lentes, cubrebocas y botas con suela antiderrapante), limpieza final del área de trabajo y ejecución conforme a las recomendaciones técnicas del fabricante.</t>
  </si>
  <si>
    <t>SC-09</t>
  </si>
  <si>
    <t xml:space="preserve">         Suministro y colocación de fachaleta decorativa de barro natural, modelo Árabe Hacienda marca Perdura Stone o similar en calidad y precio, en dimensiones aproximadas de 20.3 x 5.5 x 1.3 cm, instalada sobre muro firme y limpio mediante adhesivo pegavitro ó pegazulejo, con alineación, formación de juntas regulares y limpieza general. Incluye suministro de fachaleta, adhesivo, mano de obra especializada, herramientas, cortes, aplicación de sellador acrílico o base solvente para protección contra humedad y manchas, y todo lo necesario para su correcta ejecución. Aplicable en interiores y exteriores.</t>
  </si>
  <si>
    <t>SC-10</t>
  </si>
  <si>
    <t xml:space="preserve">         Suministro y colocación de ladrillo rojo de concreto de 2x12x23 cm como recubrimiento decorativo en muros interiores o exteriores, fijado con adhesivo cementoso tipo pegavitro ó pegazulejo sobre superficie firme y nivelada, con formación de juntas, alineación, relleno con mortero fino o boquilla, y aplicación de sellador transparente tipo acrílico o siliconado para protección contra humedad, salitre y suciedad. Incluye materiales, cortes, limpieza final y mano de obra especializada.</t>
  </si>
  <si>
    <t>35600/05</t>
  </si>
  <si>
    <t>SC-11</t>
  </si>
  <si>
    <t xml:space="preserve">         Suministro y colocación de piso a base de loseta cerámica extruida vitrificada, para tránsito pesado pei iv y v, tono y texturas uniformes, antiderrapante, con dimensiones de 40 x 40 cm,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suministro de piso de loseta, materiales, mano de obra, adhesivo (mortero) de línea, considerando recomendaciones del fabricante para su tiempo de fraguado, juntas de 5mm de ancho, rellenas con boquilla de línea, separadores, trazo, nivelación, acarreos, cortes, desperdicios, despiece, acopio y retiro de desperdicios a tiro autorizado y limpieza del área.</t>
  </si>
  <si>
    <t>31231/05</t>
  </si>
  <si>
    <t>31256/05</t>
  </si>
  <si>
    <t>Suministro y colocación de lambrín de cerámica extruida vitrificada, tono y texturas uniformes, diseño y color s.m.a.; asentado con pegavitro, cumpliendo con las características de absorción de agua del esmalte  0.50-3.0% y cuerpo de la loseta 2.0-6.0%, módulo de ruptura mínimo 40.00 kg para toda la loseta; resistencia al choque térmico, abrasión y al agrietamiento; dureza del esmalte 5-6 según escala de mohs. se deberá considerar para este trabajo: el suministro del lambrín, materiales, mano de obra, adhesivo (mortero) de línea, considerando recomendaciones del fabricante para su tiempo de fraguado, emboquillado sin arena y anti hongos, rellenas con boquilla de línea, trazo, nivelación, acarreos, cortes, desperdicios, despiece, acopio y retiro de desperdicios a tiro autorizado y limpieza del área de trabajo.</t>
  </si>
  <si>
    <t>SC-12</t>
  </si>
  <si>
    <t xml:space="preserve">         Suministro y fabricación de barra de lavabo, diseño tipo canal y caída lineal hacia salida sanitaria de 1.50 x 0.50 metros, de 12cm de espesor, a base de concreto f’c=200 kg/cm² armada con varilla del no. 3 a cada 20 cm. ambos sentidos, en acabado de terrazo. Incluye: impermeabilizante integral en polvo sikalite, graltex (500 gramos. por saco) o similar en calidad y precio, encofrado, vibrado, curado, desmolde, conformado de pendientes y perforaciones para dos salidas hidráulicas y una sanitaria; preparación de superficie y aplicación de acabado final en terrazo afinado y pulido, elaborado con mezcla de cemento blanco, marmolina y pigmento mineral, con tratamiento de pulido mecánico, sellado y abrillantado para resistencia a humedad y uso continuo, dos llaves mezcladoras Urrea R 9433LU Monomando Corto para Lavabo, Cassia, y cespol de latón marca Urrea mod. 216, completamente terminada y limpia en su sitio final, acopio y retiro de materiales producto de los desperdicios a tiro autorizado y limpieza del área de trabajo.</t>
  </si>
  <si>
    <t>30001/05</t>
  </si>
  <si>
    <t>40342/05</t>
  </si>
  <si>
    <t>Suministro y colocación de cancelería de aluminio línea 3000 en color negro en ventana combinación de paneles fijos-corredizo, con vidrio de 6mm, jaladera universal, sellador negro por ambos lados, incluye:acarreos dentro y fuera de la obra, cortes, armado, felpas, empaque de plástico color negro,  elementos de fijación, material, andamiaje,  mano de obra, depreciación y demás cargos derivados del uso de herramienta y equipo, equipo de protección personal y limpieza del área de trabajo.</t>
  </si>
  <si>
    <t>SC-13</t>
  </si>
  <si>
    <t xml:space="preserve">         Suministro, habilitado y colocación de marco y puerta PA-1  de aluminio anonizado natural de 1.20 x 2.40 m. con marco de 3 x 1/4" marco de 1 x2"  vidrio filtrasol 6 mm de espesor con película resistente a impactos como indica el proyecto; incluye: chapa tetra, barra de empuje, pivote descentrado vinilo, pata de chivo, calafateo con silicón blanco, guardapolvo y limpieza.</t>
  </si>
  <si>
    <t>SC-14</t>
  </si>
  <si>
    <t xml:space="preserve">         Suministro y colocación de puerta de lámina de alucobond PA-2 de 1/4" color gris de 2.40 alto x 1.00 de ancho, con rejilla inferior de 0.50 x 0.25, bastidor metálico de ptr 1 1/4", ángulo de aluminio perimetral de 3/4" por ambos lados, manija marca kwikset mod. 91560-010 sanitada y cerrojo 985 sencillo marca kwikset mod. 99800-090 niquel. Incluye: lámina pegada con poliuretano al bastidor, material, silicón,  mano de obra, herramienta, equipo de protección personal y limpieza del área de trabajo.</t>
  </si>
  <si>
    <t>SC-15</t>
  </si>
  <si>
    <t xml:space="preserve">         Suministro y colocación de puerta de lámina de alucobond PA-3 de 1/4" color gris de 2.40 alto x 1.00 de ancho, bastidor metálico de ptr 1 1/4", ángulo de aluminio perimetral de 3/4" por ambos lados, manija marca kwikset mod. 91560-010 sanitada y cerrojo 985 sencillo marca kwikset mod. 99800-090 niquel. Incluye: lámina pegada con poliuretano al bastidor, material, silicón,  mano de obra, herramienta, equipo de protección personal y limpieza del área de trabajo.</t>
  </si>
  <si>
    <t>SC-40</t>
  </si>
  <si>
    <t xml:space="preserve">         Suministro y colocación de techumbre de protección para equipo hidroneumático instalado en azotea, construida con estructura metálica a base de PTR de 2" x 2" calibre 18, con dimensiones de 1.00 m de largo por 0.80 m de ancho y 1.00 m de alto al centro, con pendiente a dos aguas, cubierta superior con lámina galvanizada calibre 18 fijada con tornillería autotaladrante. La estructura metálica será tratada con una mano de primario epóxico anticorrosivo EA P-10 color blanco con catalizador disuelto en solvente, y dos manos de pintura esmalte en color definido por la residencia. Incluye corte, soldadura, fijación a base existente, materiales, herramientas, equipo de seguridad, elevación a azotea, mano de obra especializada y limpieza final del área de trabajo.</t>
  </si>
  <si>
    <t>48062/05</t>
  </si>
  <si>
    <t>Suministro, habilitado y colocación de barandal de 1.00 m. de altura a base de perfil c-125 calibre #14, en poste arranque, perfil c-075 calibre #18 a cada 12 cm. en poste de linea reforzada con angulo 1/8"x1/4", pasamanos 160, incluye: una mano de primario epóxico anticorrosivo ea p-10 color blanco con catalizador disolución a base de solvente y 2 manos de pintura esmalte en acabado final, color definido por la residencia.</t>
  </si>
  <si>
    <t>60045/05</t>
  </si>
  <si>
    <t>Suministro y colocación de bajada de agua pluvial con coladera en azotea marca helvex modelo h444-x con rosca estándar, incluye: empaque, adaptador espiga pvc sanitario 4", reducción pvc sanitario 4"-3", tubo pvc sanitario 3" para descarga, hasta una longitud de 3.00 m. en forma vertical sin incluir el desarrollo horizontal de la tubería.</t>
  </si>
  <si>
    <t>60046/05</t>
  </si>
  <si>
    <t>Suministro y colocación de bajada de agua pluvial con coladera para pretil en azotea marca helvex modelo h4954 con rosca estándar, incluye: empaque, adaptador espiga pvc sanitario 4", reducción pvc sanitario 4"-3", tubo pvc sanitario 3" para descarga, hasta una longitud de 3.00 m. en forma vertical sin incluir el desarrollo horizontal de la tubería.</t>
  </si>
  <si>
    <t>60047/05</t>
  </si>
  <si>
    <t>Suministro y tendido de tubería de pvc sanitario de 78 mm (3") de diámetro para aguas pluviales desde bajantes verticales hasta exterior de edificio el precio incluye: excavación, cama de arena, tendido y relleno compactado con material producto de excavación, coples, ranuras para pasos en cimentación, resanes de las mismas, mano de obra, herramienta, equipo de protección personal y limpieza del área de trabajo.</t>
  </si>
  <si>
    <t>60023/05</t>
  </si>
  <si>
    <t>Suministro, colocación y acarreo de tinaco de plástico capacidad 1,100 litros, marca fortoplas, rotoplas o similar en calidad y precio, incluye: elevación 1 ó 2 niveles, maniobras, conexiones, pruebas, mano de obra, herramienta y equipo.</t>
  </si>
  <si>
    <t>SC-16</t>
  </si>
  <si>
    <t xml:space="preserve">         Alimentación a tinacos con tubería de  cobre tipo "m" de 21 mm (3/4") de diámetro, de registro hidráulico a pie del edificio hasta azotea, incluye: conexiones codos, tuercas uniones, soldadura, pruebas de presión.</t>
  </si>
  <si>
    <t>60073/05</t>
  </si>
  <si>
    <t>Suministro, instalación y colocación de flotador en tinacos y/o cisterna para control de llenado, incluye: materiales, mano de obra y herramienta.</t>
  </si>
  <si>
    <t>SC-17</t>
  </si>
  <si>
    <t xml:space="preserve">         Descarga de tinaco con tubo cobre tipo "m" de 25 mm (1") de diámetro, incluye: llave de compuerta de media vuelta en bronce, tuercas unión conexiones, soldadura y pruebas. Descarga hasta nivel de piso terminado con tubo de cobre de 25 mm.</t>
  </si>
  <si>
    <t>SC-18</t>
  </si>
  <si>
    <t xml:space="preserve">        Suministro e instalación de equipo hidroneumático marca Evans o equivalente, con alimentación eléctrica de 110 V o 220 V, tanque presurizado de acero con capacidad de 19 galones, equipado con bomba centrífuga de 3/4 HP, presión de operación ajustada entre 30 y 50 psi. Incluye montaje y fijación al piso con taquetes y tornillería, conexiones hidráulicas realizadas con tubería de cobre tipo "m" de 25 mm (1”) de diámetro, uniones por soldadura capilar con flux y estaño, instalación de válvulas de esfera de media vuelta en líneas de entrada y salida, válvula check de bronce, niple dieléctrico, purga inferior, sello con teflón en conexiones roscadas, calibración del presostato, revisión de presión del diafragma, pruebas de funcionamiento e integración completa al sistema hidráulico. Incluye materiales, soldadura, herramienta especializada, mano de obra calificada, limpieza del área de trabajo y cumplimiento con las recomendaciones del fabricante y normas técnicas vigentes.</t>
  </si>
  <si>
    <t>SC-19</t>
  </si>
  <si>
    <t xml:space="preserve">         Salida de agua en boiler, con tubo de cobre tipo "m" de 21 mm (3/4"),  incluye: conexiones codos, tuercas uniones, soldadura, pruebas de presión.</t>
  </si>
  <si>
    <t>SC-20</t>
  </si>
  <si>
    <t xml:space="preserve">         Suministro e instalación de calentador de agua tipo instantáneo a gas LP, marca Bosch, Calorex, Rheem o equivalente, con capacidad nominal de 11 a 13 litros por minuto, encendido electrónico sin piloto, diseñado para operar con presión constante generada por hidroneumático, con presión mínima de trabajo de 15 psi (1.0 kg/cm²) y presión óptima de hasta 50 psi. Cuerpo de acero esmaltado o aluminio resistente a la corrosión, con conexiones inferiores para agua y gas. Incluye fijación a muro con taquetes y tornillería, conexión hidráulica mediante tubería de cobre tipo "m" de 19 mm (3/4”), válvulas de esfera de paso total en entrada y salida, válvula check, trampa de calor, niple dieléctrico, unión universal, aislamiento térmico en tuberías, conexión a sistema de gas LP con tubería de cobre flexible, válvula de cierre, regulador de baja presión y prueba de funcionamiento. El calentador deberá instalarse en zona ventilada y conforme a normas oficiales vigentes. Incluye materiales, accesorios, mano de obra especializada, herramientas, limpieza final del área y cumplimiento con las especificaciones del fabricante.</t>
  </si>
  <si>
    <t>60007/05</t>
  </si>
  <si>
    <t>Salida en lavabo, mingitorio o tarjas con tubo pvc sanitario 53 mm duralon y pvc hidráulico de 16 y 21 mm flowguard; incluye: codos, coples, niples, pasta, lija. (ver plano 007-01)</t>
  </si>
  <si>
    <t>70081/05</t>
  </si>
  <si>
    <t>Salida hidráulica CPVC 1/2" para suministro de agua caliente. Incluye: conexiones, perforaciones necesarias, pegamento, teflón y todo lo necesario para su correcta conexión.</t>
  </si>
  <si>
    <t>60016/05</t>
  </si>
  <si>
    <t>Suministro y tendido de tubo pvc hidráulico pesado 27 mm (1") de diámetro, incluye: tendido, conexiones, pegamento, trazos, excavación, relleno, material, mano de obra, herramienta, equipo de protección personal y limpieza del área de trabajo.</t>
  </si>
  <si>
    <t>60089/05</t>
  </si>
  <si>
    <t>Salida hidráulica de agua para riego de jardín, con tubo pvc de 3/4", llave nariz para manguera de 3/4", incluye: acarreo dentro y fuera de la obra, corte de tuberías existentes, coples para interconexión, conexiones de tuberías, prueba hidráulica</t>
  </si>
  <si>
    <t>60320/05</t>
  </si>
  <si>
    <t>Registro hidráulico de 50 x 45 cm de pvc y perforaciones para paso de tubería, incluye: base de mortero, nivelación y fijación, todos los elementos necesarios para su instalación.</t>
  </si>
  <si>
    <t>61555/05</t>
  </si>
  <si>
    <t>Suministro y colocación de válvula de bola de plástico compacta de 3/4", incluye: pegamento, lija (en registro hidráulico)</t>
  </si>
  <si>
    <t>70054/05</t>
  </si>
  <si>
    <t>Salida en coladera con tubo pvc sanitario 103 mm duralon; incluye: codos, coples, niples, pasta, lija. ( ver plano sser-007-ot)</t>
  </si>
  <si>
    <t>70062/05</t>
  </si>
  <si>
    <t>Suministro y colocación de coladera de piso marca helvex modelo no.2714, incluye: limpieza, mano de obra y herramienta.</t>
  </si>
  <si>
    <t>39202/05</t>
  </si>
  <si>
    <t>Registro trampa de grasas de 60x40x80 cm. con block 15x20x40 cm. (60 kg/cm2), aplanado interior pulido redondear aristas y exterior aplanado floteado, marco  de angulo de 32x3 mm y contramarco de ángulo de 38x3 mm,. con anclas de acero No. 2 a cada 30 cm. incluye: cadena de remate de 15 -20-4 con armex, concreto f'c=150 kg/cm2 y acero no.3 en tapa, incluye: dos tee de pvc sanitario de 4" de diametro colocadas de acuerdo a croquis, argolla de redondo liso de 1/4" como jaladera en marco una mano de inhibidor de corrosión, una mano de primario epóxico anticorrosivo ea p-10 color blanco con catalizador disolución a base de solvente y 2 manos de pintura esmalte en acabado final, color definido por la residencia, en tapa y pintura vinilica en el aplanado exterior del registro.</t>
  </si>
  <si>
    <t>70010/05</t>
  </si>
  <si>
    <t>Registro sanitario de 60x40x80 cm. con block 15x20x40 cm. (60 kg/cm2), aplanado interior pulido con media caña y exterior floteado, formación de media caña para desagüe, marco y contramarco de ángulo de 1 1/4" x 3/16", incluye: cadena de remate de 15 -20-4 con armex, concreto f'c=150 kg/cm2 y acero no.3 en tapa, incluye: argolla de redondo liso de 1/4" como jaladera en marco una mano de inhibidor de corrosión, una mano de primario epóxico anticorrosivo ea p-10 color blanco con catalizador disolución a base de solvente y 2 manos de pintura esmalte en acabado final, color definido por la residencia, en tapa y pintura acrílica en el registro.</t>
  </si>
  <si>
    <t>80003/05</t>
  </si>
  <si>
    <t>Suministro y colocación de tanque fijo con capacidad 300 litros sobre azotea (lleno) con regulador de baja presión ( rbp ) de 0.99 m3/h a 27.94 gr./cm2 incluye: válvula de seguridad venteo con tubo de cobre rígido tipo " l " ( crl ) 16 mm</t>
  </si>
  <si>
    <t>80022/05</t>
  </si>
  <si>
    <t>Línea de llenado para tanque estacionario con tubería de gas, para una distancia de 20 metros incluye: mano de obra, equipo de protección personal y herramienta.</t>
  </si>
  <si>
    <t>80024/05</t>
  </si>
  <si>
    <t>suministro, colocación e instalación de medidor de gas digital para tanque estacionario en litros marca gas traker modelo Game Lts o similar en calidad y precio, incluye 15 metros de cable y 2 baterías de 6 V #476 , mano de obra, herramienta, conexión y pruebas.</t>
  </si>
  <si>
    <t>80001/05</t>
  </si>
  <si>
    <t>Salida de gas en taller-cocina con tubo cobre tipo "l" incluye: válvula paso, conexiones paso en muros y conexiones necesarias.</t>
  </si>
  <si>
    <t>SC-21</t>
  </si>
  <si>
    <t xml:space="preserve">          Suministro e instalación de salida de gas para calentador de paso tipo instantáneo, mediante tubería de cobre rígido tipo “L” de ½" de diámetro, incluye conexión desde la línea principal de gas LP (tanque estacionario) hasta el punto de consumo, con llave de paso tipo esférica, niple de latón, conexión a rosca, soporte y fijación a muro, pruebas de hermeticidad con solución jabonosa, verificación de presión mínima requerida (1.0 kg/cm²), limpieza del área de trabajo y conforme a la NOM-002-SECRE-2010 para instalaciones de gas LP. Todo debidamente instalado y funcional.</t>
  </si>
  <si>
    <t>SC-22</t>
  </si>
  <si>
    <t xml:space="preserve">          Suministro e instalación de salida de alumbrado a base de caja hexagonal galvanizada americana con entradas de 3/4", tornillo de tierra y tapa ciega, conectada mediante canalización con tubo de PVC color gris, cédula 30, instalada previo al colado de losa y acabados en muros del edificio, desde el centro de carga hasta la caja de salida, incluyendo conectores de PVC con contratuerca y monitor en ambos extremos (centro de carga y caja), tendido de cableado con cédula 1 conductor calibre 12 AWG fase (12F), 1 neutro (12N) y 1 tierra física (12TF) tipo THW-LS, conexión al interruptor termomagnético correspondiente y aterrizaje de la caja mediante terminal de ojo. Incluye apagador múltiple marca Leviton, instalado en caja metálica galvanizada de 2x4" con canalización y cableado correspondiente desde el punto de control hasta la caja de salida. Se incluye mano de obra, herramienta, pruebas de funcionamiento y limpieza del área de trabajo, conforme a la NOM-001-SEDE vigente, normas de calidad aplicadas y especificaciones complementarias.</t>
  </si>
  <si>
    <t>SC-23</t>
  </si>
  <si>
    <t xml:space="preserve">          Suministro e instalación de luminaria tipo LED, de sobreponer (modelo según proyecto ejecutivo y autorizado por la residencia), con cuerpo fabricado en material resistente a la corrosión, difusor en policarbonato o acrílico opalino, con potencia y flujo luminoso adecuados al área de instalación, temperatura de color entre 3000 y 4000 K y voltaje de operación de 127 V~ a 60 Hz; incluye recepción, resguardo y verificación del equipo, perforación y adecuación del plafón según tipo de montaje, fijación mecánica segura, conexión eléctrica con conductores tipo THW-LS desde la caja de salida, puesta en funcionamiento, pruebas de operación, ajuste de nivel e iluminación, así como mano de obra calificada, herramienta, materiales complementarios, limpieza del área de trabajo y retiro de residuos, todo conforme a la NOM-001-SEDE vigente, normas de calidad aplicadas y especificaciones complementarias.</t>
  </si>
  <si>
    <t>SC-24</t>
  </si>
  <si>
    <t xml:space="preserve">          Suministro e instalación de luminaria tipo Downlight LED circular (modelo según proyecto ejecutivo y autorizado por la residencia), con cuerpo compacto en policarbonato o aluminio inyectado, aro embellecedor integrado y difusor de policarbonato opalino, con sistema de fijación por medio de retenes de presión. La luminaria deberá ser de alta eficiencia, con potencia nominal aproximada entre 12 y 15 W, voltaje de operación de 127 V~ a 60 Hz, flujo luminoso de aproximadamente 900 a 1200 lúmenes, temperatura de color entre 3000 y 4000 K, ángulo de apertura amplio para iluminación general y vida útil mínima de 25,000 horas; compatible con plafones de yeso o panel de cemento. Incluye trazo, perforación exacta para su alojamiento (de acuerdo con especificación del fabricante), instalación eléctrica con conductores tipo THW-LS desde la caja de salida, pruebas de encendido, verificación de alineación, así como mano de obra calificada, herramienta, materiales auxiliares, limpieza final del área de trabajo y retiro de residuos, conforme a la NOM-001-SEDE vigente, normas de calidad aplicadas y especificaciones complementarias.</t>
  </si>
  <si>
    <t>SC-25</t>
  </si>
  <si>
    <t xml:space="preserve">          Suministro e instalación de sistema de iluminación tipo riel con luminarias LED dirigibles montadas en plafón liso (modelo según proyecto ejecutivo y autorizado por la residencia), compuesto por riel monofásico de aluminio con acabado arquitectónico (negro, blanco o satinado) y luminarias tipo spot LED integradas o con base GU10, orientables en múltiples direcciones para iluminación focal o decorativa; incluye trazo y fijación del riel sobre losa mediante accesorios metálicos, conexión eléctrica con conductores tipo THW-LS desde la caja de salida, colocación y ajuste de luminarias según diseño de iluminación interior, pruebas de encendido y verificación de cobertura lumínica, así como mano de obra calificada, herramienta, materiales complementarios, limpieza del área de trabajo y retiro de residuos, conforme a la NOM-001-SEDE vigente, normas de calidad aplicadas y especificaciones complementarias.</t>
  </si>
  <si>
    <t>50019/05</t>
  </si>
  <si>
    <t>Suministro, colocación y conexión de lámpara marca magg de led de 30 w sobreponer hermética a prueba de polvo y agua modelo: gamma tot 1500  clave: L5401-510 4000°k incluye; difusor de policarbonato, driver electrónico integrado, fijada a losa con taquete y tornillo, pruebas, conexiones, mano de obra, herramienta, equipo de protección personal y limpieza del área de trabajo.</t>
  </si>
  <si>
    <t>54244/05</t>
  </si>
  <si>
    <t>Suministro e instalación de preparación en losa de entrepiso para salida de contacto eléctrico, incluye canalización eléctrica PVC de 21 mm (3/4 “), curvas, de acuerdo a proyecto con una distancia de hasta 20 m, incluye fijación dentro de la losa en preparación de colada, mano de obra y herramienta especializada.</t>
  </si>
  <si>
    <t>50253/05</t>
  </si>
  <si>
    <t>Salida para alumbrado aparente con tubo conduit galvanizado pared delgada, incluye: curvas, fijación, coples y conectores a prueba de humedad, caja fc con tapa ciega, aislamiento tipo thhw-ls con tres conductores de cobre calibre 12 AWG a una distancia de hasta  6.00 m. promedio, mano de obra, herramienta, equipo de protección personal y limpieza del área de trabajo.</t>
  </si>
  <si>
    <t>SC-26</t>
  </si>
  <si>
    <t xml:space="preserve">         Suministro e instalación de luminaria colgante tipo linterna industrial-vintage (modelo según proyecto ejecutivo y autorizado por la residencia), instalada en estructura metálica, con cuerpo fabricado en acero con acabado negro mate y difusor de vidrio fumé, equipada con base E27 para lámpara LED de 20–30 W, temperatura de color cálida entre 2700 y 3000 K, grado de protección mínimo IP54 y disipador térmico integrado; incluye montaje con herraje de suspensión ajustable, conexión eléctrica mediante canalización con tubo de PVC gris cédula 30 desde la caja de salida, tendido de conductores tipo THW-LS (fase, neutro y tierra), conexión al interruptor termomagnético correspondiente, pruebas de encendido y verificación de nivel de iluminación, así como mano de obra especializada, herramienta, materiales auxiliares, limpieza del área de trabajo y retiro de residuos, conforme a la NOM-001-SEDE vigente, de acuerdo a normas de calidad aplicadas y especificaciones complementarias.</t>
  </si>
  <si>
    <t>SC-27</t>
  </si>
  <si>
    <t xml:space="preserve">         Suministro e instalación de salida de alumbrado sobre muro (altura hasta 3 m) a base de caja hexagonal galvanizada americana con entradas de 3/4″, tornillo de tierra y tapa ciega, conectada mediante canalización con tubo de PVC gris cédula 30 desde el centro de carga hasta la caja de salida instalada previo a acabado en muro; incluye conectores de PVC con contratuerca y monitor en ambos extremos, tendido de cableado con conductor fase calibre 12 AWG (12F), neutro (12N) y tierra física (12TF) tipo THW-LS, conexión al interruptor termomagnético correspondiente y aterrizaje de la caja mediante terminal de ojo, así como instalación de apagador múltiple marca Leviton en caja metálica galvanizada de 2×4″ con su canalización y cableado desde el punto de control hasta la caja de salida; todo con mano de obra especializada, herramienta, pruebas de funcionamiento, verificación de continuidad y aislamiento, limpieza del área de trabajo y retiro de residuos, conforme a la NOM-001-SEDE vigente, normas de calidad aplicadas y especificaciones complementarias.</t>
  </si>
  <si>
    <t>SC-28</t>
  </si>
  <si>
    <t xml:space="preserve">         Suministro, instalación y conexión de luminaria tipo aplique mural decorativo (tipo antorcha o cubo, modelo según proyecto ejecutivo y autorizado por la residencia), con cuerpo metálico, equipada con fuente de luz LED cálida (2700–3000 K), potencia de 30 a 40 W, y grado de protección IP65 para uso en exteriores o zonas húmedas. Incluye montaje firme sobre muro en base existente, conexión eléctrica a punta de salida previamente instalada, pruebas de funcionamiento y verificación de nivel de iluminación, así como mano de obra especializada, herramienta, materiales auxiliares, limpieza del área de trabajo y retiro de residuos, conforme a la NOM-001-SEDE vigente, normas de calidad aplicadas y especificaciones complementarias.</t>
  </si>
  <si>
    <t>51009/05</t>
  </si>
  <si>
    <t>SC-29</t>
  </si>
  <si>
    <t xml:space="preserve">         Suministro e instalación de salida de alumbrado empotrada en piso, Incluye: bote de alojamiento, sellado perimetral con material antihumedad compatible con acabado final conectada mediante canalización con tubo de PVC color gris, cédula 30, instalada previo al colado de piso, desde el centro de carga hasta la caja de salida, incluyendo conectores de PVC con contratuerca y monitor en ambos extremos (centro de carga y caja), tendido de cableado con cédula 1 conductor calibre 12 AWG fase (12F), 1 neutro (12N) y 1 tierra física (12TF) tipo THW-LS, conexión al interruptor termomagnético correspondiente y aterrizaje de la caja mediante terminal de ojo, canalización y cableado correspondiente desde el punto de control hasta la caja de salida, mano de obra, herramienta, pruebas de funcionamiento y limpieza del área de trabajo, conforme a la NOM-001-SEDE vigente, normas de calidad aplicadas y especificaciones complementarias.</t>
  </si>
  <si>
    <t>50197/05</t>
  </si>
  <si>
    <t>Suministro, instalación y conexión de luminaria para empotrar en piso marca magg modelo ep 220-36 38° de 29 watts clave:l7341-9i8, incluye flete, armado y conexión de lámpara, montaje en piso, conectores, tornillos, bote de alojamiento, tuercas, arandelas y demás elementos de fijación, también conectores adecuados (no utilizar cinta aislante), mano de obra, herramienta, equipo de protección personal y limpieza del área de trabajo.</t>
  </si>
  <si>
    <t>51000/05</t>
  </si>
  <si>
    <t>SC-30</t>
  </si>
  <si>
    <t xml:space="preserve">         Suministro e instalación de ventilador de techo Marca Hunter Fan Modelo Mosely bronce 52 pulgadas; incluye sistema de fijación a plafón liso con herrajes de anclaje y barra de extensión ajustable (si aplica), nivelación de aspas, conexión eléctrica desde la caja de salida, tendido de conductores tipo THW-LS (fase, neutro y tierra), conexión al interruptor termomagnético correspondiente, así como instalación del control de velocidad mediante canalización con tubo de PVC gris de 3/4", caja metálica galvanizada tipo americana de 2x4", y cableado adecuado para su operación segura y eficiente. Incluye pruebas de encendido, verificación de funcionamiento, ajuste de balance y nivel de vibración, así como mano de obra especializada, herramienta, materiales auxiliares, limpieza del área de trabajo y retiro de residuos, conforme a la NOM-001-SEDE vigente, normas de calidad aplicadas y especificaciones complementarias.</t>
  </si>
  <si>
    <t>51004/05</t>
  </si>
  <si>
    <t>Salida aparente para ventilador, con caja de lámina y tubo conduit galvanizado pared delgada 1/2", incluye: curvas, fijación, coples, apagador, cable vinanel, aislamiento tipo thw cable calibre # 12 y # 14 a una distancia de 0 a 5 m. promedio además, se deberá incluir verificación para el soporte en losa, mano de obra, herramienta, equipo de protección personal y limpieza del área de trabajo.</t>
  </si>
  <si>
    <t>50078/05</t>
  </si>
  <si>
    <t>Canalización para red de telefonía, sonido o intercomunicación con caja de lámina 2" x 4", tubo pvc c-30 21 mm de diámetro, incluye; curvas, conexiones, pegamento, alambre galvanizado o rafia para guía, tapa de plástico color marfil e identificación de la misma, material y mano de obra. ( ver plano correspondiente )</t>
  </si>
  <si>
    <t>50009/05</t>
  </si>
  <si>
    <t>50032/05</t>
  </si>
  <si>
    <t>SC-32</t>
  </si>
  <si>
    <t xml:space="preserve">         Preparación para conexión de equipo hidroneumático en azotea mediante canalización eléctrica a base de tubo PVC color gris cédula 30 de 21 mm (3/4") desde el centro de carga hasta desconectador de navajas montado sobre losa, incluye suministro e instalación de conductores tipo THW-LS con cédula 2-10 AWG para fases y 1-10 AWG para tierra física, conexión eléctrica completa, identificación de circuitos, materiales complementarios, mano de obra calificada, herramienta, limpieza del área de trabajo y retiro de residuos, todo conforme a la NOM-001-SEDE vigente, de acuerdo a normas de calidad aplicadas y especificaciones complementarias.</t>
  </si>
  <si>
    <t>50341/05</t>
  </si>
  <si>
    <t>Conexión eléctrica desde interruptor de seguridad a equipo de aire acondicionado unidad exterior (condensadora) distancia de 1.5 m con tubo liquidtight,  incluye tubo liquidtight de 3/4,1  conector recto, 1 conector curvo, cable cal 10 awg thhw ls 75 c (2 fases + 1 t.f.) zapatas ponchables de ojo o *tipo u*, conexiones al equipo de acuerdo a especificaciones de fabricantes</t>
  </si>
  <si>
    <t>50322/05</t>
  </si>
  <si>
    <t>Salida eléctrica para calentón, incluye: tubo pvc c-40 de 21 mm con 2 cables del no. 10 y 1 del no. 12 de centro de carga a ubicación de boiler, caja tipo conduit, tapa, conector, cable para lightmatight para conexión. (ver plano correspondiente).</t>
  </si>
  <si>
    <t>54231/05</t>
  </si>
  <si>
    <t>Preparación para conexión de equipo de aire acondicionado minisplit en azotea con tubo p.v.c. eléctrico 27 mm (1") c-40 desde el centro de carga, tubo p.v.c. 3" para paso en losa trabe o tímpano, incluye codos, tapones, materiales necesarios y mano de obra.(ver plano correspondiente), caja galvanizada 2x4 y tubo de 16 mm (1/2") para interconexión de condensadora y difusor, cable desde el centro de carga hasta el desconectador de navajas colocado en losa con calibres 2-8 para fases 1-10 de tierra , conexiones e identificación.</t>
  </si>
  <si>
    <t>54221/05</t>
  </si>
  <si>
    <t>Suministro, colocación y conexión de interruptor de seguridad (navajas) 2 polos 30 amperes en gabinete nema 3r (intemperie) marca square d o similar en calidad y precio, incluye: conexiones con cable desde el centro de carga, así como una base metálica a base de perfil c-100 para su colocación en losa al pie del equipo de aire acondicionado, (condensadora).</t>
  </si>
  <si>
    <t>55604/05</t>
  </si>
  <si>
    <t>Conexión eléctrica desde interruptor de seguridad a equipo de aire acondicionado unidad exterior (condensadora) distancia de 1.5 m con tubo liquidtight,  incluye tubo liquidtight de 3/4,1  conector recto, 1 conector curvo, cable cal 8 y 10 awg thhw ls 75 c (2 fases cable cal 8 awg + 1 t.f. cable cal 10) zapatas ponchables de ojo o *tipo u*, conexiones al equipo de acuerdo a especificaciones de fabricantes.</t>
  </si>
  <si>
    <t>60048/05</t>
  </si>
  <si>
    <t>Colocación de drenes para desagüe de equipo minisplit en muros y trabes con tubo pvc hidráulico de 21 mm cedula 40, desde muro hasta el exterior del edificio incluye: materiales, mano de obra y herramienta.</t>
  </si>
  <si>
    <t>54319/05</t>
  </si>
  <si>
    <t>Suministro e instalación de equipo de aire acondicionado inverter tipo mini-split marca: midea, lennox, trane, carrier o similar en calidad y especificaciones técnicas, con capacidad nominal de 36000 btu (3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flexible,no utilizar cable uso rudo, conexiones y pruebas.</t>
  </si>
  <si>
    <t>51369/05</t>
  </si>
  <si>
    <t>Suministro y colocación de centro de carga qo 30 circuitos 3f-4h con zapatas principales de 200 amperes en gabinete nema 1 marca square-d. incluye: conexiones, pruebas de identificación.</t>
  </si>
  <si>
    <t>55597/05</t>
  </si>
  <si>
    <t>Registro eléctrico 60 x 60 x 80 cm. de profundidad con block 15 x 20 x 40 cm. (60 kg/cm2) y cadena de remate con armex 15-20/4 concreto f´c= 150 kg/cm2, aplanado interior y exterior floteado con marco y contramarco metálico de ángulo de 3/16 x 1 1/4 acero no. 3, tapa de concreto f´c=150 kg/cm2, asa, pintura en aplanados, colocar leyenda pintada con plantilla en tapa "cableado de aluminio".</t>
  </si>
  <si>
    <t>50058/05</t>
  </si>
  <si>
    <t>55507/05</t>
  </si>
  <si>
    <t>55508/05</t>
  </si>
  <si>
    <t>55509/05</t>
  </si>
  <si>
    <t>Suministro, colocación y conexión de interruptor termomagnético tipo qo (enchufable) de 2 polos 30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</si>
  <si>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SC-36</t>
  </si>
  <si>
    <t>51432/05</t>
  </si>
  <si>
    <t>Suministro y tendido de tubo conduit pvc c-40 de 63 mm (2 1/2") diámetro, incluye: tendido, conexiones, pegamento, trazos, excavación, relleno, material, mano de obra, herramienta, equipo de protección personal y limpieza del área de trabajo.</t>
  </si>
  <si>
    <t>51473/05</t>
  </si>
  <si>
    <t>Suministro, colocación y conexión de cable de cobre con aislamiento thw-ls o thhw-ls a 75 grados calibre # 2/0, incluye: cinta aislante, vulcanizada, barniz y perno de conexión, cocas y desperdicios.</t>
  </si>
  <si>
    <t>51472/05</t>
  </si>
  <si>
    <t>51470/05</t>
  </si>
  <si>
    <t>Suministro, colocación y conexión de cable de cobre con aislamiento thw-ls o thhw-ls a 75 grados calibre # 4, incluye: cinta aislante, vulcanizada, barniz y perno de conexión, cocas y desperdicios.</t>
  </si>
  <si>
    <t>60015/05</t>
  </si>
  <si>
    <t>Suministro y tendido de tubo pvc hidráulico de 21 mm (3/4") de diámetro, incluye: tendido, conexiones, pegamento, trazos, excavación, relleno, material, mano de obra, herramienta, equipo de protección personal y limpieza del área de trabajo.</t>
  </si>
  <si>
    <t>70083/05</t>
  </si>
  <si>
    <t>Registro sanitario de 60x40x120 cm. con block 15x20x40 cm. (60 kg/cm2), aplanado interior pulido con media caña y exterior floteado, formación de media caña para desagüe, marco y contramarco de ángulo de 1 1/4" x 3/16", incluye: cadena de remate de 15 -20-4 con armex, concreto f'c=150 kg/cm2 y acero no.3 en tapa, incluye: argolla de redondo liso de 1/4" como jaladera en marco una mano de inhibidor de corrosión, una mano de primario epóxico anticorrosivo ea p-10 color blanco con catalizador disolución a base de solvente y 2 manos de pintura esmalte en acabado final, color definido por la residencia, en tapa y pintura acrílica en el registro.</t>
  </si>
  <si>
    <t>70035/05</t>
  </si>
  <si>
    <t>Suministro y tendido de tubo pvc duralón de 103 mm (4") de diámetro, incluye: tendido, conexiones, pegamento, trazos, excavación, relleno, material, mano de obra, herramienta, equipo de protección personal y limpieza del área de trabajo) demolición de concreto área del diámetro del tubo (4") para descarga en canal de concreto existente.)</t>
  </si>
  <si>
    <t>SC-38</t>
  </si>
  <si>
    <t xml:space="preserve">         Suministro e instalación de conexión de descarga sanitaria desde registro existente de 1.20 m de profundidad hasta la acometida en red municipal, con tubería PVC sanitario rígido cédula 40 de 4″, incluyendo gestión de permisos y trámites ante la autoridad municipal para apertura de vía y cruzamiento de banqueta y calle pavimentada con carpeta asfáltica, excavación de zanja a la profundidad y pendiente reglamentarias, demoliciones de banquetas y pavimento, conformación de lecho de arena y colocación de tubería con uniones mediante manguitos de hule y mortero de cemento, transición a red municipal con camisa metálica sellada, pruebas de estanqueidad hidráulica, relleno y compactación en capas, reconstrucción de banqueta y reposición de carpeta asfáltica, así como mano de obra calificada, herramienta, materiales auxiliares, limpieza del área de trabajo y retiro de residuos, todo conforme al Reglamento de Construcciones, normas de calidad aplicables y especificaciones complementarias.</t>
  </si>
  <si>
    <t>Suministro, colocación y conexión de interruptor termomagnético de caja moldeada powerpact marco H de 3 polos 70 A. 65KA 600 Volts modelo HJL36070 marca Square D o similar de características equivalentes, montado en gabinete metálico con caja tipo NEMA 3R para intemperie, ubicado en el murete de medición principal; incluye la fijación mecánica del gabinete sobre muro, identificación clara y etiquetado de conductores, respetando código de colores (fases en negro o rojo, neutro en blanco y tierra física en verde o conductor desnudo) remates en la entrada al gabinete con conector, contratuerca y monitor, conexión de líneas de acometida y salida con conductores adecuados, ajustes de torque según especificaciones del fabricante, pruebas de continuidad, funcionamiento y verificación de polaridad, así como materiales auxiliares, mano de obra calificada, herramienta, limpieza del área de trabajo y retiro de residuos, todo conforme a la NOM-001-SEDE vigente, de acuerdo a normas de calidad aplicadas y especificaciones complementarias.</t>
  </si>
  <si>
    <t>30080/05</t>
  </si>
  <si>
    <t>Fabricación de asiento y moldura tipo pecho de paloma en perímetro de jardineras de 40 cm. de ancho forjada con tubo de pvc 4", concreto f'c=150 kg/cm2 armado con 3 varillas de 3/8 en sentido horizontal y grapas de 3/8 a.c. 25 cm, incluye: cimbrado armado colado acabado pulido con brocha de pelo y limpieza.</t>
  </si>
  <si>
    <t>50206/05</t>
  </si>
  <si>
    <t>Salida de alumbrado en jardín, incluye tubería pvc c-40, coples, corvas , conectores, cableado calibre 12 awg ( ver plano ), caja octagonal fc (intemperie) y tapa ciega con empaque de neopreno, así como aterrizaje de caja con terminal de ojo, identificación y pruebas.</t>
  </si>
  <si>
    <t>SC-39</t>
  </si>
  <si>
    <t xml:space="preserve">         Suministro e instalación de luminaria tipo reflector LED marca Tecnolite modelo Lynx I o similar, de 10 W, 713 lúmenes, temperatura de color cálida de 3000 K, cuerpo de aluminio acabado en color negro, grado de protección IP65 para uso en exteriores, montaje fijo a muro interior de jardinera mediante tornillería y taquetes apropiados al tipo de superficie; incluye posicionamiento del reflector con orientación adecuada para iluminación ascendente de vegetación, conexión a salida eléctrica previamente instalada, fijación mecánica segura, pruebas de encendido y verificación del ángulo de proyección, así como mano de obra calificada, herramienta, materiales auxiliares, limpieza del área de trabajo y retiro de residuos, todo conforme a la NOM-001-SEDE vigente, de acuerdo a normas de calidad aplicadas y especificaciones complementarias.</t>
  </si>
  <si>
    <t>55819/05</t>
  </si>
  <si>
    <t>Suministro, instalación y conexión de lámpara para alumbrado público con energía solar autónoma all in one marca Forlighting modelo Forled, 80 watts de potencia, ópticas T2, TCC 6000K, IRC 70, eficiencia luminosa promedio 130 lm/w, garantía de 5 años por escrito, cumple con las NOM-003, NOM- 0032, IP-65. Incluye: lámpara, brazo metálico de 2.00 metros, poste metálico galvanizado de 6 metros, base de concreto, anclas para fijación de poste metálico, bastidores roscados así como material de tornillería inoxidable, instalación, programación, pruebas y puesta en marcha del equipo.)</t>
  </si>
  <si>
    <t>Total I.- Demolición de cafetería existente</t>
  </si>
  <si>
    <t>Total III.- Obra exterior</t>
  </si>
  <si>
    <t>Total II.- Construcción de Cafetería</t>
  </si>
  <si>
    <t>Subtotal red electrica</t>
  </si>
  <si>
    <t>Subtotal red hidrosanitaria</t>
  </si>
  <si>
    <t>Subtotal andador</t>
  </si>
  <si>
    <t>Subtotal iluminacion exterior</t>
  </si>
  <si>
    <t>Catálogo por Licitación Pulica</t>
  </si>
  <si>
    <t xml:space="preserve">INO-000000009-035-2025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</si>
</sst>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quot;$&quot;#,##0.00"/>
    <numFmt numFmtId="44" formatCode="_-&quot;$&quot;* #,##0.00_-;\-&quot;$&quot;* #,##0.00_-;_-&quot;$&quot;* &quot;-&quot;??_-;_-@_-"/>
    <numFmt numFmtId="43" formatCode="_-* #,##0.00_-;\-* #,##0.00_-;_-* &quot;-&quot;??_-;_-@_-"/>
  </numFmts>
  <fonts count="14" x14ac:knownFonts="1">
    <font>
      <sz val="11"/>
      <color theme="1"/>
      <name val="Calibri"/>
      <family val="2"/>
      <scheme val="minor"/>
    </font>
    <font>
      <sz val="11"/>
      <color theme="1"/>
      <name val="Calibri"/>
      <family val="2"/>
      <scheme val="minor"/>
    </font>
    <font>
      <sz val="10"/>
      <name val="Arial"/>
      <family val="2"/>
    </font>
    <font>
      <b/>
      <sz val="12"/>
      <name val="Arial"/>
      <family val="2"/>
    </font>
    <font>
      <sz val="10"/>
      <name val="Courier"/>
      <family val="3"/>
    </font>
    <font>
      <sz val="12"/>
      <name val="Arial"/>
      <family val="2"/>
    </font>
    <font>
      <b/>
      <sz val="12"/>
      <color theme="0"/>
      <name val="Arial"/>
      <family val="2"/>
    </font>
    <font>
      <sz val="10"/>
      <color theme="1"/>
      <name val="Century Gothic"/>
      <family val="2"/>
    </font>
    <font>
      <b/>
      <sz val="18"/>
      <name val="Arial"/>
      <family val="2"/>
    </font>
    <font>
      <sz val="12"/>
      <color theme="0"/>
      <name val="Arial"/>
      <family val="2"/>
    </font>
    <font>
      <sz val="12"/>
      <color theme="1"/>
      <name val="Arial"/>
      <family val="2"/>
    </font>
    <font>
      <sz val="10"/>
      <name val="Courier"/>
    </font>
    <font>
      <b/>
      <sz val="14"/>
      <name val="Arial"/>
      <family val="2"/>
    </font>
    <font>
      <sz val="11"/>
      <name val="Arial"/>
      <family val="2"/>
    </font>
  </fonts>
  <fills count="7">
    <fill>
      <patternFill patternType="none"/>
    </fill>
    <fill>
      <patternFill patternType="gray125"/>
    </fill>
    <fill>
      <patternFill patternType="solid">
        <fgColor rgb="FFBE9655"/>
        <bgColor indexed="64"/>
      </patternFill>
    </fill>
    <fill>
      <patternFill patternType="solid">
        <fgColor theme="0"/>
        <bgColor indexed="64"/>
      </patternFill>
    </fill>
    <fill>
      <patternFill patternType="solid">
        <fgColor rgb="FF9F2241"/>
        <bgColor indexed="64"/>
      </patternFill>
    </fill>
    <fill>
      <patternFill patternType="solid">
        <fgColor indexed="9"/>
        <bgColor indexed="64"/>
      </patternFill>
    </fill>
    <fill>
      <patternFill patternType="solid">
        <fgColor theme="0" tint="-0.14999847407452621"/>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auto="1"/>
      </left>
      <right/>
      <top/>
      <bottom/>
      <diagonal/>
    </border>
    <border>
      <left/>
      <right style="double">
        <color auto="1"/>
      </right>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style="thin">
        <color theme="0" tint="-4.9989318521683403E-2"/>
      </right>
      <top style="double">
        <color auto="1"/>
      </top>
      <bottom style="thin">
        <color theme="0" tint="-4.9989318521683403E-2"/>
      </bottom>
      <diagonal/>
    </border>
    <border>
      <left style="thin">
        <color theme="0" tint="-4.9989318521683403E-2"/>
      </left>
      <right style="thin">
        <color theme="0" tint="-4.9989318521683403E-2"/>
      </right>
      <top style="double">
        <color auto="1"/>
      </top>
      <bottom style="thin">
        <color theme="0" tint="-4.9989318521683403E-2"/>
      </bottom>
      <diagonal/>
    </border>
    <border>
      <left style="thin">
        <color theme="0" tint="-4.9989318521683403E-2"/>
      </left>
      <right style="double">
        <color auto="1"/>
      </right>
      <top style="double">
        <color auto="1"/>
      </top>
      <bottom style="thin">
        <color theme="0" tint="-4.9989318521683403E-2"/>
      </bottom>
      <diagonal/>
    </border>
    <border>
      <left style="double">
        <color auto="1"/>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double">
        <color auto="1"/>
      </right>
      <top style="thin">
        <color theme="0" tint="-4.9989318521683403E-2"/>
      </top>
      <bottom style="thin">
        <color theme="0" tint="-4.9989318521683403E-2"/>
      </bottom>
      <diagonal/>
    </border>
    <border>
      <left style="double">
        <color auto="1"/>
      </left>
      <right style="thin">
        <color theme="0" tint="-4.9989318521683403E-2"/>
      </right>
      <top style="thin">
        <color theme="0" tint="-4.9989318521683403E-2"/>
      </top>
      <bottom style="double">
        <color auto="1"/>
      </bottom>
      <diagonal/>
    </border>
    <border>
      <left style="thin">
        <color theme="0" tint="-4.9989318521683403E-2"/>
      </left>
      <right/>
      <top style="thin">
        <color theme="0" tint="-4.9989318521683403E-2"/>
      </top>
      <bottom style="double">
        <color indexed="64"/>
      </bottom>
      <diagonal/>
    </border>
    <border>
      <left/>
      <right/>
      <top style="thin">
        <color theme="0" tint="-4.9989318521683403E-2"/>
      </top>
      <bottom style="double">
        <color indexed="64"/>
      </bottom>
      <diagonal/>
    </border>
    <border>
      <left/>
      <right style="double">
        <color auto="1"/>
      </right>
      <top style="thin">
        <color theme="0" tint="-4.9989318521683403E-2"/>
      </top>
      <bottom style="double">
        <color indexed="64"/>
      </bottom>
      <diagonal/>
    </border>
    <border>
      <left style="thin">
        <color theme="0" tint="-4.9989318521683403E-2"/>
      </left>
      <right/>
      <top style="double">
        <color auto="1"/>
      </top>
      <bottom style="thin">
        <color theme="0" tint="-4.9989318521683403E-2"/>
      </bottom>
      <diagonal/>
    </border>
    <border>
      <left style="thin">
        <color theme="0" tint="-4.9989318521683403E-2"/>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6">
    <xf numFmtId="0" fontId="0" fillId="0" borderId="0"/>
    <xf numFmtId="44" fontId="1" fillId="0" borderId="0" applyFont="0" applyFill="0" applyBorder="0" applyAlignment="0" applyProtection="0"/>
    <xf numFmtId="0" fontId="2" fillId="0" borderId="0"/>
    <xf numFmtId="39" fontId="4" fillId="0" borderId="0"/>
    <xf numFmtId="39" fontId="4" fillId="0" borderId="0"/>
    <xf numFmtId="0" fontId="1" fillId="0" borderId="0"/>
    <xf numFmtId="44" fontId="2" fillId="0" borderId="0" applyFont="0" applyFill="0" applyBorder="0" applyAlignment="0" applyProtection="0"/>
    <xf numFmtId="0" fontId="2" fillId="0" borderId="0"/>
    <xf numFmtId="0" fontId="1" fillId="0" borderId="0"/>
    <xf numFmtId="43" fontId="2" fillId="0" borderId="0" applyFont="0" applyFill="0" applyBorder="0" applyAlignment="0" applyProtection="0"/>
    <xf numFmtId="39" fontId="4" fillId="0" borderId="0"/>
    <xf numFmtId="39" fontId="4" fillId="0" borderId="0"/>
    <xf numFmtId="39" fontId="11" fillId="0" borderId="0"/>
    <xf numFmtId="0" fontId="1" fillId="0" borderId="0"/>
    <xf numFmtId="0" fontId="2" fillId="0" borderId="0"/>
    <xf numFmtId="0" fontId="1" fillId="0" borderId="0"/>
  </cellStyleXfs>
  <cellXfs count="108">
    <xf numFmtId="0" fontId="0" fillId="0" borderId="0" xfId="0"/>
    <xf numFmtId="0" fontId="2" fillId="0" borderId="0" xfId="2" applyFont="1"/>
    <xf numFmtId="49" fontId="3" fillId="0" borderId="0" xfId="2" applyNumberFormat="1" applyFont="1" applyFill="1" applyBorder="1" applyAlignment="1">
      <alignment horizontal="center" vertical="center" wrapText="1"/>
    </xf>
    <xf numFmtId="0" fontId="3" fillId="0" borderId="0" xfId="2" applyFont="1" applyFill="1" applyBorder="1" applyAlignment="1">
      <alignment horizontal="center" vertical="top" wrapText="1"/>
    </xf>
    <xf numFmtId="0" fontId="3" fillId="0" borderId="0" xfId="2" applyFont="1" applyFill="1" applyBorder="1" applyAlignment="1">
      <alignment horizontal="center" vertical="center" wrapText="1"/>
    </xf>
    <xf numFmtId="0" fontId="3" fillId="0" borderId="0" xfId="2" applyFont="1" applyFill="1" applyBorder="1" applyAlignment="1">
      <alignment horizontal="left" vertical="top" wrapText="1"/>
    </xf>
    <xf numFmtId="0" fontId="2" fillId="3" borderId="0" xfId="2" applyFont="1" applyFill="1"/>
    <xf numFmtId="0" fontId="2" fillId="0" borderId="0" xfId="2" applyFont="1" applyAlignment="1">
      <alignment horizontal="center" vertical="center"/>
    </xf>
    <xf numFmtId="0" fontId="5" fillId="0" borderId="0" xfId="2" applyFont="1" applyFill="1" applyBorder="1" applyAlignment="1">
      <alignment vertical="center" wrapText="1"/>
    </xf>
    <xf numFmtId="0" fontId="5" fillId="0" borderId="0" xfId="2" applyFont="1" applyAlignment="1">
      <alignment vertical="center"/>
    </xf>
    <xf numFmtId="49" fontId="3" fillId="0" borderId="0" xfId="2" applyNumberFormat="1" applyFont="1" applyBorder="1" applyAlignment="1">
      <alignment horizontal="center" vertical="center"/>
    </xf>
    <xf numFmtId="0" fontId="3" fillId="0" borderId="0" xfId="2" applyFont="1" applyBorder="1" applyAlignment="1">
      <alignment horizontal="center" vertical="center"/>
    </xf>
    <xf numFmtId="0" fontId="5" fillId="0" borderId="0" xfId="2" applyFont="1" applyBorder="1" applyAlignment="1">
      <alignment vertical="center"/>
    </xf>
    <xf numFmtId="7" fontId="5" fillId="5" borderId="10" xfId="3" applyNumberFormat="1" applyFont="1" applyFill="1" applyBorder="1" applyAlignment="1" applyProtection="1">
      <alignment horizontal="center" vertical="center"/>
    </xf>
    <xf numFmtId="2" fontId="3" fillId="0" borderId="0" xfId="2" applyNumberFormat="1" applyFont="1" applyFill="1" applyBorder="1" applyAlignment="1">
      <alignment horizontal="center" vertical="center" wrapText="1"/>
    </xf>
    <xf numFmtId="2" fontId="2" fillId="0" borderId="0" xfId="2" applyNumberFormat="1" applyFont="1" applyAlignment="1">
      <alignment horizontal="center" vertical="center"/>
    </xf>
    <xf numFmtId="2" fontId="3" fillId="0" borderId="0" xfId="2" applyNumberFormat="1" applyFont="1" applyBorder="1" applyAlignment="1">
      <alignment horizontal="center" vertical="center"/>
    </xf>
    <xf numFmtId="44" fontId="3" fillId="0" borderId="0" xfId="1" applyFont="1" applyFill="1" applyBorder="1" applyAlignment="1">
      <alignment horizontal="center" vertical="center" wrapText="1"/>
    </xf>
    <xf numFmtId="44" fontId="2" fillId="0" borderId="0" xfId="1" applyFont="1"/>
    <xf numFmtId="44" fontId="3" fillId="0" borderId="0" xfId="1" applyFont="1" applyBorder="1" applyAlignment="1">
      <alignment horizontal="center" vertical="center"/>
    </xf>
    <xf numFmtId="44" fontId="5" fillId="0" borderId="0" xfId="1" applyFont="1" applyFill="1" applyBorder="1" applyAlignment="1">
      <alignment horizontal="center" vertical="center" wrapText="1"/>
    </xf>
    <xf numFmtId="44" fontId="5" fillId="0" borderId="0" xfId="1" applyFont="1" applyBorder="1" applyAlignment="1">
      <alignment horizontal="center" vertical="center" wrapText="1"/>
    </xf>
    <xf numFmtId="44" fontId="5" fillId="0" borderId="10" xfId="1" applyFont="1" applyBorder="1" applyAlignment="1" applyProtection="1">
      <alignment horizontal="center" vertical="center"/>
    </xf>
    <xf numFmtId="49" fontId="5" fillId="0" borderId="0" xfId="7" applyNumberFormat="1" applyFont="1" applyAlignment="1">
      <alignment horizontal="center" vertical="center"/>
    </xf>
    <xf numFmtId="0" fontId="5" fillId="0" borderId="0" xfId="7" applyFont="1" applyAlignment="1">
      <alignment vertical="center"/>
    </xf>
    <xf numFmtId="39" fontId="5" fillId="0" borderId="0" xfId="3" applyFont="1" applyFill="1" applyBorder="1" applyAlignment="1" applyProtection="1">
      <alignment vertical="top"/>
      <protection locked="0"/>
    </xf>
    <xf numFmtId="39" fontId="5" fillId="0" borderId="0" xfId="3" applyFont="1" applyFill="1" applyBorder="1" applyAlignment="1" applyProtection="1">
      <alignment horizontal="center" vertical="top"/>
      <protection locked="0"/>
    </xf>
    <xf numFmtId="39" fontId="5" fillId="0" borderId="5" xfId="3" applyFont="1" applyFill="1" applyBorder="1" applyAlignment="1" applyProtection="1">
      <alignment vertical="top"/>
      <protection locked="0"/>
    </xf>
    <xf numFmtId="39" fontId="3" fillId="0" borderId="4" xfId="3" applyFont="1" applyFill="1" applyBorder="1" applyAlignment="1" applyProtection="1">
      <alignment vertical="top"/>
      <protection locked="0"/>
    </xf>
    <xf numFmtId="0" fontId="7" fillId="0" borderId="0" xfId="0" applyFont="1" applyBorder="1" applyAlignment="1">
      <alignment vertical="center"/>
    </xf>
    <xf numFmtId="0" fontId="7" fillId="0" borderId="5" xfId="0" applyFont="1" applyBorder="1" applyAlignment="1">
      <alignment vertical="center"/>
    </xf>
    <xf numFmtId="39" fontId="6" fillId="4" borderId="11" xfId="3" applyFont="1" applyFill="1" applyBorder="1" applyAlignment="1" applyProtection="1">
      <alignment horizontal="left" vertical="center"/>
      <protection locked="0"/>
    </xf>
    <xf numFmtId="39" fontId="6" fillId="4" borderId="14" xfId="3" applyFont="1" applyFill="1" applyBorder="1" applyAlignment="1" applyProtection="1">
      <alignment horizontal="left" vertical="center"/>
      <protection locked="0"/>
    </xf>
    <xf numFmtId="39" fontId="6" fillId="4" borderId="18" xfId="3" applyFont="1" applyFill="1" applyBorder="1" applyAlignment="1" applyProtection="1">
      <alignment vertical="center"/>
      <protection locked="0"/>
    </xf>
    <xf numFmtId="49" fontId="3" fillId="0" borderId="9" xfId="7" applyNumberFormat="1" applyFont="1" applyFill="1" applyBorder="1" applyAlignment="1">
      <alignment horizontal="center" vertical="center" wrapText="1"/>
    </xf>
    <xf numFmtId="0" fontId="3" fillId="0" borderId="9" xfId="7" applyFont="1" applyFill="1" applyBorder="1" applyAlignment="1">
      <alignment horizontal="center" vertical="center" wrapText="1"/>
    </xf>
    <xf numFmtId="44" fontId="5" fillId="0" borderId="0" xfId="2" applyNumberFormat="1" applyFont="1" applyFill="1" applyBorder="1" applyAlignment="1">
      <alignment horizontal="center" vertical="center" wrapText="1"/>
    </xf>
    <xf numFmtId="0" fontId="3" fillId="0" borderId="0" xfId="2" applyFont="1" applyFill="1" applyBorder="1" applyAlignment="1">
      <alignment horizontal="right" vertical="center" wrapText="1"/>
    </xf>
    <xf numFmtId="44" fontId="3" fillId="0" borderId="6" xfId="2" applyNumberFormat="1" applyFont="1" applyFill="1" applyBorder="1" applyAlignment="1">
      <alignment horizontal="center" vertical="center" wrapText="1"/>
    </xf>
    <xf numFmtId="39" fontId="3" fillId="0" borderId="0" xfId="4" applyFont="1" applyBorder="1" applyAlignment="1" applyProtection="1">
      <alignment horizontal="right" vertical="center" wrapText="1"/>
      <protection locked="0"/>
    </xf>
    <xf numFmtId="0" fontId="3" fillId="0" borderId="0" xfId="2" applyFont="1" applyBorder="1" applyAlignment="1">
      <alignment horizontal="right" vertical="center"/>
    </xf>
    <xf numFmtId="0" fontId="5" fillId="0" borderId="7" xfId="8" applyFont="1" applyBorder="1" applyAlignment="1" applyProtection="1">
      <alignment vertical="center" wrapText="1"/>
      <protection locked="0"/>
    </xf>
    <xf numFmtId="0" fontId="5" fillId="0" borderId="8" xfId="8" applyFont="1" applyBorder="1" applyAlignment="1" applyProtection="1">
      <alignment vertical="center" wrapText="1"/>
      <protection locked="0"/>
    </xf>
    <xf numFmtId="44" fontId="3" fillId="0" borderId="0" xfId="1" applyFont="1" applyBorder="1" applyAlignment="1">
      <alignment horizontal="center" vertical="center" wrapText="1"/>
    </xf>
    <xf numFmtId="0" fontId="5" fillId="0" borderId="7" xfId="2" applyFont="1" applyFill="1" applyBorder="1" applyAlignment="1">
      <alignment vertical="center" wrapText="1"/>
    </xf>
    <xf numFmtId="0" fontId="3" fillId="0" borderId="7" xfId="2" applyFont="1" applyFill="1" applyBorder="1" applyAlignment="1">
      <alignment vertical="center" wrapText="1"/>
    </xf>
    <xf numFmtId="0" fontId="3" fillId="0" borderId="7" xfId="2" applyFont="1" applyFill="1" applyBorder="1" applyAlignment="1">
      <alignment horizontal="center" vertical="center" wrapText="1"/>
    </xf>
    <xf numFmtId="0" fontId="3" fillId="0" borderId="0" xfId="2" applyFont="1" applyFill="1" applyBorder="1" applyAlignment="1">
      <alignment vertical="center" wrapText="1"/>
    </xf>
    <xf numFmtId="0" fontId="3" fillId="6" borderId="10" xfId="10" applyNumberFormat="1" applyFont="1" applyFill="1" applyBorder="1" applyAlignment="1" applyProtection="1">
      <alignment horizontal="left" vertical="center" wrapText="1"/>
    </xf>
    <xf numFmtId="0" fontId="3" fillId="6" borderId="10" xfId="10" applyNumberFormat="1" applyFont="1" applyFill="1" applyBorder="1" applyAlignment="1" applyProtection="1">
      <alignment horizontal="left" vertical="top" wrapText="1"/>
    </xf>
    <xf numFmtId="0" fontId="3" fillId="6" borderId="10" xfId="10" applyNumberFormat="1" applyFont="1" applyFill="1" applyBorder="1" applyAlignment="1" applyProtection="1">
      <alignment horizontal="left" vertical="center"/>
    </xf>
    <xf numFmtId="0" fontId="3" fillId="6" borderId="10" xfId="10" applyNumberFormat="1" applyFont="1" applyFill="1" applyBorder="1" applyAlignment="1" applyProtection="1">
      <alignment horizontal="left" vertical="top"/>
    </xf>
    <xf numFmtId="0" fontId="9" fillId="4" borderId="10" xfId="10" applyNumberFormat="1" applyFont="1" applyFill="1" applyBorder="1" applyAlignment="1" applyProtection="1">
      <alignment horizontal="center" vertical="top"/>
    </xf>
    <xf numFmtId="0" fontId="6" fillId="4" borderId="10" xfId="10" applyNumberFormat="1" applyFont="1" applyFill="1" applyBorder="1" applyAlignment="1" applyProtection="1">
      <alignment horizontal="right" vertical="center" wrapText="1"/>
    </xf>
    <xf numFmtId="44" fontId="3" fillId="6" borderId="10" xfId="10" applyNumberFormat="1" applyFont="1" applyFill="1" applyBorder="1" applyAlignment="1" applyProtection="1">
      <alignment horizontal="left" vertical="top"/>
    </xf>
    <xf numFmtId="0" fontId="10" fillId="3" borderId="10" xfId="9" applyNumberFormat="1" applyFont="1" applyFill="1" applyBorder="1" applyAlignment="1">
      <alignment vertical="center" wrapText="1"/>
    </xf>
    <xf numFmtId="44" fontId="6" fillId="4" borderId="10" xfId="1" applyFont="1" applyFill="1" applyBorder="1" applyAlignment="1">
      <alignment horizontal="center" vertical="top"/>
    </xf>
    <xf numFmtId="39" fontId="6" fillId="4" borderId="15" xfId="3" applyFont="1" applyFill="1" applyBorder="1" applyAlignment="1" applyProtection="1">
      <alignment vertical="center"/>
      <protection locked="0"/>
    </xf>
    <xf numFmtId="39" fontId="6" fillId="4" borderId="16" xfId="3" applyFont="1" applyFill="1" applyBorder="1" applyAlignment="1" applyProtection="1">
      <alignment vertical="center"/>
      <protection locked="0"/>
    </xf>
    <xf numFmtId="39" fontId="6" fillId="4" borderId="17" xfId="3" applyFont="1" applyFill="1" applyBorder="1" applyAlignment="1" applyProtection="1">
      <alignment vertical="center"/>
      <protection locked="0"/>
    </xf>
    <xf numFmtId="0" fontId="9" fillId="4" borderId="25" xfId="10" applyNumberFormat="1" applyFont="1" applyFill="1" applyBorder="1" applyAlignment="1" applyProtection="1">
      <alignment horizontal="center" vertical="top"/>
    </xf>
    <xf numFmtId="39" fontId="9" fillId="4" borderId="24" xfId="11" applyFont="1" applyFill="1" applyBorder="1" applyAlignment="1">
      <alignment horizontal="center" vertical="top"/>
    </xf>
    <xf numFmtId="39" fontId="5" fillId="4" borderId="24" xfId="11" applyFont="1" applyFill="1" applyBorder="1" applyAlignment="1">
      <alignment horizontal="center" vertical="top"/>
    </xf>
    <xf numFmtId="39" fontId="3" fillId="4" borderId="16" xfId="3" applyFont="1" applyFill="1" applyBorder="1" applyAlignment="1" applyProtection="1">
      <alignment vertical="center"/>
      <protection locked="0"/>
    </xf>
    <xf numFmtId="39" fontId="8" fillId="0" borderId="4" xfId="3" applyFont="1" applyFill="1" applyBorder="1" applyAlignment="1" applyProtection="1">
      <alignment vertical="center"/>
      <protection locked="0"/>
    </xf>
    <xf numFmtId="39" fontId="8" fillId="0" borderId="0" xfId="3" applyFont="1" applyFill="1" applyBorder="1" applyAlignment="1" applyProtection="1">
      <alignment vertical="center"/>
      <protection locked="0"/>
    </xf>
    <xf numFmtId="39" fontId="5" fillId="3" borderId="10" xfId="10" applyFont="1" applyFill="1" applyBorder="1" applyAlignment="1" applyProtection="1">
      <alignment horizontal="center" vertical="center"/>
    </xf>
    <xf numFmtId="0" fontId="3" fillId="6" borderId="10" xfId="10" applyNumberFormat="1" applyFont="1" applyFill="1" applyBorder="1" applyAlignment="1" applyProtection="1">
      <alignment horizontal="justify" vertical="center" wrapText="1"/>
    </xf>
    <xf numFmtId="39" fontId="6" fillId="4" borderId="15" xfId="3" applyFont="1" applyFill="1" applyBorder="1" applyAlignment="1" applyProtection="1">
      <alignment horizontal="justify" vertical="center"/>
      <protection locked="0"/>
    </xf>
    <xf numFmtId="0" fontId="3" fillId="6" borderId="10" xfId="10" applyNumberFormat="1" applyFont="1" applyFill="1" applyBorder="1" applyAlignment="1" applyProtection="1">
      <alignment horizontal="right" vertical="center" wrapText="1"/>
    </xf>
    <xf numFmtId="0" fontId="5" fillId="3" borderId="10" xfId="10" applyNumberFormat="1" applyFont="1" applyFill="1" applyBorder="1" applyAlignment="1" applyProtection="1">
      <alignment horizontal="justify" vertical="center" wrapText="1"/>
    </xf>
    <xf numFmtId="49" fontId="5" fillId="0" borderId="10" xfId="0" applyNumberFormat="1" applyFont="1" applyBorder="1" applyAlignment="1">
      <alignment horizontal="center" vertical="center" wrapText="1"/>
    </xf>
    <xf numFmtId="39" fontId="5" fillId="3" borderId="10" xfId="11" applyFont="1" applyFill="1" applyBorder="1" applyAlignment="1">
      <alignment horizontal="center" vertical="center"/>
    </xf>
    <xf numFmtId="0" fontId="5" fillId="3" borderId="10" xfId="10" applyNumberFormat="1" applyFont="1" applyFill="1" applyBorder="1" applyAlignment="1" applyProtection="1">
      <alignment horizontal="center" vertical="center"/>
    </xf>
    <xf numFmtId="49" fontId="13" fillId="0" borderId="10" xfId="7" applyNumberFormat="1" applyFont="1" applyBorder="1" applyAlignment="1">
      <alignment horizontal="center" vertical="center"/>
    </xf>
    <xf numFmtId="0" fontId="5" fillId="0" borderId="10" xfId="5" applyFont="1" applyBorder="1" applyAlignment="1" applyProtection="1">
      <alignment horizontal="justify" vertical="center"/>
    </xf>
    <xf numFmtId="39" fontId="5" fillId="5" borderId="10" xfId="3" applyFont="1" applyFill="1" applyBorder="1" applyAlignment="1" applyProtection="1">
      <alignment horizontal="center" vertical="center"/>
      <protection locked="0"/>
    </xf>
    <xf numFmtId="0" fontId="13" fillId="3" borderId="10" xfId="10" applyNumberFormat="1" applyFont="1" applyFill="1" applyBorder="1" applyAlignment="1">
      <alignment horizontal="justify" vertical="top"/>
    </xf>
    <xf numFmtId="0" fontId="5" fillId="3" borderId="10" xfId="10" applyNumberFormat="1" applyFont="1" applyFill="1" applyBorder="1" applyAlignment="1">
      <alignment horizontal="center" vertical="center"/>
    </xf>
    <xf numFmtId="49" fontId="3" fillId="2" borderId="1" xfId="7" applyNumberFormat="1" applyFont="1" applyFill="1" applyBorder="1" applyAlignment="1">
      <alignment horizontal="center"/>
    </xf>
    <xf numFmtId="49" fontId="3" fillId="2" borderId="2" xfId="7" applyNumberFormat="1" applyFont="1" applyFill="1" applyBorder="1" applyAlignment="1">
      <alignment horizontal="center"/>
    </xf>
    <xf numFmtId="49" fontId="3" fillId="2" borderId="3" xfId="7" applyNumberFormat="1" applyFont="1" applyFill="1" applyBorder="1" applyAlignment="1">
      <alignment horizontal="center"/>
    </xf>
    <xf numFmtId="39" fontId="6" fillId="4" borderId="23" xfId="3" applyFont="1" applyFill="1" applyBorder="1" applyAlignment="1" applyProtection="1">
      <alignment horizontal="left" vertical="center"/>
      <protection locked="0"/>
    </xf>
    <xf numFmtId="39" fontId="6" fillId="4" borderId="0" xfId="3" applyFont="1" applyFill="1" applyBorder="1" applyAlignment="1" applyProtection="1">
      <alignment horizontal="left" vertical="center"/>
      <protection locked="0"/>
    </xf>
    <xf numFmtId="39" fontId="6" fillId="4" borderId="12" xfId="3" applyFont="1" applyFill="1" applyBorder="1" applyAlignment="1" applyProtection="1">
      <alignment horizontal="justify" vertical="center" wrapText="1"/>
      <protection locked="0"/>
    </xf>
    <xf numFmtId="39" fontId="6" fillId="4" borderId="22" xfId="3" applyFont="1" applyFill="1" applyBorder="1" applyAlignment="1" applyProtection="1">
      <alignment horizontal="justify" vertical="center" wrapText="1"/>
      <protection locked="0"/>
    </xf>
    <xf numFmtId="39" fontId="6" fillId="4" borderId="13" xfId="3" applyFont="1" applyFill="1" applyBorder="1" applyAlignment="1" applyProtection="1">
      <alignment horizontal="justify" vertical="center" wrapText="1"/>
      <protection locked="0"/>
    </xf>
    <xf numFmtId="39" fontId="6" fillId="4" borderId="15" xfId="3" applyFont="1" applyFill="1" applyBorder="1" applyAlignment="1" applyProtection="1">
      <alignment horizontal="left" vertical="center"/>
      <protection locked="0"/>
    </xf>
    <xf numFmtId="39" fontId="6" fillId="4" borderId="16" xfId="3" applyFont="1" applyFill="1" applyBorder="1" applyAlignment="1" applyProtection="1">
      <alignment horizontal="left" vertical="center"/>
      <protection locked="0"/>
    </xf>
    <xf numFmtId="39" fontId="6" fillId="4" borderId="17" xfId="3" applyFont="1" applyFill="1" applyBorder="1" applyAlignment="1" applyProtection="1">
      <alignment horizontal="left" vertical="center"/>
      <protection locked="0"/>
    </xf>
    <xf numFmtId="39" fontId="6" fillId="4" borderId="19" xfId="3" applyFont="1" applyFill="1" applyBorder="1" applyAlignment="1" applyProtection="1">
      <alignment horizontal="left" vertical="center"/>
      <protection locked="0"/>
    </xf>
    <xf numFmtId="39" fontId="6" fillId="4" borderId="20" xfId="3" applyFont="1" applyFill="1" applyBorder="1" applyAlignment="1" applyProtection="1">
      <alignment horizontal="left" vertical="center"/>
      <protection locked="0"/>
    </xf>
    <xf numFmtId="39" fontId="6" fillId="4" borderId="21" xfId="3" applyFont="1" applyFill="1" applyBorder="1" applyAlignment="1" applyProtection="1">
      <alignment horizontal="left" vertical="center"/>
      <protection locked="0"/>
    </xf>
    <xf numFmtId="39" fontId="12" fillId="0" borderId="0" xfId="3" applyFont="1" applyFill="1" applyBorder="1" applyAlignment="1" applyProtection="1">
      <alignment horizontal="right" vertical="center"/>
      <protection locked="0"/>
    </xf>
    <xf numFmtId="39" fontId="12" fillId="0" borderId="5" xfId="3" applyFont="1" applyFill="1" applyBorder="1" applyAlignment="1" applyProtection="1">
      <alignment horizontal="right" vertical="center"/>
      <protection locked="0"/>
    </xf>
    <xf numFmtId="39" fontId="8" fillId="0" borderId="26" xfId="3" applyFont="1" applyFill="1" applyBorder="1" applyAlignment="1" applyProtection="1">
      <alignment horizontal="center" vertical="center"/>
      <protection locked="0"/>
    </xf>
    <xf numFmtId="39" fontId="8" fillId="0" borderId="27" xfId="3" applyFont="1" applyFill="1" applyBorder="1" applyAlignment="1" applyProtection="1">
      <alignment horizontal="center" vertical="center"/>
      <protection locked="0"/>
    </xf>
    <xf numFmtId="39" fontId="8" fillId="0" borderId="28" xfId="3" applyFont="1" applyFill="1" applyBorder="1" applyAlignment="1" applyProtection="1">
      <alignment horizontal="center" vertical="center"/>
      <protection locked="0"/>
    </xf>
    <xf numFmtId="49" fontId="3" fillId="2" borderId="26" xfId="7" applyNumberFormat="1" applyFont="1" applyFill="1" applyBorder="1" applyAlignment="1">
      <alignment horizontal="center"/>
    </xf>
    <xf numFmtId="49" fontId="3" fillId="2" borderId="27" xfId="7" applyNumberFormat="1" applyFont="1" applyFill="1" applyBorder="1" applyAlignment="1">
      <alignment horizontal="center"/>
    </xf>
    <xf numFmtId="49" fontId="3" fillId="2" borderId="28" xfId="7" applyNumberFormat="1" applyFont="1" applyFill="1" applyBorder="1" applyAlignment="1">
      <alignment horizontal="center"/>
    </xf>
    <xf numFmtId="49" fontId="3" fillId="0" borderId="1" xfId="2" applyNumberFormat="1" applyFont="1" applyBorder="1" applyAlignment="1">
      <alignment horizontal="center" vertical="center"/>
    </xf>
    <xf numFmtId="0" fontId="3" fillId="0" borderId="2" xfId="2" applyFont="1" applyBorder="1" applyAlignment="1">
      <alignment horizontal="center" vertical="center"/>
    </xf>
    <xf numFmtId="2" fontId="3" fillId="0" borderId="2" xfId="2" applyNumberFormat="1" applyFont="1" applyBorder="1" applyAlignment="1">
      <alignment horizontal="center" vertical="center"/>
    </xf>
    <xf numFmtId="44" fontId="3" fillId="0" borderId="2" xfId="1" applyFont="1" applyBorder="1" applyAlignment="1">
      <alignment horizontal="center" vertical="center"/>
    </xf>
    <xf numFmtId="44" fontId="5" fillId="0" borderId="3" xfId="1" applyFont="1" applyBorder="1" applyAlignment="1">
      <alignment horizontal="center" vertical="center" wrapText="1"/>
    </xf>
    <xf numFmtId="49" fontId="3" fillId="0" borderId="4" xfId="2" applyNumberFormat="1" applyFont="1" applyBorder="1" applyAlignment="1">
      <alignment horizontal="center" vertical="center"/>
    </xf>
    <xf numFmtId="44" fontId="5" fillId="0" borderId="5" xfId="1" applyFont="1" applyBorder="1" applyAlignment="1">
      <alignment horizontal="center" vertical="center" wrapText="1"/>
    </xf>
  </cellXfs>
  <cellStyles count="16">
    <cellStyle name="Millares 2 3" xfId="9"/>
    <cellStyle name="Moneda" xfId="1" builtinId="4"/>
    <cellStyle name="Moneda 2" xfId="6"/>
    <cellStyle name="Normal" xfId="0" builtinId="0"/>
    <cellStyle name="Normal 13" xfId="13"/>
    <cellStyle name="Normal 2" xfId="15"/>
    <cellStyle name="Normal 2 2 2" xfId="2"/>
    <cellStyle name="Normal 2 2 2 2" xfId="7"/>
    <cellStyle name="Normal 2 2 3" xfId="5"/>
    <cellStyle name="Normal 4" xfId="14"/>
    <cellStyle name="Normal 5" xfId="12"/>
    <cellStyle name="Normal 7 2" xfId="11"/>
    <cellStyle name="Normal 9" xfId="8"/>
    <cellStyle name="Normal_CATALAGOS MESA COLORADA MODIFICADO" xfId="10"/>
    <cellStyle name="Normal_CBTIS-256-SIN PRECIOS" xfId="3"/>
    <cellStyle name="Normal_E.P. Vicente Guerrero(La Paz)"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182859</xdr:colOff>
      <xdr:row>2</xdr:row>
      <xdr:rowOff>146957</xdr:rowOff>
    </xdr:from>
    <xdr:to>
      <xdr:col>7</xdr:col>
      <xdr:colOff>1131759</xdr:colOff>
      <xdr:row>6</xdr:row>
      <xdr:rowOff>159477</xdr:rowOff>
    </xdr:to>
    <xdr:pic>
      <xdr:nvPicPr>
        <xdr:cNvPr id="5"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11012784" y="566057"/>
          <a:ext cx="3520650" cy="965020"/>
        </a:xfrm>
        <a:prstGeom prst="rect">
          <a:avLst/>
        </a:prstGeom>
      </xdr:spPr>
    </xdr:pic>
    <xdr:clientData/>
  </xdr:twoCellAnchor>
  <xdr:oneCellAnchor>
    <xdr:from>
      <xdr:col>6</xdr:col>
      <xdr:colOff>832198</xdr:colOff>
      <xdr:row>99</xdr:row>
      <xdr:rowOff>158163</xdr:rowOff>
    </xdr:from>
    <xdr:ext cx="2926540" cy="787474"/>
    <xdr:pic>
      <xdr:nvPicPr>
        <xdr:cNvPr id="22"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11657080" y="21101957"/>
          <a:ext cx="2926540" cy="787474"/>
        </a:xfrm>
        <a:prstGeom prst="rect">
          <a:avLst/>
        </a:prstGeom>
      </xdr:spPr>
    </xdr:pic>
    <xdr:clientData/>
  </xdr:oneCellAnchor>
  <xdr:twoCellAnchor editAs="oneCell">
    <xdr:from>
      <xdr:col>1</xdr:col>
      <xdr:colOff>38099</xdr:colOff>
      <xdr:row>2</xdr:row>
      <xdr:rowOff>95249</xdr:rowOff>
    </xdr:from>
    <xdr:to>
      <xdr:col>2</xdr:col>
      <xdr:colOff>2771774</xdr:colOff>
      <xdr:row>6</xdr:row>
      <xdr:rowOff>163529</xdr:rowOff>
    </xdr:to>
    <xdr:pic>
      <xdr:nvPicPr>
        <xdr:cNvPr id="1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25" t="10975" r="59205" b="20731"/>
        <a:stretch/>
      </xdr:blipFill>
      <xdr:spPr>
        <a:xfrm>
          <a:off x="209549" y="514349"/>
          <a:ext cx="3819525" cy="1020780"/>
        </a:xfrm>
        <a:prstGeom prst="rect">
          <a:avLst/>
        </a:prstGeom>
      </xdr:spPr>
    </xdr:pic>
    <xdr:clientData/>
  </xdr:twoCellAnchor>
  <xdr:twoCellAnchor editAs="oneCell">
    <xdr:from>
      <xdr:col>1</xdr:col>
      <xdr:colOff>85725</xdr:colOff>
      <xdr:row>99</xdr:row>
      <xdr:rowOff>117581</xdr:rowOff>
    </xdr:from>
    <xdr:to>
      <xdr:col>2</xdr:col>
      <xdr:colOff>2771775</xdr:colOff>
      <xdr:row>103</xdr:row>
      <xdr:rowOff>246692</xdr:rowOff>
    </xdr:to>
    <xdr:pic>
      <xdr:nvPicPr>
        <xdr:cNvPr id="13"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6" t="10975" r="59095" b="20731"/>
        <a:stretch/>
      </xdr:blipFill>
      <xdr:spPr>
        <a:xfrm>
          <a:off x="257175" y="20901131"/>
          <a:ext cx="3771900" cy="1033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se2\documentos%20c\Mis%20documentos\TEC%20DEPARTAMENTAL\E.P.%20AMELIA%20WILKES%20CESE&#209;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se2\documentos%20c\Mis%20documentos\estimaciones%20capece\ESTIMACIONESCAM\PRESUPUESTO%20PREPA%20MORELOS%20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se2\documentos%20c\Mis%20documentos\TEC%20LAB.%20IDIOMAS\PRESUPUESTO%20PREPA%20MORELOS%20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CION 03"/>
      <sheetName val="ESTIMACION 02"/>
      <sheetName val="ESTIMACION 01"/>
      <sheetName val="CONVENIO"/>
      <sheetName val="Hoja1"/>
      <sheetName val="FINIQUITO "/>
      <sheetName val="PERSONAL"/>
      <sheetName val="MAQUINARIA "/>
      <sheetName val="MATERIALES"/>
      <sheetName val="PROGRAMA DEOBRA"/>
      <sheetName val="PROGRAMA PARTIDAS"/>
      <sheetName val="PROGRAMA DE OBRA"/>
      <sheetName val="PROGRAMA DE OBRA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F4" t="str">
            <v>COMITE ADMINISTRADOR DEL PROGRAMA ESTATAL DE  CONSTRUCCION DE ESCUELAS</v>
          </cell>
        </row>
        <row r="8">
          <cell r="F8" t="str">
            <v>PROGRAMA DE OBRA</v>
          </cell>
        </row>
        <row r="11">
          <cell r="F11" t="str">
            <v>OBRA:</v>
          </cell>
          <cell r="H11" t="str">
            <v>E.P. JACINTO ROCHIN PINO, CONSTRUCCION DE TRES AULAS DIDACTICAS EN ESTRUCTURA REGIONAL, CANCHA DE USOS MULTIPLES Y OBRA EXTERIOR.</v>
          </cell>
          <cell r="W11" t="str">
            <v>FECHA DE INICIO:</v>
          </cell>
          <cell r="X11" t="str">
            <v>12 DE JUNIO DEL 2000</v>
          </cell>
        </row>
        <row r="12">
          <cell r="W12" t="str">
            <v>FECHA DE TERMINACION:</v>
          </cell>
          <cell r="X12" t="str">
            <v>21 DE JULIO DEL 2000</v>
          </cell>
        </row>
        <row r="13">
          <cell r="F13" t="str">
            <v>CONCURSO NO.:</v>
          </cell>
          <cell r="I13" t="str">
            <v>33055001-011-01</v>
          </cell>
          <cell r="W13" t="str">
            <v>LUGAR Y FECHA:</v>
          </cell>
          <cell r="X13" t="str">
            <v>LA PAZ, B.C.S. A 31 DE MAYO DEL 2000</v>
          </cell>
        </row>
        <row r="14">
          <cell r="F14" t="str">
            <v>EMPRESA PROPONENTE:</v>
          </cell>
          <cell r="I14" t="str">
            <v>CISE DE MEXICO, S.A. DE C.V.</v>
          </cell>
          <cell r="Q14" t="str">
            <v>HOJA NO.: 1 DE 1</v>
          </cell>
        </row>
        <row r="16">
          <cell r="I16" t="str">
            <v>M E S</v>
          </cell>
          <cell r="K16" t="str">
            <v>JUNIO</v>
          </cell>
          <cell r="O16" t="str">
            <v>JULIO</v>
          </cell>
          <cell r="S16" t="str">
            <v>AGOSTO</v>
          </cell>
          <cell r="W16" t="str">
            <v>SEPTIEMBRE</v>
          </cell>
          <cell r="AA16" t="str">
            <v>%DEL TOTAL</v>
          </cell>
        </row>
        <row r="17">
          <cell r="B17" t="str">
            <v>CLAVE</v>
          </cell>
          <cell r="D17" t="str">
            <v xml:space="preserve">        C O N C E P T O</v>
          </cell>
          <cell r="I17" t="str">
            <v>S E M A N A</v>
          </cell>
          <cell r="K17" t="str">
            <v>1</v>
          </cell>
          <cell r="L17" t="str">
            <v>2</v>
          </cell>
          <cell r="M17" t="str">
            <v>3</v>
          </cell>
          <cell r="N17" t="str">
            <v>4</v>
          </cell>
          <cell r="O17" t="str">
            <v>1</v>
          </cell>
          <cell r="P17" t="str">
            <v>2</v>
          </cell>
          <cell r="Q17" t="str">
            <v>3</v>
          </cell>
          <cell r="R17" t="str">
            <v>4</v>
          </cell>
          <cell r="S17" t="str">
            <v>1</v>
          </cell>
          <cell r="T17" t="str">
            <v>2</v>
          </cell>
          <cell r="U17" t="str">
            <v>3</v>
          </cell>
          <cell r="V17" t="str">
            <v>4</v>
          </cell>
          <cell r="W17" t="str">
            <v>1</v>
          </cell>
          <cell r="X17" t="str">
            <v>2</v>
          </cell>
          <cell r="Y17" t="str">
            <v>3</v>
          </cell>
          <cell r="Z17" t="str">
            <v>4</v>
          </cell>
          <cell r="AA17" t="str">
            <v>DE LA OBRA</v>
          </cell>
        </row>
        <row r="18">
          <cell r="I18" t="str">
            <v>IMPORTE $</v>
          </cell>
        </row>
        <row r="19">
          <cell r="C19" t="str">
            <v>A).-AULA DE USOS MULTIPLES</v>
          </cell>
          <cell r="I19">
            <v>0</v>
          </cell>
          <cell r="J19" t="str">
            <v>$</v>
          </cell>
          <cell r="K19">
            <v>0</v>
          </cell>
        </row>
        <row r="21">
          <cell r="C21" t="str">
            <v>01.- CIMENTACION</v>
          </cell>
          <cell r="I21">
            <v>0</v>
          </cell>
          <cell r="J21" t="str">
            <v>$</v>
          </cell>
        </row>
        <row r="23">
          <cell r="B23" t="str">
            <v>11061</v>
          </cell>
          <cell r="C23" t="str">
            <v>LIMPIA, TRAZO Y NIVELACION DEL TERRENO ( AREA DE EDIFICIO ).</v>
          </cell>
          <cell r="I23">
            <v>870.36</v>
          </cell>
          <cell r="J23" t="str">
            <v>$</v>
          </cell>
          <cell r="M23">
            <v>870.36</v>
          </cell>
        </row>
        <row r="25">
          <cell r="B25" t="str">
            <v>11071</v>
          </cell>
          <cell r="C25" t="str">
            <v>EXCAVACION A MANO EN  TERRENO TIPO "A"  INVESTIGADO EN OBRA, A CUALQUIER PROFUNDIDAD INCLUYE:  AFINE DE TALUDES,   ACARREO  DENTRO  Y FUERA  DE LA OBRA DEL MATERIAL NO UTILIZABLE.</v>
          </cell>
          <cell r="I25">
            <v>4578.1099999999997</v>
          </cell>
          <cell r="J25" t="str">
            <v>$</v>
          </cell>
          <cell r="M25">
            <v>4578.1099999999997</v>
          </cell>
        </row>
        <row r="27">
          <cell r="B27" t="str">
            <v>11101</v>
          </cell>
          <cell r="C27" t="str">
            <v>PLANTILLA  DE  CONCRETO  HECHA  EN  OBRA F'c= 100 KG/CM2 DE 6 CMS. DE ESPESOR.</v>
          </cell>
          <cell r="I27">
            <v>3346.16</v>
          </cell>
          <cell r="J27" t="str">
            <v>$</v>
          </cell>
          <cell r="M27">
            <v>3346.16</v>
          </cell>
        </row>
        <row r="29">
          <cell r="B29" t="str">
            <v>11121</v>
          </cell>
          <cell r="C29" t="str">
            <v>RELLENO Y COMPACTACION DE  MATERIAL  PRODUCTO DE EXCAVACION CON PISON Y AGUA EN CAPAS DE 20 CMS. DE ESPESOR INCLUYE ACARREO DENTRO  DE LA OBRA, MEDIDO COMPACTADO.</v>
          </cell>
          <cell r="I29">
            <v>1436.74</v>
          </cell>
          <cell r="J29" t="str">
            <v>$</v>
          </cell>
          <cell r="M29">
            <v>1436.74</v>
          </cell>
        </row>
        <row r="31">
          <cell r="B31" t="str">
            <v>11131</v>
          </cell>
          <cell r="C31" t="str">
            <v>SUMINISTRO Y   RELLENO   DE  MATERIAL  INERTE COMPACTADO CON PISON Y AGUA EN  CAPAS  DE  20 CMS. DE ESPESOR INCLUYE ACARREO DENTRO  DE LA OBRA MEDIDO COMPACTADO.</v>
          </cell>
          <cell r="I31">
            <v>5991.76</v>
          </cell>
          <cell r="J31" t="str">
            <v>$</v>
          </cell>
          <cell r="M31">
            <v>5991.76</v>
          </cell>
        </row>
        <row r="33">
          <cell r="B33" t="str">
            <v>12010</v>
          </cell>
          <cell r="C33" t="str">
            <v>CONCRETO F'c= 250 KG/CM2 EN CIMENTACION T. M. A. 3/4" INCLUYE COLADO, VIBRADO, CURADO Y PRUEBAS DE CONCRETO.</v>
          </cell>
          <cell r="I33">
            <v>11335.16</v>
          </cell>
          <cell r="J33" t="str">
            <v>$</v>
          </cell>
          <cell r="M33">
            <v>11335.16</v>
          </cell>
        </row>
        <row r="35">
          <cell r="B35" t="str">
            <v>12021</v>
          </cell>
          <cell r="C35" t="str">
            <v>CIMBRA PARA CIMENTACION CON MADERA DE PINO DE 3ra. ACABADO COMUN. INCLUYE  CIMBRADO Y  DESCIMBRADO, MEDIDO POR AREA DE CONTACTO.</v>
          </cell>
          <cell r="I35">
            <v>4168.66</v>
          </cell>
          <cell r="J35" t="str">
            <v>$</v>
          </cell>
          <cell r="M35">
            <v>4168.66</v>
          </cell>
        </row>
        <row r="37">
          <cell r="B37" t="str">
            <v>12032</v>
          </cell>
          <cell r="C37" t="str">
            <v>ACERO DE REFUERZO EN CIMENTACION CON ALAMBRON #2 F'y= 2530 KG/CM2 INCLUYE SUMINISTRO, HABILITADO, ARMADO, TRASLAPES, GANCHOS Y DESPERDICIOS.</v>
          </cell>
          <cell r="I37">
            <v>417.29</v>
          </cell>
          <cell r="J37" t="str">
            <v>$</v>
          </cell>
          <cell r="M37">
            <v>417.29</v>
          </cell>
        </row>
        <row r="39">
          <cell r="B39" t="str">
            <v>12034</v>
          </cell>
          <cell r="C39" t="str">
            <v>ACERO DE REFUERZO  DIAMETRO # 3 F'y= 4200 KG/CM2  INCLUYE SUMINISTRO, HABILITADO, ARMADO, TRASLAPES, GANCHOS Y DESPERDICIOS.</v>
          </cell>
          <cell r="I39">
            <v>2039.02</v>
          </cell>
          <cell r="J39" t="str">
            <v>$</v>
          </cell>
          <cell r="M39">
            <v>2039.02</v>
          </cell>
        </row>
        <row r="41">
          <cell r="B41" t="str">
            <v>12035</v>
          </cell>
          <cell r="C41" t="str">
            <v>ACERO DE REFUERZO  DIAMETRO # 4 F'y= 4200 KG/CM2  INCLUYE SUMINISTRO, HABILITADO, ARMADO, TRASLAPES, GANCHOS Y DESPERDICIOS.</v>
          </cell>
          <cell r="I41">
            <v>1381.39</v>
          </cell>
          <cell r="J41" t="str">
            <v>$</v>
          </cell>
          <cell r="M41">
            <v>1381.39</v>
          </cell>
        </row>
        <row r="43">
          <cell r="B43" t="str">
            <v>12036</v>
          </cell>
          <cell r="C43" t="str">
            <v>ACERO DE REFUERZO DIAMETRO #5 F'y= 4200 KG/CM2 INCLUYE SUMINISTRO, HABILITADO, ARMADO, TRASLAPES, GANCHOS Y DESPERDICIOS</v>
          </cell>
          <cell r="I43">
            <v>363.43</v>
          </cell>
          <cell r="J43" t="str">
            <v>$</v>
          </cell>
          <cell r="M43">
            <v>363.43</v>
          </cell>
        </row>
        <row r="45">
          <cell r="B45" t="str">
            <v>12037</v>
          </cell>
          <cell r="C45" t="str">
            <v>ACERO DE REFUERZO DIAMETRO #6 AL 12 F'y= 4200 KG/CM2 INCLUYE SUMINISTRO, HABILITADO, ARMADO, TRASLAPES, GANCHOS Y DESPERDICIOS</v>
          </cell>
          <cell r="I45">
            <v>238.9</v>
          </cell>
          <cell r="J45" t="str">
            <v>$</v>
          </cell>
          <cell r="M45">
            <v>238.9</v>
          </cell>
        </row>
        <row r="47">
          <cell r="B47" t="str">
            <v>12112</v>
          </cell>
          <cell r="C47" t="str">
            <v>CADENA  DE CONCRETO F'c= 250 KG/CM2  SECCION DE 15x30 CMS ARMADA CON 4 VARILLAS  # 3 ESTRIBOS # 2 A CADA 20 CMS INCLUYE CIMBRA COMUN Y CRUCES DE VARILLAS.</v>
          </cell>
          <cell r="I47">
            <v>7806.8</v>
          </cell>
          <cell r="J47" t="str">
            <v>$</v>
          </cell>
          <cell r="M47">
            <v>7806.8</v>
          </cell>
        </row>
        <row r="49">
          <cell r="B49" t="str">
            <v>11500</v>
          </cell>
          <cell r="C49" t="str">
            <v>MURETE DE ENRASE DE BLOCK DE CEMENTO DE 15x20x40 CMS ASENTADO CON MORTERO CEMENTO ARENA 1:3 ACABADO COMUN DE 15 CMS DE ESPESOR CON CELDAS RELLENAS DE CONCRETO F'c= 100 KG/CM2.</v>
          </cell>
          <cell r="I49">
            <v>4300.54</v>
          </cell>
          <cell r="J49" t="str">
            <v>$</v>
          </cell>
          <cell r="M49">
            <v>4300.54</v>
          </cell>
        </row>
        <row r="51">
          <cell r="B51" t="str">
            <v>12407</v>
          </cell>
          <cell r="C51" t="str">
            <v>ANCLAJE DE CASTILLOS EN ZAPATAS Y ENRASES 0.00 A 1.20 MTS ALTURA CON 4 VARILLAS 3/8" ESTRIBOS #2 A CADA 20 CMS INCLUYE CIMBRADO ARMADO Y COLOCADO.</v>
          </cell>
          <cell r="I51">
            <v>1493.94</v>
          </cell>
          <cell r="J51" t="str">
            <v>$</v>
          </cell>
          <cell r="M51">
            <v>1493.94</v>
          </cell>
        </row>
        <row r="52">
          <cell r="B52" t="str">
            <v/>
          </cell>
        </row>
        <row r="53">
          <cell r="C53" t="str">
            <v>02.- ESTRUCTURA</v>
          </cell>
          <cell r="I53">
            <v>0</v>
          </cell>
          <cell r="J53" t="str">
            <v>$</v>
          </cell>
        </row>
        <row r="55">
          <cell r="B55" t="str">
            <v>21110</v>
          </cell>
          <cell r="C55" t="str">
            <v>CIMBRA PARA LOSA COMUN  ACABADO COMUN CON TRIPLAY DE PINO 19 MM INCLUYE CIMBRADO, DESCIMBRADO, CHAFLAN, GOTERO Y FRONTERAS.</v>
          </cell>
          <cell r="I55">
            <v>18428.8</v>
          </cell>
          <cell r="J55" t="str">
            <v>$</v>
          </cell>
          <cell r="O55">
            <v>18428.8</v>
          </cell>
        </row>
        <row r="57">
          <cell r="B57">
            <v>21116</v>
          </cell>
          <cell r="C57" t="str">
            <v>CIMBRA APARENTE EN TRABES CON TRIPLAY DE PINO DE 19 MM INCLUYE CIMBRADO, DESCIMBRADO Y CHAFLANES.</v>
          </cell>
          <cell r="I57">
            <v>5854.09</v>
          </cell>
          <cell r="J57" t="str">
            <v>$</v>
          </cell>
          <cell r="O57">
            <v>5854.09</v>
          </cell>
        </row>
        <row r="59">
          <cell r="B59" t="str">
            <v>21101</v>
          </cell>
          <cell r="C59" t="str">
            <v>CIMBRA EN COLUMNAS Y MUROS APARENTES CON TRIPLAY DE PINO DE 19 MM INCLUYE CIMBRADO, DESCIMBRADO, HABILITADO Y CHAFLANES U OCHAVOS</v>
          </cell>
          <cell r="I59">
            <v>1168.92</v>
          </cell>
          <cell r="J59" t="str">
            <v>$</v>
          </cell>
          <cell r="O59">
            <v>1168.92</v>
          </cell>
        </row>
        <row r="61">
          <cell r="B61" t="str">
            <v>21201</v>
          </cell>
          <cell r="C61" t="str">
            <v>ACERO DE REFUERZO EN ESTRUCTURA CON ALAMBRON F'y= 2530 KG/CM2 INCLUYE SUMINISTRO, HABILITADO, ARMADO, TRASLAPES, GANCHO Y DESPERDICIOS.</v>
          </cell>
          <cell r="I61">
            <v>591.04999999999995</v>
          </cell>
          <cell r="J61" t="str">
            <v>$</v>
          </cell>
          <cell r="O61">
            <v>591.04999999999995</v>
          </cell>
        </row>
        <row r="63">
          <cell r="B63" t="str">
            <v>21203</v>
          </cell>
          <cell r="C63" t="str">
            <v>ACERO DE REFUERZO EN ESTRUCTURA #3 F'y= 4200 KG/CM2 INCLUYE SUMINISTRO, HABILITADO, ARMADO, TRASLAPES, GANCHO Y DESPERDICIOS.</v>
          </cell>
          <cell r="I63">
            <v>10842.45</v>
          </cell>
          <cell r="J63" t="str">
            <v>$</v>
          </cell>
          <cell r="O63">
            <v>10842.45</v>
          </cell>
        </row>
        <row r="65">
          <cell r="B65" t="str">
            <v>21204</v>
          </cell>
          <cell r="C65" t="str">
            <v>ACERO DE REFUERZO EN ESTRUCTURA #4 F'y= 4200 KG/CM2 INCLUYE SUMINISTRO, HABILITADO, ARMADO, TRASLAPES, GANCHO Y DESPERDICIOS.</v>
          </cell>
          <cell r="I65">
            <v>2365.96</v>
          </cell>
          <cell r="J65" t="str">
            <v>$</v>
          </cell>
          <cell r="O65">
            <v>2365.96</v>
          </cell>
        </row>
        <row r="67">
          <cell r="B67" t="str">
            <v>21206</v>
          </cell>
          <cell r="C67" t="str">
            <v>ACERO DE REFUERZO EN ESTRUCTURA #6 AL 12 F'y=4200 KG/CM2 INCLUYE SUMINISTRO, HABILITADO, ARMADO, TRASLAPES, GANCHO Y DESPERDICIOS.</v>
          </cell>
          <cell r="I67">
            <v>4651.7299999999996</v>
          </cell>
          <cell r="J67" t="str">
            <v>$</v>
          </cell>
          <cell r="O67">
            <v>4651.7299999999996</v>
          </cell>
        </row>
        <row r="69">
          <cell r="B69" t="str">
            <v>21205</v>
          </cell>
          <cell r="C69" t="str">
            <v>ACERO DE REFUERZO EN ESTRUCTURA #5 F'y= 4200 KG/CM2 INCLUYE SUMINISTRO, HABILITADO, ARMADO, TRASLAPES, GANCHO Y DESPERDICIOS.</v>
          </cell>
          <cell r="I69">
            <v>899.9</v>
          </cell>
          <cell r="J69" t="str">
            <v>$</v>
          </cell>
          <cell r="O69">
            <v>899.9</v>
          </cell>
        </row>
        <row r="71">
          <cell r="B71" t="str">
            <v>21301</v>
          </cell>
          <cell r="C71" t="str">
            <v xml:space="preserve">CONCRETO F'c= 250 KG/CM2 EN ESTRUCTURA Y  LOSA T. M. A. 3/4" INCLUYE COLADO, VIBRADO, CURADO Y AFINE, PRUEBAS DE CONCRETO. </v>
          </cell>
          <cell r="I71">
            <v>37128.370000000003</v>
          </cell>
          <cell r="J71" t="str">
            <v>$</v>
          </cell>
          <cell r="O71">
            <v>37128.370000000003</v>
          </cell>
        </row>
        <row r="72">
          <cell r="B72" t="str">
            <v/>
          </cell>
        </row>
        <row r="73">
          <cell r="C73" t="str">
            <v>03.- ALBAÑILERIA   ACABADOS</v>
          </cell>
          <cell r="I73">
            <v>0</v>
          </cell>
          <cell r="J73" t="str">
            <v>$</v>
          </cell>
        </row>
        <row r="75">
          <cell r="B75" t="str">
            <v>31019</v>
          </cell>
          <cell r="C75" t="str">
            <v>CADENA O CASTILLO DE CONCRETO F'c= 250 KG/CM2 15x20 CMS ARMADA CON 4 VARILLAS #3 F'y= 4200 KG/CM2 ESTRIBOS #2 A CADA 20 CMS INCLUYE CIMBRA COMUN Y CRUCES DE VARILLAS.</v>
          </cell>
          <cell r="I75">
            <v>14270.78</v>
          </cell>
          <cell r="J75" t="str">
            <v>$</v>
          </cell>
          <cell r="N75">
            <v>14270.78</v>
          </cell>
        </row>
        <row r="77">
          <cell r="B77" t="str">
            <v>31146</v>
          </cell>
          <cell r="C77" t="str">
            <v>MURO DE BLOCK HUECO DE  CEMENTO  15x20x40 CMS. DE 15 CMS ESPESOR ASENTADO CON MORTERO CEMENTO-ARENA EN PROPORCION DE 1:3 , ACABADO COMUN.</v>
          </cell>
          <cell r="I77">
            <v>8852.2900000000009</v>
          </cell>
          <cell r="J77" t="str">
            <v>$</v>
          </cell>
          <cell r="N77">
            <v>4426.1450000000004</v>
          </cell>
          <cell r="O77">
            <v>4426.1450000000004</v>
          </cell>
        </row>
        <row r="79">
          <cell r="B79" t="str">
            <v>31200</v>
          </cell>
          <cell r="C79" t="str">
            <v>REFUERZO CON MALLA ELECTROSOLDADA 6-6-10/10 EN PISOS INCLUYE SUMINISTRO Y COLOCACION.</v>
          </cell>
          <cell r="I79">
            <v>3098.03</v>
          </cell>
          <cell r="J79" t="str">
            <v>$</v>
          </cell>
          <cell r="Q79">
            <v>3098.03</v>
          </cell>
        </row>
        <row r="81">
          <cell r="B81" t="str">
            <v>31220</v>
          </cell>
          <cell r="C81" t="str">
            <v>PISO DE CONCRETO F'c= 150 KG/CM2 DE 10 CMS DE ESPESOR ACABADO PULIDO Y RAYADO CON BROCHA DE PELO, LOSAS DE 3.00x2.00 MTS JUNTAS FRIAS ACABADO CON VOLTEADOR INCLUYE CIMBRA, FRONTERAS.</v>
          </cell>
          <cell r="I81">
            <v>20024.07</v>
          </cell>
          <cell r="J81" t="str">
            <v>$</v>
          </cell>
          <cell r="Q81">
            <v>20024.07</v>
          </cell>
        </row>
        <row r="83">
          <cell r="B83" t="str">
            <v>31266</v>
          </cell>
          <cell r="C83" t="str">
            <v>FORJADO DE NARIZ EN BANQUETAS 0.10 MTS, INCLUYE CIMBRA COMUN ACERO #3 A CADA 40 CMS SENTIDO VERTICAL AHOGADO EN MURETE ENRASE O GUARNICION Y 1 VARILLA #3 PERIMETRAL, INCLUYE CHAFLAN EN FILO DE LECHO INFERIOR ACABADO CON VOLTEADOR EN EL SUPERIOR DECIMBRADO</v>
          </cell>
          <cell r="I83">
            <v>728.71</v>
          </cell>
          <cell r="J83" t="str">
            <v>$</v>
          </cell>
          <cell r="Q83">
            <v>728.71</v>
          </cell>
        </row>
        <row r="85">
          <cell r="B85" t="str">
            <v>32001</v>
          </cell>
          <cell r="C85" t="str">
            <v>APLANADO  EN  MUROS  DE   BLOCK  CON  MORTERO CEMENTO-ARENA 1:3 A  PLOMO  Y  REGLA  ACABADO CON FLOTA DE HULE INCLUYE REMATES Y EMBOQUILLADOS.</v>
          </cell>
          <cell r="I85">
            <v>14654.01</v>
          </cell>
          <cell r="J85" t="str">
            <v>$</v>
          </cell>
          <cell r="P85">
            <v>7327.0050000000001</v>
          </cell>
          <cell r="Q85">
            <v>7327.0050000000001</v>
          </cell>
        </row>
        <row r="87">
          <cell r="B87" t="str">
            <v>35501</v>
          </cell>
          <cell r="C87" t="str">
            <v>SUMINISTRO Y COLOCACION DE YESO EN PLAFONES Y TRABES, TRABAJO TERMINADO INCLUYE PREPARACION DE SUPERFICIE, BOQUILLAS, ANDAMIOS, MANO DE OBRA Y MATERIALES.</v>
          </cell>
          <cell r="I87">
            <v>10703.79</v>
          </cell>
          <cell r="J87" t="str">
            <v>$</v>
          </cell>
          <cell r="P87">
            <v>10703.79</v>
          </cell>
        </row>
        <row r="89">
          <cell r="B89" t="str">
            <v>34003</v>
          </cell>
          <cell r="C89" t="str">
            <v>PINTURA VINILICA MARCA DOAL GRAN TURISMO EN MUROS, COLUMNAS, TRABES Y PLAFONES TRABAJO TERMINADO INCLUYE PREPARACION DE SUPERFICIE REBABEAR Y PLASTE NECESARIOS INCLUYE ZOCLOS.</v>
          </cell>
          <cell r="I89">
            <v>8345.7000000000007</v>
          </cell>
          <cell r="J89" t="str">
            <v>$</v>
          </cell>
          <cell r="R89">
            <v>8345.7000000000007</v>
          </cell>
        </row>
        <row r="91">
          <cell r="B91" t="str">
            <v>35005</v>
          </cell>
          <cell r="C91" t="str">
            <v>SUMINISTRO Y APLICACIÓN DE IMPERMEABILIZANTE EN CALIENTE A BASE DE PRIMER, TAPA-POROS, ASFALTO OXIDADO #2 A RAZON DE 4 KG/M2; ALTERNANDO CON FIBRA DE VIDRIO ASFALTADA (PERMAFELT) 2 CAPAS, POSTERIORMENTE ASFALTO Y TERMINACION CON CARTON MINERALIZADO Y SELL</v>
          </cell>
          <cell r="I91">
            <v>18619.29</v>
          </cell>
          <cell r="J91" t="str">
            <v>$</v>
          </cell>
          <cell r="P91">
            <v>18619.29</v>
          </cell>
        </row>
        <row r="93">
          <cell r="B93" t="str">
            <v>37005</v>
          </cell>
          <cell r="C93" t="str">
            <v>LIMPIEZA DE PISOS DE CONCRETO Y/O MOSAICO DE PASTA, CERAMICA, ETC CON CEPILLO, AGUA Y ACIDO CLORHIDRICO.</v>
          </cell>
          <cell r="I93">
            <v>587.07000000000005</v>
          </cell>
          <cell r="J93" t="str">
            <v>$</v>
          </cell>
          <cell r="R93">
            <v>587.07000000000005</v>
          </cell>
        </row>
        <row r="95">
          <cell r="B95" t="str">
            <v>37030</v>
          </cell>
          <cell r="C95" t="str">
            <v>LIMPIEZA DE VIDRIOS Y TABLETAS POR AMBAS CARAS.</v>
          </cell>
          <cell r="I95">
            <v>104.23</v>
          </cell>
          <cell r="J95" t="str">
            <v>$</v>
          </cell>
          <cell r="R95">
            <v>104.23</v>
          </cell>
        </row>
        <row r="97">
          <cell r="B97" t="str">
            <v>38036</v>
          </cell>
          <cell r="C97" t="str">
            <v>SEPARACION MURO-COLUMNA CON CANAL DE LAMINA #18 DE 0.28 DESARROLLO CON PLACA POLIESTIRENO DE 3/4" Y 15 CMS ANCHO FIJADA A COLUMNA.</v>
          </cell>
          <cell r="I97">
            <v>621.99</v>
          </cell>
          <cell r="J97" t="str">
            <v>$</v>
          </cell>
          <cell r="N97">
            <v>621.99</v>
          </cell>
        </row>
        <row r="99">
          <cell r="C99" t="str">
            <v>04.- HERRERIA Y CARPINTERIA</v>
          </cell>
          <cell r="I99">
            <v>0</v>
          </cell>
          <cell r="J99" t="str">
            <v>$</v>
          </cell>
        </row>
        <row r="101">
          <cell r="B101" t="str">
            <v>46000</v>
          </cell>
          <cell r="C101" t="str">
            <v>SUMINISTRO Y COLOCACION DE MARCO Y PUERTA DE HERRERIA TUBULAR, CAL. #18, INCLUYE PRIMER, PINTURA ESMALTE A DOS MANOS, CHAPA DE PARCHE Y JALADERA AMBOS SENTIDOS, HERRAJES NECESARIOS DE 1.00x2.50 MTS.</v>
          </cell>
          <cell r="I101">
            <v>4077.2</v>
          </cell>
          <cell r="J101" t="str">
            <v>$</v>
          </cell>
          <cell r="R101">
            <v>4077.2</v>
          </cell>
        </row>
        <row r="103">
          <cell r="B103" t="str">
            <v>49110</v>
          </cell>
          <cell r="C103" t="str">
            <v>COLOCACION DE CANCELARÍA DE ALUMINIO FIJADA CON TAQUETES Y TORNILLOS, SUMINISTRADA POR CAPECE, INCLUYE FLETES DEL ALMACEN DE CAPECE A LA OBRA Y MANIOBRAS.</v>
          </cell>
          <cell r="I103">
            <v>2114.5300000000002</v>
          </cell>
          <cell r="J103" t="str">
            <v>$</v>
          </cell>
          <cell r="R103">
            <v>2114.5300000000002</v>
          </cell>
        </row>
        <row r="105">
          <cell r="B105" t="str">
            <v>49005</v>
          </cell>
          <cell r="C105" t="str">
            <v>MUEBLE GUARDA (USOS MULTIPLES) CON BASTIDOR DE MADERA Y TRIPLAY ACABADO CON ESMALTE MATE 2 MANOS 5.15x0.80x2.50 MTS. (SEGÚN PLANO DET-008.)</v>
          </cell>
          <cell r="I105">
            <v>5887.48</v>
          </cell>
          <cell r="J105" t="str">
            <v>$</v>
          </cell>
          <cell r="R105">
            <v>5887.48</v>
          </cell>
        </row>
        <row r="107">
          <cell r="C107" t="str">
            <v>05.- INSTALACIONES</v>
          </cell>
          <cell r="I107">
            <v>0</v>
          </cell>
          <cell r="J107" t="str">
            <v>$</v>
          </cell>
        </row>
        <row r="109">
          <cell r="B109" t="str">
            <v>50008</v>
          </cell>
          <cell r="C109" t="str">
            <v>SALIDA DE ALUMBRADO CON CAJA DE LAMINA Y TUBO PVC LIGERO INCLUYE APAGADOR Y CABLE VINANEL.</v>
          </cell>
          <cell r="I109">
            <v>6463.68</v>
          </cell>
          <cell r="J109" t="str">
            <v>$</v>
          </cell>
          <cell r="O109">
            <v>6463.68</v>
          </cell>
        </row>
        <row r="111">
          <cell r="B111" t="str">
            <v>50040</v>
          </cell>
          <cell r="C111" t="str">
            <v>SUMINISTRO Y COLOCACION DE TABLERO DE CONTROL QO4,  INCLUYE PRUEBAS MONOFASICO.</v>
          </cell>
          <cell r="I111">
            <v>294.72000000000003</v>
          </cell>
          <cell r="J111" t="str">
            <v>$</v>
          </cell>
          <cell r="P111">
            <v>294.72000000000003</v>
          </cell>
        </row>
        <row r="113">
          <cell r="B113">
            <v>50019</v>
          </cell>
          <cell r="C113" t="str">
            <v>COLOCACION DE LUMINARIA  FLUORESCENTE DE SOBREPONER 2x20 W CON ACRILICO DIFUSOR ENVOLVENTE, GABINETE METALICO, BALASTRAS Y TUBO U.O.T. ANCLAS HILTI (4 POR PZA.), INCLUYE FLETE, ALMACEN CAPECE-OBRA</v>
          </cell>
          <cell r="I113">
            <v>1213.7</v>
          </cell>
          <cell r="J113" t="str">
            <v>$</v>
          </cell>
          <cell r="R113">
            <v>1213.7</v>
          </cell>
        </row>
        <row r="115">
          <cell r="B115">
            <v>50027</v>
          </cell>
          <cell r="C115" t="str">
            <v>COLOCACION DE VENTILADOR DE TECHO DE 52" DE 5 VELOCIDADES, INCLUYE CONEXIONES Y FIJACION A CAJA (VARILLA 3/8" SENTIDO LONGITUDINAL), INCLUYE FLETE, ALMACEN CAPECE-OBRA.</v>
          </cell>
          <cell r="I115">
            <v>1226.8</v>
          </cell>
          <cell r="J115" t="str">
            <v>$</v>
          </cell>
          <cell r="R115">
            <v>1226.8</v>
          </cell>
        </row>
        <row r="117">
          <cell r="B117" t="str">
            <v>50402</v>
          </cell>
          <cell r="C117" t="str">
            <v>COLOCACION DE PIZARRON DE 0.90x3.00 MTS SUMINISTRO POR CAPECE INCLUYE TAQUETES TORNILLOS Y FLETE DEL ALMACEN A LA OBRA.</v>
          </cell>
          <cell r="I117">
            <v>167.47</v>
          </cell>
          <cell r="J117" t="str">
            <v>$</v>
          </cell>
          <cell r="R117">
            <v>167.47</v>
          </cell>
        </row>
        <row r="118">
          <cell r="B118" t="str">
            <v/>
          </cell>
        </row>
        <row r="119">
          <cell r="C119" t="str">
            <v>06.- OBRA EXTERIOR</v>
          </cell>
          <cell r="I119">
            <v>0</v>
          </cell>
          <cell r="J119" t="str">
            <v>$</v>
          </cell>
        </row>
        <row r="121">
          <cell r="B121" t="str">
            <v>61013</v>
          </cell>
          <cell r="C121" t="str">
            <v>REGISTRO ELECTRICO 60x60x80 CMS CON BLOCK CEMENTO, APLANADO INTERIOR Y EXTERIOR FLOTEADO, MARCO Y CONTRAMARCO METALICO, CADENA DE REMATE, FONDO GRAVA, TAPA DE CONCRETO ASA Y PINTURA.</v>
          </cell>
          <cell r="I121">
            <v>875.13</v>
          </cell>
          <cell r="J121" t="str">
            <v>$</v>
          </cell>
          <cell r="P121">
            <v>875.13</v>
          </cell>
        </row>
        <row r="123">
          <cell r="B123" t="str">
            <v>61031</v>
          </cell>
          <cell r="C123" t="str">
            <v>SUMINISTRO Y TENDIDO DE TUBO PVC RIGIDO PESADO 19 MM DE DIAMETRO, INCLUYE TRAZO, EXCAVACION, RELLENO COMPACTADO, CONEXIONES.</v>
          </cell>
          <cell r="I123">
            <v>2975.5</v>
          </cell>
          <cell r="J123" t="str">
            <v>$</v>
          </cell>
          <cell r="P123">
            <v>2975.5</v>
          </cell>
        </row>
        <row r="125">
          <cell r="B125" t="str">
            <v>61104</v>
          </cell>
          <cell r="C125" t="str">
            <v>SUMINISTRO Y TENDIDO DE CABLE T. H. W.  90º CAL #8, INCLUYE 3% DESPERDICIO Y 3% PUNTAS CONEXIONES, ABRAZADERA MECANICA Y CINTA VULCANIZABLE PARA DERIVACIONES.</v>
          </cell>
          <cell r="I125">
            <v>2296</v>
          </cell>
          <cell r="J125" t="str">
            <v>$</v>
          </cell>
          <cell r="P125">
            <v>2296</v>
          </cell>
        </row>
        <row r="127">
          <cell r="B127" t="str">
            <v>61106</v>
          </cell>
          <cell r="C127" t="str">
            <v>SUMINISTRO Y TENDIDO DE CABLE T. H. W.  90º CAL #10, INCLUYE 3% DESPERDICIO Y 3% PUNTAS CONEXIONES, ABRAZADERA MECANICA Y CINTA VULCANIZABLE PARA DERIVACIONES.</v>
          </cell>
          <cell r="I127">
            <v>841</v>
          </cell>
          <cell r="J127" t="str">
            <v>$</v>
          </cell>
          <cell r="P127">
            <v>841</v>
          </cell>
        </row>
        <row r="129">
          <cell r="C129" t="str">
            <v>B).- ANDADOR</v>
          </cell>
          <cell r="I129">
            <v>0</v>
          </cell>
          <cell r="J129" t="str">
            <v>$</v>
          </cell>
        </row>
        <row r="131">
          <cell r="B131" t="str">
            <v>11061</v>
          </cell>
          <cell r="C131" t="str">
            <v>LIMPIA, TRAZO Y NIVELACION DEL TERRENO ( AREA DE EDIFICIO ).</v>
          </cell>
          <cell r="I131">
            <v>507.2</v>
          </cell>
          <cell r="J131" t="str">
            <v>$</v>
          </cell>
          <cell r="M131">
            <v>507.2</v>
          </cell>
        </row>
        <row r="133">
          <cell r="B133" t="str">
            <v>11071</v>
          </cell>
          <cell r="C133" t="str">
            <v>EXCAVACION A MANO EN  TERRENO TIPO "A"  INVESTIGADO EN OBRA, A CUALQUIER PROFUNDIDAD INCLUYE:  AFINE DE TALUDES,   ACARREO  DENTRO  Y FUERA  DE LA OBRA DEL MATERIAL NO UTILIZABLE.</v>
          </cell>
          <cell r="I133">
            <v>809.34</v>
          </cell>
          <cell r="J133" t="str">
            <v>$</v>
          </cell>
          <cell r="M133">
            <v>809.34</v>
          </cell>
        </row>
        <row r="134">
          <cell r="M134">
            <v>0</v>
          </cell>
        </row>
        <row r="135">
          <cell r="B135" t="str">
            <v>11101</v>
          </cell>
          <cell r="C135" t="str">
            <v>PLANTILLA  DE  CONCRETO  HECHA  EN  OBRA F'c= 100 KG/CM2 DE 6 CMS. DE ESPESOR.</v>
          </cell>
          <cell r="I135">
            <v>159.69999999999999</v>
          </cell>
          <cell r="J135" t="str">
            <v>$</v>
          </cell>
          <cell r="M135">
            <v>159.69999999999999</v>
          </cell>
        </row>
        <row r="136">
          <cell r="M136">
            <v>0</v>
          </cell>
        </row>
        <row r="137">
          <cell r="B137" t="str">
            <v>11131</v>
          </cell>
          <cell r="C137" t="str">
            <v>SUMINISTRO Y   RELLENO   DE  MATERIAL  INERTE COMPACTADO CON PISON Y AGUA EN  CAPAS  DE  20 CMS. DE ESPESOR INCLUYE ACARREO DENTRO  DE LA OBRA MEDIDO COMPACTADO.</v>
          </cell>
          <cell r="I137">
            <v>2324.64</v>
          </cell>
          <cell r="J137" t="str">
            <v>$</v>
          </cell>
          <cell r="M137">
            <v>2324.64</v>
          </cell>
        </row>
        <row r="139">
          <cell r="B139" t="str">
            <v>11500</v>
          </cell>
          <cell r="C139" t="str">
            <v>MURETE DE ENRASE DE BLOCK DE CEMENTO DE 15x20x40 CMS ASENTADO CON MORTERO CEMENTO ARENA 1:3 ACABADO COMUN DE 15 CMS DE ESPESOR CON CELDAS RELLENAS DE CONCRETO F'c= 100 KG/CM2.</v>
          </cell>
          <cell r="I139">
            <v>4230.28</v>
          </cell>
          <cell r="J139" t="str">
            <v>$</v>
          </cell>
          <cell r="N139">
            <v>4230.28</v>
          </cell>
        </row>
        <row r="141">
          <cell r="B141" t="str">
            <v>31220</v>
          </cell>
          <cell r="C141" t="str">
            <v>PISO DE CONCRETO F'c= 150 KG/CM2 DE 10 CMS DE ESPESOR ACABADO PULIDO Y RAYADO CON BROCHA DE PELO, LOSAS DE 3.00x2.00 MTS JUNTAS FRIAS ACABADO CON VOLTEADOR INCLUYE CIMBRA, FRONTERAS.</v>
          </cell>
          <cell r="I141">
            <v>14871.2</v>
          </cell>
          <cell r="J141" t="str">
            <v>$</v>
          </cell>
          <cell r="N141">
            <v>14871.2</v>
          </cell>
        </row>
        <row r="143">
          <cell r="B143" t="str">
            <v>31262</v>
          </cell>
          <cell r="C143" t="str">
            <v>FORJADO DE NARIZ DE CONCRETO F'c= 150 KG/CM2, INCLUYE CIMBRA Y ACERO 0.8 KG/ML PARA REMATE PISO LADO POSTERIOR DEL EDIFICIO.</v>
          </cell>
          <cell r="I143">
            <v>2489.7600000000002</v>
          </cell>
          <cell r="J143" t="str">
            <v>$</v>
          </cell>
          <cell r="N143">
            <v>2489.7600000000002</v>
          </cell>
        </row>
        <row r="146">
          <cell r="G146" t="str">
            <v>SUMA   $ :</v>
          </cell>
          <cell r="I146">
            <v>286134.82000000012</v>
          </cell>
        </row>
        <row r="147">
          <cell r="AA147">
            <v>0</v>
          </cell>
        </row>
        <row r="148">
          <cell r="I148" t="str">
            <v>%   PARCIAL      :</v>
          </cell>
          <cell r="K148">
            <v>0</v>
          </cell>
          <cell r="L148">
            <v>0</v>
          </cell>
          <cell r="M148">
            <v>0.18721643175059915</v>
          </cell>
          <cell r="N148">
            <v>0.14297510173700631</v>
          </cell>
          <cell r="O148">
            <v>0.3243963632248601</v>
          </cell>
          <cell r="P148">
            <v>0.15353753520805327</v>
          </cell>
          <cell r="Q148">
            <v>0.10896197463838894</v>
          </cell>
          <cell r="R148">
            <v>8.2912593441091822E-2</v>
          </cell>
          <cell r="S148">
            <v>0</v>
          </cell>
          <cell r="T148">
            <v>0</v>
          </cell>
          <cell r="U148">
            <v>0</v>
          </cell>
          <cell r="V148">
            <v>0</v>
          </cell>
          <cell r="W148">
            <v>0</v>
          </cell>
          <cell r="X148">
            <v>0</v>
          </cell>
          <cell r="Y148">
            <v>0</v>
          </cell>
          <cell r="Z148">
            <v>0</v>
          </cell>
        </row>
        <row r="149">
          <cell r="C149" t="str">
            <v>E R O G A C I O N E S:</v>
          </cell>
          <cell r="I149" t="str">
            <v>%   ACUMULADO      :</v>
          </cell>
          <cell r="K149">
            <v>0</v>
          </cell>
          <cell r="L149">
            <v>0</v>
          </cell>
          <cell r="M149">
            <v>0.18721643175059915</v>
          </cell>
          <cell r="N149">
            <v>0.33019153348760549</v>
          </cell>
          <cell r="O149">
            <v>0.65458789671246564</v>
          </cell>
          <cell r="P149">
            <v>0.80812543192051889</v>
          </cell>
          <cell r="Q149">
            <v>0.91708740655890775</v>
          </cell>
          <cell r="R149">
            <v>0.99999999999999956</v>
          </cell>
          <cell r="S149">
            <v>0.99999999999999956</v>
          </cell>
          <cell r="T149">
            <v>0.99999999999999956</v>
          </cell>
          <cell r="U149">
            <v>0.99999999999999956</v>
          </cell>
          <cell r="V149">
            <v>0.99999999999999956</v>
          </cell>
          <cell r="W149">
            <v>0.99999999999999956</v>
          </cell>
          <cell r="X149">
            <v>0.99999999999999956</v>
          </cell>
        </row>
        <row r="150">
          <cell r="I150" t="str">
            <v>EROGACION    MENSUAL       $   :</v>
          </cell>
          <cell r="K150">
            <v>0</v>
          </cell>
          <cell r="L150">
            <v>0</v>
          </cell>
          <cell r="M150">
            <v>53569.14</v>
          </cell>
          <cell r="N150">
            <v>40910.155000000006</v>
          </cell>
          <cell r="O150">
            <v>92821.095000000001</v>
          </cell>
          <cell r="P150">
            <v>43932.435000000005</v>
          </cell>
          <cell r="Q150">
            <v>31177.814999999999</v>
          </cell>
          <cell r="R150">
            <v>23724.18</v>
          </cell>
          <cell r="S150">
            <v>0</v>
          </cell>
          <cell r="T150">
            <v>0</v>
          </cell>
          <cell r="U150">
            <v>0</v>
          </cell>
          <cell r="V150">
            <v>0</v>
          </cell>
          <cell r="W150">
            <v>0</v>
          </cell>
          <cell r="X150">
            <v>0</v>
          </cell>
        </row>
        <row r="151">
          <cell r="I151" t="str">
            <v>EROGACION    ACUMULADA  $   :</v>
          </cell>
          <cell r="K151">
            <v>0</v>
          </cell>
          <cell r="L151">
            <v>0</v>
          </cell>
          <cell r="M151">
            <v>53569.14</v>
          </cell>
          <cell r="N151">
            <v>94479.295000000013</v>
          </cell>
          <cell r="O151">
            <v>187300.39</v>
          </cell>
          <cell r="P151">
            <v>231232.82500000001</v>
          </cell>
          <cell r="Q151">
            <v>262410.64</v>
          </cell>
          <cell r="R151">
            <v>286134.82</v>
          </cell>
          <cell r="S151">
            <v>286134.82</v>
          </cell>
          <cell r="T151">
            <v>286134.82</v>
          </cell>
          <cell r="U151">
            <v>286134.82</v>
          </cell>
          <cell r="V151">
            <v>286134.82</v>
          </cell>
          <cell r="W151">
            <v>286134.82</v>
          </cell>
          <cell r="X151">
            <v>286134.82</v>
          </cell>
        </row>
        <row r="156">
          <cell r="C156" t="str">
            <v xml:space="preserve">  ELABORO: ____________________________</v>
          </cell>
          <cell r="F156" t="str">
            <v>CISE DE MEXICO</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2060"/>
    <pageSetUpPr fitToPage="1"/>
  </sheetPr>
  <dimension ref="A1:H318"/>
  <sheetViews>
    <sheetView tabSelected="1" zoomScale="85" zoomScaleNormal="85" zoomScaleSheetLayoutView="100" workbookViewId="0">
      <selection activeCell="B3" sqref="B3:H7"/>
    </sheetView>
  </sheetViews>
  <sheetFormatPr baseColWidth="10" defaultRowHeight="12.75" x14ac:dyDescent="0.2"/>
  <cols>
    <col min="1" max="1" width="2.5703125" style="1" customWidth="1"/>
    <col min="2" max="2" width="16.28515625" style="7" customWidth="1"/>
    <col min="3" max="3" width="93.85546875" style="1" customWidth="1"/>
    <col min="4" max="4" width="12.5703125" style="7" customWidth="1"/>
    <col min="5" max="5" width="18.7109375" style="15" customWidth="1"/>
    <col min="6" max="6" width="18.42578125" style="18" customWidth="1"/>
    <col min="7" max="7" width="38.5703125" style="18" customWidth="1"/>
    <col min="8" max="8" width="18.42578125" style="18" customWidth="1"/>
    <col min="9" max="232" width="11.42578125" style="1"/>
    <col min="233" max="233" width="2.85546875" style="1" customWidth="1"/>
    <col min="234" max="235" width="12.85546875" style="1" customWidth="1"/>
    <col min="236" max="237" width="8.85546875" style="1" customWidth="1"/>
    <col min="238" max="238" width="17" style="1" customWidth="1"/>
    <col min="239" max="245" width="8.85546875" style="1" customWidth="1"/>
    <col min="246" max="246" width="15.140625" style="1" customWidth="1"/>
    <col min="247" max="247" width="12.140625" style="1" customWidth="1"/>
    <col min="248" max="248" width="16.85546875" style="1" customWidth="1"/>
    <col min="249" max="249" width="14.85546875" style="1" customWidth="1"/>
    <col min="250" max="250" width="25.140625" style="1" customWidth="1"/>
    <col min="251" max="488" width="11.42578125" style="1"/>
    <col min="489" max="489" width="2.85546875" style="1" customWidth="1"/>
    <col min="490" max="491" width="12.85546875" style="1" customWidth="1"/>
    <col min="492" max="493" width="8.85546875" style="1" customWidth="1"/>
    <col min="494" max="494" width="17" style="1" customWidth="1"/>
    <col min="495" max="501" width="8.85546875" style="1" customWidth="1"/>
    <col min="502" max="502" width="15.140625" style="1" customWidth="1"/>
    <col min="503" max="503" width="12.140625" style="1" customWidth="1"/>
    <col min="504" max="504" width="16.85546875" style="1" customWidth="1"/>
    <col min="505" max="505" width="14.85546875" style="1" customWidth="1"/>
    <col min="506" max="506" width="25.140625" style="1" customWidth="1"/>
    <col min="507" max="744" width="11.42578125" style="1"/>
    <col min="745" max="745" width="2.85546875" style="1" customWidth="1"/>
    <col min="746" max="747" width="12.85546875" style="1" customWidth="1"/>
    <col min="748" max="749" width="8.85546875" style="1" customWidth="1"/>
    <col min="750" max="750" width="17" style="1" customWidth="1"/>
    <col min="751" max="757" width="8.85546875" style="1" customWidth="1"/>
    <col min="758" max="758" width="15.140625" style="1" customWidth="1"/>
    <col min="759" max="759" width="12.140625" style="1" customWidth="1"/>
    <col min="760" max="760" width="16.85546875" style="1" customWidth="1"/>
    <col min="761" max="761" width="14.85546875" style="1" customWidth="1"/>
    <col min="762" max="762" width="25.140625" style="1" customWidth="1"/>
    <col min="763" max="1000" width="11.42578125" style="1"/>
    <col min="1001" max="1001" width="2.85546875" style="1" customWidth="1"/>
    <col min="1002" max="1003" width="12.85546875" style="1" customWidth="1"/>
    <col min="1004" max="1005" width="8.85546875" style="1" customWidth="1"/>
    <col min="1006" max="1006" width="17" style="1" customWidth="1"/>
    <col min="1007" max="1013" width="8.85546875" style="1" customWidth="1"/>
    <col min="1014" max="1014" width="15.140625" style="1" customWidth="1"/>
    <col min="1015" max="1015" width="12.140625" style="1" customWidth="1"/>
    <col min="1016" max="1016" width="16.85546875" style="1" customWidth="1"/>
    <col min="1017" max="1017" width="14.85546875" style="1" customWidth="1"/>
    <col min="1018" max="1018" width="25.140625" style="1" customWidth="1"/>
    <col min="1019" max="1256" width="11.42578125" style="1"/>
    <col min="1257" max="1257" width="2.85546875" style="1" customWidth="1"/>
    <col min="1258" max="1259" width="12.85546875" style="1" customWidth="1"/>
    <col min="1260" max="1261" width="8.85546875" style="1" customWidth="1"/>
    <col min="1262" max="1262" width="17" style="1" customWidth="1"/>
    <col min="1263" max="1269" width="8.85546875" style="1" customWidth="1"/>
    <col min="1270" max="1270" width="15.140625" style="1" customWidth="1"/>
    <col min="1271" max="1271" width="12.140625" style="1" customWidth="1"/>
    <col min="1272" max="1272" width="16.85546875" style="1" customWidth="1"/>
    <col min="1273" max="1273" width="14.85546875" style="1" customWidth="1"/>
    <col min="1274" max="1274" width="25.140625" style="1" customWidth="1"/>
    <col min="1275" max="1512" width="11.42578125" style="1"/>
    <col min="1513" max="1513" width="2.85546875" style="1" customWidth="1"/>
    <col min="1514" max="1515" width="12.85546875" style="1" customWidth="1"/>
    <col min="1516" max="1517" width="8.85546875" style="1" customWidth="1"/>
    <col min="1518" max="1518" width="17" style="1" customWidth="1"/>
    <col min="1519" max="1525" width="8.85546875" style="1" customWidth="1"/>
    <col min="1526" max="1526" width="15.140625" style="1" customWidth="1"/>
    <col min="1527" max="1527" width="12.140625" style="1" customWidth="1"/>
    <col min="1528" max="1528" width="16.85546875" style="1" customWidth="1"/>
    <col min="1529" max="1529" width="14.85546875" style="1" customWidth="1"/>
    <col min="1530" max="1530" width="25.140625" style="1" customWidth="1"/>
    <col min="1531" max="1768" width="11.42578125" style="1"/>
    <col min="1769" max="1769" width="2.85546875" style="1" customWidth="1"/>
    <col min="1770" max="1771" width="12.85546875" style="1" customWidth="1"/>
    <col min="1772" max="1773" width="8.85546875" style="1" customWidth="1"/>
    <col min="1774" max="1774" width="17" style="1" customWidth="1"/>
    <col min="1775" max="1781" width="8.85546875" style="1" customWidth="1"/>
    <col min="1782" max="1782" width="15.140625" style="1" customWidth="1"/>
    <col min="1783" max="1783" width="12.140625" style="1" customWidth="1"/>
    <col min="1784" max="1784" width="16.85546875" style="1" customWidth="1"/>
    <col min="1785" max="1785" width="14.85546875" style="1" customWidth="1"/>
    <col min="1786" max="1786" width="25.140625" style="1" customWidth="1"/>
    <col min="1787" max="2024" width="11.42578125" style="1"/>
    <col min="2025" max="2025" width="2.85546875" style="1" customWidth="1"/>
    <col min="2026" max="2027" width="12.85546875" style="1" customWidth="1"/>
    <col min="2028" max="2029" width="8.85546875" style="1" customWidth="1"/>
    <col min="2030" max="2030" width="17" style="1" customWidth="1"/>
    <col min="2031" max="2037" width="8.85546875" style="1" customWidth="1"/>
    <col min="2038" max="2038" width="15.140625" style="1" customWidth="1"/>
    <col min="2039" max="2039" width="12.140625" style="1" customWidth="1"/>
    <col min="2040" max="2040" width="16.85546875" style="1" customWidth="1"/>
    <col min="2041" max="2041" width="14.85546875" style="1" customWidth="1"/>
    <col min="2042" max="2042" width="25.140625" style="1" customWidth="1"/>
    <col min="2043" max="2280" width="11.42578125" style="1"/>
    <col min="2281" max="2281" width="2.85546875" style="1" customWidth="1"/>
    <col min="2282" max="2283" width="12.85546875" style="1" customWidth="1"/>
    <col min="2284" max="2285" width="8.85546875" style="1" customWidth="1"/>
    <col min="2286" max="2286" width="17" style="1" customWidth="1"/>
    <col min="2287" max="2293" width="8.85546875" style="1" customWidth="1"/>
    <col min="2294" max="2294" width="15.140625" style="1" customWidth="1"/>
    <col min="2295" max="2295" width="12.140625" style="1" customWidth="1"/>
    <col min="2296" max="2296" width="16.85546875" style="1" customWidth="1"/>
    <col min="2297" max="2297" width="14.85546875" style="1" customWidth="1"/>
    <col min="2298" max="2298" width="25.140625" style="1" customWidth="1"/>
    <col min="2299" max="2536" width="11.42578125" style="1"/>
    <col min="2537" max="2537" width="2.85546875" style="1" customWidth="1"/>
    <col min="2538" max="2539" width="12.85546875" style="1" customWidth="1"/>
    <col min="2540" max="2541" width="8.85546875" style="1" customWidth="1"/>
    <col min="2542" max="2542" width="17" style="1" customWidth="1"/>
    <col min="2543" max="2549" width="8.85546875" style="1" customWidth="1"/>
    <col min="2550" max="2550" width="15.140625" style="1" customWidth="1"/>
    <col min="2551" max="2551" width="12.140625" style="1" customWidth="1"/>
    <col min="2552" max="2552" width="16.85546875" style="1" customWidth="1"/>
    <col min="2553" max="2553" width="14.85546875" style="1" customWidth="1"/>
    <col min="2554" max="2554" width="25.140625" style="1" customWidth="1"/>
    <col min="2555" max="2792" width="11.42578125" style="1"/>
    <col min="2793" max="2793" width="2.85546875" style="1" customWidth="1"/>
    <col min="2794" max="2795" width="12.85546875" style="1" customWidth="1"/>
    <col min="2796" max="2797" width="8.85546875" style="1" customWidth="1"/>
    <col min="2798" max="2798" width="17" style="1" customWidth="1"/>
    <col min="2799" max="2805" width="8.85546875" style="1" customWidth="1"/>
    <col min="2806" max="2806" width="15.140625" style="1" customWidth="1"/>
    <col min="2807" max="2807" width="12.140625" style="1" customWidth="1"/>
    <col min="2808" max="2808" width="16.85546875" style="1" customWidth="1"/>
    <col min="2809" max="2809" width="14.85546875" style="1" customWidth="1"/>
    <col min="2810" max="2810" width="25.140625" style="1" customWidth="1"/>
    <col min="2811" max="3048" width="11.42578125" style="1"/>
    <col min="3049" max="3049" width="2.85546875" style="1" customWidth="1"/>
    <col min="3050" max="3051" width="12.85546875" style="1" customWidth="1"/>
    <col min="3052" max="3053" width="8.85546875" style="1" customWidth="1"/>
    <col min="3054" max="3054" width="17" style="1" customWidth="1"/>
    <col min="3055" max="3061" width="8.85546875" style="1" customWidth="1"/>
    <col min="3062" max="3062" width="15.140625" style="1" customWidth="1"/>
    <col min="3063" max="3063" width="12.140625" style="1" customWidth="1"/>
    <col min="3064" max="3064" width="16.85546875" style="1" customWidth="1"/>
    <col min="3065" max="3065" width="14.85546875" style="1" customWidth="1"/>
    <col min="3066" max="3066" width="25.140625" style="1" customWidth="1"/>
    <col min="3067" max="3304" width="11.42578125" style="1"/>
    <col min="3305" max="3305" width="2.85546875" style="1" customWidth="1"/>
    <col min="3306" max="3307" width="12.85546875" style="1" customWidth="1"/>
    <col min="3308" max="3309" width="8.85546875" style="1" customWidth="1"/>
    <col min="3310" max="3310" width="17" style="1" customWidth="1"/>
    <col min="3311" max="3317" width="8.85546875" style="1" customWidth="1"/>
    <col min="3318" max="3318" width="15.140625" style="1" customWidth="1"/>
    <col min="3319" max="3319" width="12.140625" style="1" customWidth="1"/>
    <col min="3320" max="3320" width="16.85546875" style="1" customWidth="1"/>
    <col min="3321" max="3321" width="14.85546875" style="1" customWidth="1"/>
    <col min="3322" max="3322" width="25.140625" style="1" customWidth="1"/>
    <col min="3323" max="3560" width="11.42578125" style="1"/>
    <col min="3561" max="3561" width="2.85546875" style="1" customWidth="1"/>
    <col min="3562" max="3563" width="12.85546875" style="1" customWidth="1"/>
    <col min="3564" max="3565" width="8.85546875" style="1" customWidth="1"/>
    <col min="3566" max="3566" width="17" style="1" customWidth="1"/>
    <col min="3567" max="3573" width="8.85546875" style="1" customWidth="1"/>
    <col min="3574" max="3574" width="15.140625" style="1" customWidth="1"/>
    <col min="3575" max="3575" width="12.140625" style="1" customWidth="1"/>
    <col min="3576" max="3576" width="16.85546875" style="1" customWidth="1"/>
    <col min="3577" max="3577" width="14.85546875" style="1" customWidth="1"/>
    <col min="3578" max="3578" width="25.140625" style="1" customWidth="1"/>
    <col min="3579" max="3816" width="11.42578125" style="1"/>
    <col min="3817" max="3817" width="2.85546875" style="1" customWidth="1"/>
    <col min="3818" max="3819" width="12.85546875" style="1" customWidth="1"/>
    <col min="3820" max="3821" width="8.85546875" style="1" customWidth="1"/>
    <col min="3822" max="3822" width="17" style="1" customWidth="1"/>
    <col min="3823" max="3829" width="8.85546875" style="1" customWidth="1"/>
    <col min="3830" max="3830" width="15.140625" style="1" customWidth="1"/>
    <col min="3831" max="3831" width="12.140625" style="1" customWidth="1"/>
    <col min="3832" max="3832" width="16.85546875" style="1" customWidth="1"/>
    <col min="3833" max="3833" width="14.85546875" style="1" customWidth="1"/>
    <col min="3834" max="3834" width="25.140625" style="1" customWidth="1"/>
    <col min="3835" max="4072" width="11.42578125" style="1"/>
    <col min="4073" max="4073" width="2.85546875" style="1" customWidth="1"/>
    <col min="4074" max="4075" width="12.85546875" style="1" customWidth="1"/>
    <col min="4076" max="4077" width="8.85546875" style="1" customWidth="1"/>
    <col min="4078" max="4078" width="17" style="1" customWidth="1"/>
    <col min="4079" max="4085" width="8.85546875" style="1" customWidth="1"/>
    <col min="4086" max="4086" width="15.140625" style="1" customWidth="1"/>
    <col min="4087" max="4087" width="12.140625" style="1" customWidth="1"/>
    <col min="4088" max="4088" width="16.85546875" style="1" customWidth="1"/>
    <col min="4089" max="4089" width="14.85546875" style="1" customWidth="1"/>
    <col min="4090" max="4090" width="25.140625" style="1" customWidth="1"/>
    <col min="4091" max="4328" width="11.42578125" style="1"/>
    <col min="4329" max="4329" width="2.85546875" style="1" customWidth="1"/>
    <col min="4330" max="4331" width="12.85546875" style="1" customWidth="1"/>
    <col min="4332" max="4333" width="8.85546875" style="1" customWidth="1"/>
    <col min="4334" max="4334" width="17" style="1" customWidth="1"/>
    <col min="4335" max="4341" width="8.85546875" style="1" customWidth="1"/>
    <col min="4342" max="4342" width="15.140625" style="1" customWidth="1"/>
    <col min="4343" max="4343" width="12.140625" style="1" customWidth="1"/>
    <col min="4344" max="4344" width="16.85546875" style="1" customWidth="1"/>
    <col min="4345" max="4345" width="14.85546875" style="1" customWidth="1"/>
    <col min="4346" max="4346" width="25.140625" style="1" customWidth="1"/>
    <col min="4347" max="4584" width="11.42578125" style="1"/>
    <col min="4585" max="4585" width="2.85546875" style="1" customWidth="1"/>
    <col min="4586" max="4587" width="12.85546875" style="1" customWidth="1"/>
    <col min="4588" max="4589" width="8.85546875" style="1" customWidth="1"/>
    <col min="4590" max="4590" width="17" style="1" customWidth="1"/>
    <col min="4591" max="4597" width="8.85546875" style="1" customWidth="1"/>
    <col min="4598" max="4598" width="15.140625" style="1" customWidth="1"/>
    <col min="4599" max="4599" width="12.140625" style="1" customWidth="1"/>
    <col min="4600" max="4600" width="16.85546875" style="1" customWidth="1"/>
    <col min="4601" max="4601" width="14.85546875" style="1" customWidth="1"/>
    <col min="4602" max="4602" width="25.140625" style="1" customWidth="1"/>
    <col min="4603" max="4840" width="11.42578125" style="1"/>
    <col min="4841" max="4841" width="2.85546875" style="1" customWidth="1"/>
    <col min="4842" max="4843" width="12.85546875" style="1" customWidth="1"/>
    <col min="4844" max="4845" width="8.85546875" style="1" customWidth="1"/>
    <col min="4846" max="4846" width="17" style="1" customWidth="1"/>
    <col min="4847" max="4853" width="8.85546875" style="1" customWidth="1"/>
    <col min="4854" max="4854" width="15.140625" style="1" customWidth="1"/>
    <col min="4855" max="4855" width="12.140625" style="1" customWidth="1"/>
    <col min="4856" max="4856" width="16.85546875" style="1" customWidth="1"/>
    <col min="4857" max="4857" width="14.85546875" style="1" customWidth="1"/>
    <col min="4858" max="4858" width="25.140625" style="1" customWidth="1"/>
    <col min="4859" max="5096" width="11.42578125" style="1"/>
    <col min="5097" max="5097" width="2.85546875" style="1" customWidth="1"/>
    <col min="5098" max="5099" width="12.85546875" style="1" customWidth="1"/>
    <col min="5100" max="5101" width="8.85546875" style="1" customWidth="1"/>
    <col min="5102" max="5102" width="17" style="1" customWidth="1"/>
    <col min="5103" max="5109" width="8.85546875" style="1" customWidth="1"/>
    <col min="5110" max="5110" width="15.140625" style="1" customWidth="1"/>
    <col min="5111" max="5111" width="12.140625" style="1" customWidth="1"/>
    <col min="5112" max="5112" width="16.85546875" style="1" customWidth="1"/>
    <col min="5113" max="5113" width="14.85546875" style="1" customWidth="1"/>
    <col min="5114" max="5114" width="25.140625" style="1" customWidth="1"/>
    <col min="5115" max="5352" width="11.42578125" style="1"/>
    <col min="5353" max="5353" width="2.85546875" style="1" customWidth="1"/>
    <col min="5354" max="5355" width="12.85546875" style="1" customWidth="1"/>
    <col min="5356" max="5357" width="8.85546875" style="1" customWidth="1"/>
    <col min="5358" max="5358" width="17" style="1" customWidth="1"/>
    <col min="5359" max="5365" width="8.85546875" style="1" customWidth="1"/>
    <col min="5366" max="5366" width="15.140625" style="1" customWidth="1"/>
    <col min="5367" max="5367" width="12.140625" style="1" customWidth="1"/>
    <col min="5368" max="5368" width="16.85546875" style="1" customWidth="1"/>
    <col min="5369" max="5369" width="14.85546875" style="1" customWidth="1"/>
    <col min="5370" max="5370" width="25.140625" style="1" customWidth="1"/>
    <col min="5371" max="5608" width="11.42578125" style="1"/>
    <col min="5609" max="5609" width="2.85546875" style="1" customWidth="1"/>
    <col min="5610" max="5611" width="12.85546875" style="1" customWidth="1"/>
    <col min="5612" max="5613" width="8.85546875" style="1" customWidth="1"/>
    <col min="5614" max="5614" width="17" style="1" customWidth="1"/>
    <col min="5615" max="5621" width="8.85546875" style="1" customWidth="1"/>
    <col min="5622" max="5622" width="15.140625" style="1" customWidth="1"/>
    <col min="5623" max="5623" width="12.140625" style="1" customWidth="1"/>
    <col min="5624" max="5624" width="16.85546875" style="1" customWidth="1"/>
    <col min="5625" max="5625" width="14.85546875" style="1" customWidth="1"/>
    <col min="5626" max="5626" width="25.140625" style="1" customWidth="1"/>
    <col min="5627" max="5864" width="11.42578125" style="1"/>
    <col min="5865" max="5865" width="2.85546875" style="1" customWidth="1"/>
    <col min="5866" max="5867" width="12.85546875" style="1" customWidth="1"/>
    <col min="5868" max="5869" width="8.85546875" style="1" customWidth="1"/>
    <col min="5870" max="5870" width="17" style="1" customWidth="1"/>
    <col min="5871" max="5877" width="8.85546875" style="1" customWidth="1"/>
    <col min="5878" max="5878" width="15.140625" style="1" customWidth="1"/>
    <col min="5879" max="5879" width="12.140625" style="1" customWidth="1"/>
    <col min="5880" max="5880" width="16.85546875" style="1" customWidth="1"/>
    <col min="5881" max="5881" width="14.85546875" style="1" customWidth="1"/>
    <col min="5882" max="5882" width="25.140625" style="1" customWidth="1"/>
    <col min="5883" max="6120" width="11.42578125" style="1"/>
    <col min="6121" max="6121" width="2.85546875" style="1" customWidth="1"/>
    <col min="6122" max="6123" width="12.85546875" style="1" customWidth="1"/>
    <col min="6124" max="6125" width="8.85546875" style="1" customWidth="1"/>
    <col min="6126" max="6126" width="17" style="1" customWidth="1"/>
    <col min="6127" max="6133" width="8.85546875" style="1" customWidth="1"/>
    <col min="6134" max="6134" width="15.140625" style="1" customWidth="1"/>
    <col min="6135" max="6135" width="12.140625" style="1" customWidth="1"/>
    <col min="6136" max="6136" width="16.85546875" style="1" customWidth="1"/>
    <col min="6137" max="6137" width="14.85546875" style="1" customWidth="1"/>
    <col min="6138" max="6138" width="25.140625" style="1" customWidth="1"/>
    <col min="6139" max="6376" width="11.42578125" style="1"/>
    <col min="6377" max="6377" width="2.85546875" style="1" customWidth="1"/>
    <col min="6378" max="6379" width="12.85546875" style="1" customWidth="1"/>
    <col min="6380" max="6381" width="8.85546875" style="1" customWidth="1"/>
    <col min="6382" max="6382" width="17" style="1" customWidth="1"/>
    <col min="6383" max="6389" width="8.85546875" style="1" customWidth="1"/>
    <col min="6390" max="6390" width="15.140625" style="1" customWidth="1"/>
    <col min="6391" max="6391" width="12.140625" style="1" customWidth="1"/>
    <col min="6392" max="6392" width="16.85546875" style="1" customWidth="1"/>
    <col min="6393" max="6393" width="14.85546875" style="1" customWidth="1"/>
    <col min="6394" max="6394" width="25.140625" style="1" customWidth="1"/>
    <col min="6395" max="6632" width="11.42578125" style="1"/>
    <col min="6633" max="6633" width="2.85546875" style="1" customWidth="1"/>
    <col min="6634" max="6635" width="12.85546875" style="1" customWidth="1"/>
    <col min="6636" max="6637" width="8.85546875" style="1" customWidth="1"/>
    <col min="6638" max="6638" width="17" style="1" customWidth="1"/>
    <col min="6639" max="6645" width="8.85546875" style="1" customWidth="1"/>
    <col min="6646" max="6646" width="15.140625" style="1" customWidth="1"/>
    <col min="6647" max="6647" width="12.140625" style="1" customWidth="1"/>
    <col min="6648" max="6648" width="16.85546875" style="1" customWidth="1"/>
    <col min="6649" max="6649" width="14.85546875" style="1" customWidth="1"/>
    <col min="6650" max="6650" width="25.140625" style="1" customWidth="1"/>
    <col min="6651" max="6888" width="11.42578125" style="1"/>
    <col min="6889" max="6889" width="2.85546875" style="1" customWidth="1"/>
    <col min="6890" max="6891" width="12.85546875" style="1" customWidth="1"/>
    <col min="6892" max="6893" width="8.85546875" style="1" customWidth="1"/>
    <col min="6894" max="6894" width="17" style="1" customWidth="1"/>
    <col min="6895" max="6901" width="8.85546875" style="1" customWidth="1"/>
    <col min="6902" max="6902" width="15.140625" style="1" customWidth="1"/>
    <col min="6903" max="6903" width="12.140625" style="1" customWidth="1"/>
    <col min="6904" max="6904" width="16.85546875" style="1" customWidth="1"/>
    <col min="6905" max="6905" width="14.85546875" style="1" customWidth="1"/>
    <col min="6906" max="6906" width="25.140625" style="1" customWidth="1"/>
    <col min="6907" max="7144" width="11.42578125" style="1"/>
    <col min="7145" max="7145" width="2.85546875" style="1" customWidth="1"/>
    <col min="7146" max="7147" width="12.85546875" style="1" customWidth="1"/>
    <col min="7148" max="7149" width="8.85546875" style="1" customWidth="1"/>
    <col min="7150" max="7150" width="17" style="1" customWidth="1"/>
    <col min="7151" max="7157" width="8.85546875" style="1" customWidth="1"/>
    <col min="7158" max="7158" width="15.140625" style="1" customWidth="1"/>
    <col min="7159" max="7159" width="12.140625" style="1" customWidth="1"/>
    <col min="7160" max="7160" width="16.85546875" style="1" customWidth="1"/>
    <col min="7161" max="7161" width="14.85546875" style="1" customWidth="1"/>
    <col min="7162" max="7162" width="25.140625" style="1" customWidth="1"/>
    <col min="7163" max="7400" width="11.42578125" style="1"/>
    <col min="7401" max="7401" width="2.85546875" style="1" customWidth="1"/>
    <col min="7402" max="7403" width="12.85546875" style="1" customWidth="1"/>
    <col min="7404" max="7405" width="8.85546875" style="1" customWidth="1"/>
    <col min="7406" max="7406" width="17" style="1" customWidth="1"/>
    <col min="7407" max="7413" width="8.85546875" style="1" customWidth="1"/>
    <col min="7414" max="7414" width="15.140625" style="1" customWidth="1"/>
    <col min="7415" max="7415" width="12.140625" style="1" customWidth="1"/>
    <col min="7416" max="7416" width="16.85546875" style="1" customWidth="1"/>
    <col min="7417" max="7417" width="14.85546875" style="1" customWidth="1"/>
    <col min="7418" max="7418" width="25.140625" style="1" customWidth="1"/>
    <col min="7419" max="7656" width="11.42578125" style="1"/>
    <col min="7657" max="7657" width="2.85546875" style="1" customWidth="1"/>
    <col min="7658" max="7659" width="12.85546875" style="1" customWidth="1"/>
    <col min="7660" max="7661" width="8.85546875" style="1" customWidth="1"/>
    <col min="7662" max="7662" width="17" style="1" customWidth="1"/>
    <col min="7663" max="7669" width="8.85546875" style="1" customWidth="1"/>
    <col min="7670" max="7670" width="15.140625" style="1" customWidth="1"/>
    <col min="7671" max="7671" width="12.140625" style="1" customWidth="1"/>
    <col min="7672" max="7672" width="16.85546875" style="1" customWidth="1"/>
    <col min="7673" max="7673" width="14.85546875" style="1" customWidth="1"/>
    <col min="7674" max="7674" width="25.140625" style="1" customWidth="1"/>
    <col min="7675" max="7912" width="11.42578125" style="1"/>
    <col min="7913" max="7913" width="2.85546875" style="1" customWidth="1"/>
    <col min="7914" max="7915" width="12.85546875" style="1" customWidth="1"/>
    <col min="7916" max="7917" width="8.85546875" style="1" customWidth="1"/>
    <col min="7918" max="7918" width="17" style="1" customWidth="1"/>
    <col min="7919" max="7925" width="8.85546875" style="1" customWidth="1"/>
    <col min="7926" max="7926" width="15.140625" style="1" customWidth="1"/>
    <col min="7927" max="7927" width="12.140625" style="1" customWidth="1"/>
    <col min="7928" max="7928" width="16.85546875" style="1" customWidth="1"/>
    <col min="7929" max="7929" width="14.85546875" style="1" customWidth="1"/>
    <col min="7930" max="7930" width="25.140625" style="1" customWidth="1"/>
    <col min="7931" max="8168" width="11.42578125" style="1"/>
    <col min="8169" max="8169" width="2.85546875" style="1" customWidth="1"/>
    <col min="8170" max="8171" width="12.85546875" style="1" customWidth="1"/>
    <col min="8172" max="8173" width="8.85546875" style="1" customWidth="1"/>
    <col min="8174" max="8174" width="17" style="1" customWidth="1"/>
    <col min="8175" max="8181" width="8.85546875" style="1" customWidth="1"/>
    <col min="8182" max="8182" width="15.140625" style="1" customWidth="1"/>
    <col min="8183" max="8183" width="12.140625" style="1" customWidth="1"/>
    <col min="8184" max="8184" width="16.85546875" style="1" customWidth="1"/>
    <col min="8185" max="8185" width="14.85546875" style="1" customWidth="1"/>
    <col min="8186" max="8186" width="25.140625" style="1" customWidth="1"/>
    <col min="8187" max="8424" width="11.42578125" style="1"/>
    <col min="8425" max="8425" width="2.85546875" style="1" customWidth="1"/>
    <col min="8426" max="8427" width="12.85546875" style="1" customWidth="1"/>
    <col min="8428" max="8429" width="8.85546875" style="1" customWidth="1"/>
    <col min="8430" max="8430" width="17" style="1" customWidth="1"/>
    <col min="8431" max="8437" width="8.85546875" style="1" customWidth="1"/>
    <col min="8438" max="8438" width="15.140625" style="1" customWidth="1"/>
    <col min="8439" max="8439" width="12.140625" style="1" customWidth="1"/>
    <col min="8440" max="8440" width="16.85546875" style="1" customWidth="1"/>
    <col min="8441" max="8441" width="14.85546875" style="1" customWidth="1"/>
    <col min="8442" max="8442" width="25.140625" style="1" customWidth="1"/>
    <col min="8443" max="8680" width="11.42578125" style="1"/>
    <col min="8681" max="8681" width="2.85546875" style="1" customWidth="1"/>
    <col min="8682" max="8683" width="12.85546875" style="1" customWidth="1"/>
    <col min="8684" max="8685" width="8.85546875" style="1" customWidth="1"/>
    <col min="8686" max="8686" width="17" style="1" customWidth="1"/>
    <col min="8687" max="8693" width="8.85546875" style="1" customWidth="1"/>
    <col min="8694" max="8694" width="15.140625" style="1" customWidth="1"/>
    <col min="8695" max="8695" width="12.140625" style="1" customWidth="1"/>
    <col min="8696" max="8696" width="16.85546875" style="1" customWidth="1"/>
    <col min="8697" max="8697" width="14.85546875" style="1" customWidth="1"/>
    <col min="8698" max="8698" width="25.140625" style="1" customWidth="1"/>
    <col min="8699" max="8936" width="11.42578125" style="1"/>
    <col min="8937" max="8937" width="2.85546875" style="1" customWidth="1"/>
    <col min="8938" max="8939" width="12.85546875" style="1" customWidth="1"/>
    <col min="8940" max="8941" width="8.85546875" style="1" customWidth="1"/>
    <col min="8942" max="8942" width="17" style="1" customWidth="1"/>
    <col min="8943" max="8949" width="8.85546875" style="1" customWidth="1"/>
    <col min="8950" max="8950" width="15.140625" style="1" customWidth="1"/>
    <col min="8951" max="8951" width="12.140625" style="1" customWidth="1"/>
    <col min="8952" max="8952" width="16.85546875" style="1" customWidth="1"/>
    <col min="8953" max="8953" width="14.85546875" style="1" customWidth="1"/>
    <col min="8954" max="8954" width="25.140625" style="1" customWidth="1"/>
    <col min="8955" max="9192" width="11.42578125" style="1"/>
    <col min="9193" max="9193" width="2.85546875" style="1" customWidth="1"/>
    <col min="9194" max="9195" width="12.85546875" style="1" customWidth="1"/>
    <col min="9196" max="9197" width="8.85546875" style="1" customWidth="1"/>
    <col min="9198" max="9198" width="17" style="1" customWidth="1"/>
    <col min="9199" max="9205" width="8.85546875" style="1" customWidth="1"/>
    <col min="9206" max="9206" width="15.140625" style="1" customWidth="1"/>
    <col min="9207" max="9207" width="12.140625" style="1" customWidth="1"/>
    <col min="9208" max="9208" width="16.85546875" style="1" customWidth="1"/>
    <col min="9209" max="9209" width="14.85546875" style="1" customWidth="1"/>
    <col min="9210" max="9210" width="25.140625" style="1" customWidth="1"/>
    <col min="9211" max="9448" width="11.42578125" style="1"/>
    <col min="9449" max="9449" width="2.85546875" style="1" customWidth="1"/>
    <col min="9450" max="9451" width="12.85546875" style="1" customWidth="1"/>
    <col min="9452" max="9453" width="8.85546875" style="1" customWidth="1"/>
    <col min="9454" max="9454" width="17" style="1" customWidth="1"/>
    <col min="9455" max="9461" width="8.85546875" style="1" customWidth="1"/>
    <col min="9462" max="9462" width="15.140625" style="1" customWidth="1"/>
    <col min="9463" max="9463" width="12.140625" style="1" customWidth="1"/>
    <col min="9464" max="9464" width="16.85546875" style="1" customWidth="1"/>
    <col min="9465" max="9465" width="14.85546875" style="1" customWidth="1"/>
    <col min="9466" max="9466" width="25.140625" style="1" customWidth="1"/>
    <col min="9467" max="9704" width="11.42578125" style="1"/>
    <col min="9705" max="9705" width="2.85546875" style="1" customWidth="1"/>
    <col min="9706" max="9707" width="12.85546875" style="1" customWidth="1"/>
    <col min="9708" max="9709" width="8.85546875" style="1" customWidth="1"/>
    <col min="9710" max="9710" width="17" style="1" customWidth="1"/>
    <col min="9711" max="9717" width="8.85546875" style="1" customWidth="1"/>
    <col min="9718" max="9718" width="15.140625" style="1" customWidth="1"/>
    <col min="9719" max="9719" width="12.140625" style="1" customWidth="1"/>
    <col min="9720" max="9720" width="16.85546875" style="1" customWidth="1"/>
    <col min="9721" max="9721" width="14.85546875" style="1" customWidth="1"/>
    <col min="9722" max="9722" width="25.140625" style="1" customWidth="1"/>
    <col min="9723" max="9960" width="11.42578125" style="1"/>
    <col min="9961" max="9961" width="2.85546875" style="1" customWidth="1"/>
    <col min="9962" max="9963" width="12.85546875" style="1" customWidth="1"/>
    <col min="9964" max="9965" width="8.85546875" style="1" customWidth="1"/>
    <col min="9966" max="9966" width="17" style="1" customWidth="1"/>
    <col min="9967" max="9973" width="8.85546875" style="1" customWidth="1"/>
    <col min="9974" max="9974" width="15.140625" style="1" customWidth="1"/>
    <col min="9975" max="9975" width="12.140625" style="1" customWidth="1"/>
    <col min="9976" max="9976" width="16.85546875" style="1" customWidth="1"/>
    <col min="9977" max="9977" width="14.85546875" style="1" customWidth="1"/>
    <col min="9978" max="9978" width="25.140625" style="1" customWidth="1"/>
    <col min="9979" max="10216" width="11.42578125" style="1"/>
    <col min="10217" max="10217" width="2.85546875" style="1" customWidth="1"/>
    <col min="10218" max="10219" width="12.85546875" style="1" customWidth="1"/>
    <col min="10220" max="10221" width="8.85546875" style="1" customWidth="1"/>
    <col min="10222" max="10222" width="17" style="1" customWidth="1"/>
    <col min="10223" max="10229" width="8.85546875" style="1" customWidth="1"/>
    <col min="10230" max="10230" width="15.140625" style="1" customWidth="1"/>
    <col min="10231" max="10231" width="12.140625" style="1" customWidth="1"/>
    <col min="10232" max="10232" width="16.85546875" style="1" customWidth="1"/>
    <col min="10233" max="10233" width="14.85546875" style="1" customWidth="1"/>
    <col min="10234" max="10234" width="25.140625" style="1" customWidth="1"/>
    <col min="10235" max="10472" width="11.42578125" style="1"/>
    <col min="10473" max="10473" width="2.85546875" style="1" customWidth="1"/>
    <col min="10474" max="10475" width="12.85546875" style="1" customWidth="1"/>
    <col min="10476" max="10477" width="8.85546875" style="1" customWidth="1"/>
    <col min="10478" max="10478" width="17" style="1" customWidth="1"/>
    <col min="10479" max="10485" width="8.85546875" style="1" customWidth="1"/>
    <col min="10486" max="10486" width="15.140625" style="1" customWidth="1"/>
    <col min="10487" max="10487" width="12.140625" style="1" customWidth="1"/>
    <col min="10488" max="10488" width="16.85546875" style="1" customWidth="1"/>
    <col min="10489" max="10489" width="14.85546875" style="1" customWidth="1"/>
    <col min="10490" max="10490" width="25.140625" style="1" customWidth="1"/>
    <col min="10491" max="10728" width="11.42578125" style="1"/>
    <col min="10729" max="10729" width="2.85546875" style="1" customWidth="1"/>
    <col min="10730" max="10731" width="12.85546875" style="1" customWidth="1"/>
    <col min="10732" max="10733" width="8.85546875" style="1" customWidth="1"/>
    <col min="10734" max="10734" width="17" style="1" customWidth="1"/>
    <col min="10735" max="10741" width="8.85546875" style="1" customWidth="1"/>
    <col min="10742" max="10742" width="15.140625" style="1" customWidth="1"/>
    <col min="10743" max="10743" width="12.140625" style="1" customWidth="1"/>
    <col min="10744" max="10744" width="16.85546875" style="1" customWidth="1"/>
    <col min="10745" max="10745" width="14.85546875" style="1" customWidth="1"/>
    <col min="10746" max="10746" width="25.140625" style="1" customWidth="1"/>
    <col min="10747" max="10984" width="11.42578125" style="1"/>
    <col min="10985" max="10985" width="2.85546875" style="1" customWidth="1"/>
    <col min="10986" max="10987" width="12.85546875" style="1" customWidth="1"/>
    <col min="10988" max="10989" width="8.85546875" style="1" customWidth="1"/>
    <col min="10990" max="10990" width="17" style="1" customWidth="1"/>
    <col min="10991" max="10997" width="8.85546875" style="1" customWidth="1"/>
    <col min="10998" max="10998" width="15.140625" style="1" customWidth="1"/>
    <col min="10999" max="10999" width="12.140625" style="1" customWidth="1"/>
    <col min="11000" max="11000" width="16.85546875" style="1" customWidth="1"/>
    <col min="11001" max="11001" width="14.85546875" style="1" customWidth="1"/>
    <col min="11002" max="11002" width="25.140625" style="1" customWidth="1"/>
    <col min="11003" max="11240" width="11.42578125" style="1"/>
    <col min="11241" max="11241" width="2.85546875" style="1" customWidth="1"/>
    <col min="11242" max="11243" width="12.85546875" style="1" customWidth="1"/>
    <col min="11244" max="11245" width="8.85546875" style="1" customWidth="1"/>
    <col min="11246" max="11246" width="17" style="1" customWidth="1"/>
    <col min="11247" max="11253" width="8.85546875" style="1" customWidth="1"/>
    <col min="11254" max="11254" width="15.140625" style="1" customWidth="1"/>
    <col min="11255" max="11255" width="12.140625" style="1" customWidth="1"/>
    <col min="11256" max="11256" width="16.85546875" style="1" customWidth="1"/>
    <col min="11257" max="11257" width="14.85546875" style="1" customWidth="1"/>
    <col min="11258" max="11258" width="25.140625" style="1" customWidth="1"/>
    <col min="11259" max="11496" width="11.42578125" style="1"/>
    <col min="11497" max="11497" width="2.85546875" style="1" customWidth="1"/>
    <col min="11498" max="11499" width="12.85546875" style="1" customWidth="1"/>
    <col min="11500" max="11501" width="8.85546875" style="1" customWidth="1"/>
    <col min="11502" max="11502" width="17" style="1" customWidth="1"/>
    <col min="11503" max="11509" width="8.85546875" style="1" customWidth="1"/>
    <col min="11510" max="11510" width="15.140625" style="1" customWidth="1"/>
    <col min="11511" max="11511" width="12.140625" style="1" customWidth="1"/>
    <col min="11512" max="11512" width="16.85546875" style="1" customWidth="1"/>
    <col min="11513" max="11513" width="14.85546875" style="1" customWidth="1"/>
    <col min="11514" max="11514" width="25.140625" style="1" customWidth="1"/>
    <col min="11515" max="11752" width="11.42578125" style="1"/>
    <col min="11753" max="11753" width="2.85546875" style="1" customWidth="1"/>
    <col min="11754" max="11755" width="12.85546875" style="1" customWidth="1"/>
    <col min="11756" max="11757" width="8.85546875" style="1" customWidth="1"/>
    <col min="11758" max="11758" width="17" style="1" customWidth="1"/>
    <col min="11759" max="11765" width="8.85546875" style="1" customWidth="1"/>
    <col min="11766" max="11766" width="15.140625" style="1" customWidth="1"/>
    <col min="11767" max="11767" width="12.140625" style="1" customWidth="1"/>
    <col min="11768" max="11768" width="16.85546875" style="1" customWidth="1"/>
    <col min="11769" max="11769" width="14.85546875" style="1" customWidth="1"/>
    <col min="11770" max="11770" width="25.140625" style="1" customWidth="1"/>
    <col min="11771" max="12008" width="11.42578125" style="1"/>
    <col min="12009" max="12009" width="2.85546875" style="1" customWidth="1"/>
    <col min="12010" max="12011" width="12.85546875" style="1" customWidth="1"/>
    <col min="12012" max="12013" width="8.85546875" style="1" customWidth="1"/>
    <col min="12014" max="12014" width="17" style="1" customWidth="1"/>
    <col min="12015" max="12021" width="8.85546875" style="1" customWidth="1"/>
    <col min="12022" max="12022" width="15.140625" style="1" customWidth="1"/>
    <col min="12023" max="12023" width="12.140625" style="1" customWidth="1"/>
    <col min="12024" max="12024" width="16.85546875" style="1" customWidth="1"/>
    <col min="12025" max="12025" width="14.85546875" style="1" customWidth="1"/>
    <col min="12026" max="12026" width="25.140625" style="1" customWidth="1"/>
    <col min="12027" max="12264" width="11.42578125" style="1"/>
    <col min="12265" max="12265" width="2.85546875" style="1" customWidth="1"/>
    <col min="12266" max="12267" width="12.85546875" style="1" customWidth="1"/>
    <col min="12268" max="12269" width="8.85546875" style="1" customWidth="1"/>
    <col min="12270" max="12270" width="17" style="1" customWidth="1"/>
    <col min="12271" max="12277" width="8.85546875" style="1" customWidth="1"/>
    <col min="12278" max="12278" width="15.140625" style="1" customWidth="1"/>
    <col min="12279" max="12279" width="12.140625" style="1" customWidth="1"/>
    <col min="12280" max="12280" width="16.85546875" style="1" customWidth="1"/>
    <col min="12281" max="12281" width="14.85546875" style="1" customWidth="1"/>
    <col min="12282" max="12282" width="25.140625" style="1" customWidth="1"/>
    <col min="12283" max="12520" width="11.42578125" style="1"/>
    <col min="12521" max="12521" width="2.85546875" style="1" customWidth="1"/>
    <col min="12522" max="12523" width="12.85546875" style="1" customWidth="1"/>
    <col min="12524" max="12525" width="8.85546875" style="1" customWidth="1"/>
    <col min="12526" max="12526" width="17" style="1" customWidth="1"/>
    <col min="12527" max="12533" width="8.85546875" style="1" customWidth="1"/>
    <col min="12534" max="12534" width="15.140625" style="1" customWidth="1"/>
    <col min="12535" max="12535" width="12.140625" style="1" customWidth="1"/>
    <col min="12536" max="12536" width="16.85546875" style="1" customWidth="1"/>
    <col min="12537" max="12537" width="14.85546875" style="1" customWidth="1"/>
    <col min="12538" max="12538" width="25.140625" style="1" customWidth="1"/>
    <col min="12539" max="12776" width="11.42578125" style="1"/>
    <col min="12777" max="12777" width="2.85546875" style="1" customWidth="1"/>
    <col min="12778" max="12779" width="12.85546875" style="1" customWidth="1"/>
    <col min="12780" max="12781" width="8.85546875" style="1" customWidth="1"/>
    <col min="12782" max="12782" width="17" style="1" customWidth="1"/>
    <col min="12783" max="12789" width="8.85546875" style="1" customWidth="1"/>
    <col min="12790" max="12790" width="15.140625" style="1" customWidth="1"/>
    <col min="12791" max="12791" width="12.140625" style="1" customWidth="1"/>
    <col min="12792" max="12792" width="16.85546875" style="1" customWidth="1"/>
    <col min="12793" max="12793" width="14.85546875" style="1" customWidth="1"/>
    <col min="12794" max="12794" width="25.140625" style="1" customWidth="1"/>
    <col min="12795" max="13032" width="11.42578125" style="1"/>
    <col min="13033" max="13033" width="2.85546875" style="1" customWidth="1"/>
    <col min="13034" max="13035" width="12.85546875" style="1" customWidth="1"/>
    <col min="13036" max="13037" width="8.85546875" style="1" customWidth="1"/>
    <col min="13038" max="13038" width="17" style="1" customWidth="1"/>
    <col min="13039" max="13045" width="8.85546875" style="1" customWidth="1"/>
    <col min="13046" max="13046" width="15.140625" style="1" customWidth="1"/>
    <col min="13047" max="13047" width="12.140625" style="1" customWidth="1"/>
    <col min="13048" max="13048" width="16.85546875" style="1" customWidth="1"/>
    <col min="13049" max="13049" width="14.85546875" style="1" customWidth="1"/>
    <col min="13050" max="13050" width="25.140625" style="1" customWidth="1"/>
    <col min="13051" max="13288" width="11.42578125" style="1"/>
    <col min="13289" max="13289" width="2.85546875" style="1" customWidth="1"/>
    <col min="13290" max="13291" width="12.85546875" style="1" customWidth="1"/>
    <col min="13292" max="13293" width="8.85546875" style="1" customWidth="1"/>
    <col min="13294" max="13294" width="17" style="1" customWidth="1"/>
    <col min="13295" max="13301" width="8.85546875" style="1" customWidth="1"/>
    <col min="13302" max="13302" width="15.140625" style="1" customWidth="1"/>
    <col min="13303" max="13303" width="12.140625" style="1" customWidth="1"/>
    <col min="13304" max="13304" width="16.85546875" style="1" customWidth="1"/>
    <col min="13305" max="13305" width="14.85546875" style="1" customWidth="1"/>
    <col min="13306" max="13306" width="25.140625" style="1" customWidth="1"/>
    <col min="13307" max="13544" width="11.42578125" style="1"/>
    <col min="13545" max="13545" width="2.85546875" style="1" customWidth="1"/>
    <col min="13546" max="13547" width="12.85546875" style="1" customWidth="1"/>
    <col min="13548" max="13549" width="8.85546875" style="1" customWidth="1"/>
    <col min="13550" max="13550" width="17" style="1" customWidth="1"/>
    <col min="13551" max="13557" width="8.85546875" style="1" customWidth="1"/>
    <col min="13558" max="13558" width="15.140625" style="1" customWidth="1"/>
    <col min="13559" max="13559" width="12.140625" style="1" customWidth="1"/>
    <col min="13560" max="13560" width="16.85546875" style="1" customWidth="1"/>
    <col min="13561" max="13561" width="14.85546875" style="1" customWidth="1"/>
    <col min="13562" max="13562" width="25.140625" style="1" customWidth="1"/>
    <col min="13563" max="13800" width="11.42578125" style="1"/>
    <col min="13801" max="13801" width="2.85546875" style="1" customWidth="1"/>
    <col min="13802" max="13803" width="12.85546875" style="1" customWidth="1"/>
    <col min="13804" max="13805" width="8.85546875" style="1" customWidth="1"/>
    <col min="13806" max="13806" width="17" style="1" customWidth="1"/>
    <col min="13807" max="13813" width="8.85546875" style="1" customWidth="1"/>
    <col min="13814" max="13814" width="15.140625" style="1" customWidth="1"/>
    <col min="13815" max="13815" width="12.140625" style="1" customWidth="1"/>
    <col min="13816" max="13816" width="16.85546875" style="1" customWidth="1"/>
    <col min="13817" max="13817" width="14.85546875" style="1" customWidth="1"/>
    <col min="13818" max="13818" width="25.140625" style="1" customWidth="1"/>
    <col min="13819" max="14056" width="11.42578125" style="1"/>
    <col min="14057" max="14057" width="2.85546875" style="1" customWidth="1"/>
    <col min="14058" max="14059" width="12.85546875" style="1" customWidth="1"/>
    <col min="14060" max="14061" width="8.85546875" style="1" customWidth="1"/>
    <col min="14062" max="14062" width="17" style="1" customWidth="1"/>
    <col min="14063" max="14069" width="8.85546875" style="1" customWidth="1"/>
    <col min="14070" max="14070" width="15.140625" style="1" customWidth="1"/>
    <col min="14071" max="14071" width="12.140625" style="1" customWidth="1"/>
    <col min="14072" max="14072" width="16.85546875" style="1" customWidth="1"/>
    <col min="14073" max="14073" width="14.85546875" style="1" customWidth="1"/>
    <col min="14074" max="14074" width="25.140625" style="1" customWidth="1"/>
    <col min="14075" max="14312" width="11.42578125" style="1"/>
    <col min="14313" max="14313" width="2.85546875" style="1" customWidth="1"/>
    <col min="14314" max="14315" width="12.85546875" style="1" customWidth="1"/>
    <col min="14316" max="14317" width="8.85546875" style="1" customWidth="1"/>
    <col min="14318" max="14318" width="17" style="1" customWidth="1"/>
    <col min="14319" max="14325" width="8.85546875" style="1" customWidth="1"/>
    <col min="14326" max="14326" width="15.140625" style="1" customWidth="1"/>
    <col min="14327" max="14327" width="12.140625" style="1" customWidth="1"/>
    <col min="14328" max="14328" width="16.85546875" style="1" customWidth="1"/>
    <col min="14329" max="14329" width="14.85546875" style="1" customWidth="1"/>
    <col min="14330" max="14330" width="25.140625" style="1" customWidth="1"/>
    <col min="14331" max="14568" width="11.42578125" style="1"/>
    <col min="14569" max="14569" width="2.85546875" style="1" customWidth="1"/>
    <col min="14570" max="14571" width="12.85546875" style="1" customWidth="1"/>
    <col min="14572" max="14573" width="8.85546875" style="1" customWidth="1"/>
    <col min="14574" max="14574" width="17" style="1" customWidth="1"/>
    <col min="14575" max="14581" width="8.85546875" style="1" customWidth="1"/>
    <col min="14582" max="14582" width="15.140625" style="1" customWidth="1"/>
    <col min="14583" max="14583" width="12.140625" style="1" customWidth="1"/>
    <col min="14584" max="14584" width="16.85546875" style="1" customWidth="1"/>
    <col min="14585" max="14585" width="14.85546875" style="1" customWidth="1"/>
    <col min="14586" max="14586" width="25.140625" style="1" customWidth="1"/>
    <col min="14587" max="14824" width="11.42578125" style="1"/>
    <col min="14825" max="14825" width="2.85546875" style="1" customWidth="1"/>
    <col min="14826" max="14827" width="12.85546875" style="1" customWidth="1"/>
    <col min="14828" max="14829" width="8.85546875" style="1" customWidth="1"/>
    <col min="14830" max="14830" width="17" style="1" customWidth="1"/>
    <col min="14831" max="14837" width="8.85546875" style="1" customWidth="1"/>
    <col min="14838" max="14838" width="15.140625" style="1" customWidth="1"/>
    <col min="14839" max="14839" width="12.140625" style="1" customWidth="1"/>
    <col min="14840" max="14840" width="16.85546875" style="1" customWidth="1"/>
    <col min="14841" max="14841" width="14.85546875" style="1" customWidth="1"/>
    <col min="14842" max="14842" width="25.140625" style="1" customWidth="1"/>
    <col min="14843" max="15080" width="11.42578125" style="1"/>
    <col min="15081" max="15081" width="2.85546875" style="1" customWidth="1"/>
    <col min="15082" max="15083" width="12.85546875" style="1" customWidth="1"/>
    <col min="15084" max="15085" width="8.85546875" style="1" customWidth="1"/>
    <col min="15086" max="15086" width="17" style="1" customWidth="1"/>
    <col min="15087" max="15093" width="8.85546875" style="1" customWidth="1"/>
    <col min="15094" max="15094" width="15.140625" style="1" customWidth="1"/>
    <col min="15095" max="15095" width="12.140625" style="1" customWidth="1"/>
    <col min="15096" max="15096" width="16.85546875" style="1" customWidth="1"/>
    <col min="15097" max="15097" width="14.85546875" style="1" customWidth="1"/>
    <col min="15098" max="15098" width="25.140625" style="1" customWidth="1"/>
    <col min="15099" max="15336" width="11.42578125" style="1"/>
    <col min="15337" max="15337" width="2.85546875" style="1" customWidth="1"/>
    <col min="15338" max="15339" width="12.85546875" style="1" customWidth="1"/>
    <col min="15340" max="15341" width="8.85546875" style="1" customWidth="1"/>
    <col min="15342" max="15342" width="17" style="1" customWidth="1"/>
    <col min="15343" max="15349" width="8.85546875" style="1" customWidth="1"/>
    <col min="15350" max="15350" width="15.140625" style="1" customWidth="1"/>
    <col min="15351" max="15351" width="12.140625" style="1" customWidth="1"/>
    <col min="15352" max="15352" width="16.85546875" style="1" customWidth="1"/>
    <col min="15353" max="15353" width="14.85546875" style="1" customWidth="1"/>
    <col min="15354" max="15354" width="25.140625" style="1" customWidth="1"/>
    <col min="15355" max="15592" width="11.42578125" style="1"/>
    <col min="15593" max="15593" width="2.85546875" style="1" customWidth="1"/>
    <col min="15594" max="15595" width="12.85546875" style="1" customWidth="1"/>
    <col min="15596" max="15597" width="8.85546875" style="1" customWidth="1"/>
    <col min="15598" max="15598" width="17" style="1" customWidth="1"/>
    <col min="15599" max="15605" width="8.85546875" style="1" customWidth="1"/>
    <col min="15606" max="15606" width="15.140625" style="1" customWidth="1"/>
    <col min="15607" max="15607" width="12.140625" style="1" customWidth="1"/>
    <col min="15608" max="15608" width="16.85546875" style="1" customWidth="1"/>
    <col min="15609" max="15609" width="14.85546875" style="1" customWidth="1"/>
    <col min="15610" max="15610" width="25.140625" style="1" customWidth="1"/>
    <col min="15611" max="15848" width="11.42578125" style="1"/>
    <col min="15849" max="15849" width="2.85546875" style="1" customWidth="1"/>
    <col min="15850" max="15851" width="12.85546875" style="1" customWidth="1"/>
    <col min="15852" max="15853" width="8.85546875" style="1" customWidth="1"/>
    <col min="15854" max="15854" width="17" style="1" customWidth="1"/>
    <col min="15855" max="15861" width="8.85546875" style="1" customWidth="1"/>
    <col min="15862" max="15862" width="15.140625" style="1" customWidth="1"/>
    <col min="15863" max="15863" width="12.140625" style="1" customWidth="1"/>
    <col min="15864" max="15864" width="16.85546875" style="1" customWidth="1"/>
    <col min="15865" max="15865" width="14.85546875" style="1" customWidth="1"/>
    <col min="15866" max="15866" width="25.140625" style="1" customWidth="1"/>
    <col min="15867" max="16104" width="11.42578125" style="1"/>
    <col min="16105" max="16105" width="2.85546875" style="1" customWidth="1"/>
    <col min="16106" max="16107" width="12.85546875" style="1" customWidth="1"/>
    <col min="16108" max="16109" width="8.85546875" style="1" customWidth="1"/>
    <col min="16110" max="16110" width="17" style="1" customWidth="1"/>
    <col min="16111" max="16117" width="8.85546875" style="1" customWidth="1"/>
    <col min="16118" max="16118" width="15.140625" style="1" customWidth="1"/>
    <col min="16119" max="16119" width="12.140625" style="1" customWidth="1"/>
    <col min="16120" max="16120" width="16.85546875" style="1" customWidth="1"/>
    <col min="16121" max="16121" width="14.85546875" style="1" customWidth="1"/>
    <col min="16122" max="16122" width="25.140625" style="1" customWidth="1"/>
    <col min="16123" max="16361" width="11.42578125" style="1"/>
    <col min="16362" max="16373" width="11.42578125" style="1" customWidth="1"/>
    <col min="16374" max="16384" width="11.42578125" style="1"/>
  </cols>
  <sheetData>
    <row r="1" spans="1:8" s="24" customFormat="1" ht="16.5" thickTop="1" x14ac:dyDescent="0.25">
      <c r="A1" s="23"/>
      <c r="B1" s="79" t="s">
        <v>378</v>
      </c>
      <c r="C1" s="80"/>
      <c r="D1" s="80"/>
      <c r="E1" s="80"/>
      <c r="F1" s="80"/>
      <c r="G1" s="80"/>
      <c r="H1" s="81"/>
    </row>
    <row r="2" spans="1:8" s="24" customFormat="1" ht="16.5" thickBot="1" x14ac:dyDescent="0.3">
      <c r="B2" s="98" t="s">
        <v>379</v>
      </c>
      <c r="C2" s="99"/>
      <c r="D2" s="99"/>
      <c r="E2" s="99"/>
      <c r="F2" s="99"/>
      <c r="G2" s="99"/>
      <c r="H2" s="100"/>
    </row>
    <row r="3" spans="1:8" s="24" customFormat="1" ht="27" customHeight="1" thickTop="1" x14ac:dyDescent="0.25">
      <c r="B3" s="28"/>
      <c r="C3" s="25"/>
      <c r="D3" s="26"/>
      <c r="E3" s="26"/>
      <c r="F3" s="25"/>
      <c r="G3" s="25"/>
      <c r="H3" s="27"/>
    </row>
    <row r="4" spans="1:8" s="24" customFormat="1" ht="15.75" x14ac:dyDescent="0.25">
      <c r="B4" s="28"/>
      <c r="C4" s="25"/>
      <c r="D4" s="26"/>
      <c r="E4" s="26"/>
      <c r="F4" s="25"/>
      <c r="G4" s="25"/>
      <c r="H4" s="27"/>
    </row>
    <row r="5" spans="1:8" s="24" customFormat="1" ht="9" customHeight="1" x14ac:dyDescent="0.25">
      <c r="B5" s="28"/>
      <c r="C5" s="25"/>
      <c r="D5" s="29"/>
      <c r="E5" s="29"/>
      <c r="F5" s="29"/>
      <c r="G5" s="29"/>
      <c r="H5" s="30"/>
    </row>
    <row r="6" spans="1:8" s="24" customFormat="1" ht="23.25" x14ac:dyDescent="0.25">
      <c r="B6" s="64"/>
      <c r="C6" s="65"/>
      <c r="D6" s="65"/>
      <c r="E6" s="65"/>
      <c r="F6" s="65"/>
      <c r="G6" s="93"/>
      <c r="H6" s="94"/>
    </row>
    <row r="7" spans="1:8" s="24" customFormat="1" ht="24" thickBot="1" x14ac:dyDescent="0.3">
      <c r="B7" s="95"/>
      <c r="C7" s="96"/>
      <c r="D7" s="96"/>
      <c r="E7" s="96"/>
      <c r="F7" s="96"/>
      <c r="G7" s="96"/>
      <c r="H7" s="97"/>
    </row>
    <row r="8" spans="1:8" s="24" customFormat="1" ht="37.9" customHeight="1" thickTop="1" x14ac:dyDescent="0.25">
      <c r="B8" s="31" t="s">
        <v>6</v>
      </c>
      <c r="C8" s="84" t="s">
        <v>62</v>
      </c>
      <c r="D8" s="84"/>
      <c r="E8" s="84"/>
      <c r="F8" s="84"/>
      <c r="G8" s="85"/>
      <c r="H8" s="86"/>
    </row>
    <row r="9" spans="1:8" s="24" customFormat="1" ht="27.95" customHeight="1" x14ac:dyDescent="0.25">
      <c r="B9" s="32" t="s">
        <v>7</v>
      </c>
      <c r="C9" s="87" t="s">
        <v>63</v>
      </c>
      <c r="D9" s="88"/>
      <c r="E9" s="88"/>
      <c r="F9" s="88"/>
      <c r="G9" s="88"/>
      <c r="H9" s="89"/>
    </row>
    <row r="10" spans="1:8" s="24" customFormat="1" ht="27.95" customHeight="1" x14ac:dyDescent="0.25">
      <c r="B10" s="32" t="s">
        <v>8</v>
      </c>
      <c r="C10" s="87" t="s">
        <v>64</v>
      </c>
      <c r="D10" s="88"/>
      <c r="E10" s="88"/>
      <c r="F10" s="88"/>
      <c r="G10" s="88"/>
      <c r="H10" s="89"/>
    </row>
    <row r="11" spans="1:8" s="24" customFormat="1" ht="22.9" customHeight="1" thickBot="1" x14ac:dyDescent="0.3">
      <c r="B11" s="33" t="s">
        <v>9</v>
      </c>
      <c r="C11" s="90" t="s">
        <v>65</v>
      </c>
      <c r="D11" s="91"/>
      <c r="E11" s="91"/>
      <c r="F11" s="91"/>
      <c r="G11" s="91"/>
      <c r="H11" s="92"/>
    </row>
    <row r="12" spans="1:8" ht="16.5" thickTop="1" x14ac:dyDescent="0.2">
      <c r="B12" s="2"/>
      <c r="C12" s="3"/>
      <c r="D12" s="4"/>
      <c r="E12" s="14"/>
      <c r="F12" s="17"/>
      <c r="G12" s="17"/>
      <c r="H12" s="17"/>
    </row>
    <row r="13" spans="1:8" ht="15.75" x14ac:dyDescent="0.2">
      <c r="B13" s="2"/>
      <c r="C13" s="5" t="s">
        <v>0</v>
      </c>
      <c r="D13" s="4"/>
      <c r="E13" s="14"/>
      <c r="F13" s="17"/>
      <c r="G13" s="17"/>
      <c r="H13" s="17"/>
    </row>
    <row r="14" spans="1:8" ht="15.75" x14ac:dyDescent="0.2">
      <c r="B14" s="2"/>
      <c r="C14" s="5"/>
      <c r="D14" s="4"/>
      <c r="E14" s="14"/>
      <c r="F14" s="17"/>
      <c r="G14" s="17"/>
      <c r="H14" s="17"/>
    </row>
    <row r="15" spans="1:8" ht="15.75" x14ac:dyDescent="0.2">
      <c r="B15" s="2"/>
      <c r="C15" s="5"/>
      <c r="D15" s="4"/>
      <c r="E15" s="14"/>
      <c r="F15" s="17"/>
      <c r="G15" s="17"/>
      <c r="H15" s="17"/>
    </row>
    <row r="16" spans="1:8" ht="15.75" x14ac:dyDescent="0.2">
      <c r="B16" s="2"/>
      <c r="C16" s="5"/>
      <c r="D16" s="4"/>
      <c r="E16" s="14"/>
      <c r="F16" s="17"/>
      <c r="G16" s="17"/>
      <c r="H16" s="17"/>
    </row>
    <row r="17" spans="2:8" ht="15.75" customHeight="1" x14ac:dyDescent="0.2">
      <c r="B17" s="2"/>
      <c r="C17" s="82" t="s">
        <v>66</v>
      </c>
      <c r="D17" s="83"/>
      <c r="E17" s="83"/>
      <c r="F17" s="83"/>
      <c r="G17" s="83"/>
      <c r="H17" s="20"/>
    </row>
    <row r="18" spans="2:8" ht="15.75" x14ac:dyDescent="0.2">
      <c r="B18" s="2"/>
      <c r="C18" s="44" t="s">
        <v>54</v>
      </c>
      <c r="D18" s="45"/>
      <c r="E18" s="46"/>
      <c r="F18" s="46"/>
      <c r="G18" s="46"/>
      <c r="H18" s="36">
        <f>H133</f>
        <v>638.74</v>
      </c>
    </row>
    <row r="19" spans="2:8" s="9" customFormat="1" ht="15.75" customHeight="1" x14ac:dyDescent="0.25">
      <c r="B19" s="2"/>
      <c r="C19" s="8"/>
      <c r="D19" s="47"/>
      <c r="E19" s="4"/>
      <c r="F19" s="37"/>
      <c r="G19" s="37" t="s">
        <v>18</v>
      </c>
      <c r="H19" s="38">
        <f>SUBTOTAL(9,H18:H18)</f>
        <v>638.74</v>
      </c>
    </row>
    <row r="20" spans="2:8" ht="15.75" x14ac:dyDescent="0.2">
      <c r="B20" s="2"/>
      <c r="H20" s="21"/>
    </row>
    <row r="21" spans="2:8" ht="15.75" x14ac:dyDescent="0.2">
      <c r="B21" s="2"/>
      <c r="H21" s="21"/>
    </row>
    <row r="22" spans="2:8" ht="15.75" x14ac:dyDescent="0.2">
      <c r="B22" s="2"/>
      <c r="H22" s="21"/>
    </row>
    <row r="23" spans="2:8" ht="15.75" x14ac:dyDescent="0.2">
      <c r="B23" s="2"/>
      <c r="H23" s="21"/>
    </row>
    <row r="24" spans="2:8" ht="15.75" x14ac:dyDescent="0.2">
      <c r="B24" s="2"/>
      <c r="H24" s="21"/>
    </row>
    <row r="25" spans="2:8" ht="15.75" x14ac:dyDescent="0.2">
      <c r="B25" s="2"/>
      <c r="C25" s="82" t="s">
        <v>67</v>
      </c>
      <c r="D25" s="83"/>
      <c r="E25" s="83"/>
      <c r="F25" s="83"/>
      <c r="G25" s="83"/>
      <c r="H25" s="20"/>
    </row>
    <row r="26" spans="2:8" ht="15.75" x14ac:dyDescent="0.2">
      <c r="B26" s="2"/>
      <c r="C26" s="44" t="s">
        <v>54</v>
      </c>
      <c r="D26" s="45"/>
      <c r="E26" s="46"/>
      <c r="F26" s="46"/>
      <c r="G26" s="46"/>
      <c r="H26" s="36">
        <f>H140</f>
        <v>493.1</v>
      </c>
    </row>
    <row r="27" spans="2:8" s="9" customFormat="1" ht="15.75" customHeight="1" x14ac:dyDescent="0.25">
      <c r="B27" s="2"/>
      <c r="C27" s="44" t="s">
        <v>68</v>
      </c>
      <c r="D27" s="45"/>
      <c r="E27" s="46"/>
      <c r="F27" s="46"/>
      <c r="G27" s="46"/>
      <c r="H27" s="36">
        <f>H161</f>
        <v>4509.78</v>
      </c>
    </row>
    <row r="28" spans="2:8" ht="15.75" x14ac:dyDescent="0.2">
      <c r="B28" s="2"/>
      <c r="C28" s="44" t="s">
        <v>69</v>
      </c>
      <c r="D28" s="45"/>
      <c r="E28" s="46"/>
      <c r="F28" s="46"/>
      <c r="G28" s="46"/>
      <c r="H28" s="36">
        <f>H171</f>
        <v>3247.2000000000003</v>
      </c>
    </row>
    <row r="29" spans="2:8" ht="15.75" x14ac:dyDescent="0.2">
      <c r="B29" s="2"/>
      <c r="C29" s="44" t="s">
        <v>70</v>
      </c>
      <c r="D29" s="45"/>
      <c r="E29" s="46"/>
      <c r="F29" s="46"/>
      <c r="G29" s="46"/>
      <c r="H29" s="36">
        <f>H182</f>
        <v>880.66</v>
      </c>
    </row>
    <row r="30" spans="2:8" ht="15.75" x14ac:dyDescent="0.2">
      <c r="B30" s="2"/>
      <c r="C30" s="44" t="s">
        <v>71</v>
      </c>
      <c r="D30" s="45"/>
      <c r="E30" s="46"/>
      <c r="F30" s="46"/>
      <c r="G30" s="46"/>
      <c r="H30" s="36">
        <f>H212</f>
        <v>2549.2000000000003</v>
      </c>
    </row>
    <row r="31" spans="2:8" s="9" customFormat="1" ht="15.75" customHeight="1" x14ac:dyDescent="0.25">
      <c r="B31" s="2"/>
      <c r="C31" s="44" t="s">
        <v>72</v>
      </c>
      <c r="D31" s="45"/>
      <c r="E31" s="46"/>
      <c r="F31" s="46"/>
      <c r="G31" s="46"/>
      <c r="H31" s="36">
        <f>H220</f>
        <v>44.5</v>
      </c>
    </row>
    <row r="32" spans="2:8" s="9" customFormat="1" ht="15.75" customHeight="1" x14ac:dyDescent="0.25">
      <c r="B32" s="2"/>
      <c r="C32" s="44" t="s">
        <v>73</v>
      </c>
      <c r="D32" s="45"/>
      <c r="E32" s="46"/>
      <c r="F32" s="46"/>
      <c r="G32" s="46"/>
      <c r="H32" s="36">
        <f>H280</f>
        <v>281.5</v>
      </c>
    </row>
    <row r="33" spans="2:8" ht="15.75" x14ac:dyDescent="0.2">
      <c r="B33" s="2"/>
      <c r="C33" s="8"/>
      <c r="D33" s="47"/>
      <c r="E33" s="4"/>
      <c r="F33" s="37"/>
      <c r="G33" s="37" t="s">
        <v>40</v>
      </c>
      <c r="H33" s="38">
        <f>SUM(H26:H32)</f>
        <v>12005.94</v>
      </c>
    </row>
    <row r="34" spans="2:8" ht="15.75" x14ac:dyDescent="0.2">
      <c r="B34" s="2"/>
      <c r="H34" s="21"/>
    </row>
    <row r="35" spans="2:8" ht="15.75" x14ac:dyDescent="0.2">
      <c r="B35" s="2"/>
      <c r="H35" s="21"/>
    </row>
    <row r="36" spans="2:8" ht="15.75" x14ac:dyDescent="0.2">
      <c r="B36" s="2"/>
      <c r="H36" s="21"/>
    </row>
    <row r="37" spans="2:8" ht="15.75" x14ac:dyDescent="0.2">
      <c r="B37" s="2"/>
      <c r="H37" s="21"/>
    </row>
    <row r="38" spans="2:8" ht="15.75" x14ac:dyDescent="0.2">
      <c r="B38" s="2"/>
      <c r="H38" s="21"/>
    </row>
    <row r="39" spans="2:8" ht="15.75" x14ac:dyDescent="0.2">
      <c r="B39" s="2"/>
      <c r="C39" s="82" t="s">
        <v>78</v>
      </c>
      <c r="D39" s="83"/>
      <c r="E39" s="83"/>
      <c r="F39" s="83"/>
      <c r="G39" s="83"/>
      <c r="H39" s="20"/>
    </row>
    <row r="40" spans="2:8" ht="15.75" x14ac:dyDescent="0.2">
      <c r="B40" s="2"/>
      <c r="C40" s="44" t="s">
        <v>74</v>
      </c>
      <c r="D40" s="45"/>
      <c r="E40" s="46"/>
      <c r="F40" s="46"/>
      <c r="G40" s="46"/>
      <c r="H40" s="36">
        <f>H290</f>
        <v>1317</v>
      </c>
    </row>
    <row r="41" spans="2:8" ht="15.75" x14ac:dyDescent="0.2">
      <c r="B41" s="2"/>
      <c r="C41" s="44" t="s">
        <v>75</v>
      </c>
      <c r="D41" s="45"/>
      <c r="E41" s="46"/>
      <c r="F41" s="46"/>
      <c r="G41" s="46"/>
      <c r="H41" s="36">
        <f>H299</f>
        <v>161</v>
      </c>
    </row>
    <row r="42" spans="2:8" ht="15.75" x14ac:dyDescent="0.2">
      <c r="B42" s="2"/>
      <c r="C42" s="44" t="s">
        <v>76</v>
      </c>
      <c r="D42" s="45"/>
      <c r="E42" s="46"/>
      <c r="F42" s="46"/>
      <c r="G42" s="46"/>
      <c r="H42" s="36">
        <f>H314</f>
        <v>655.06999999999994</v>
      </c>
    </row>
    <row r="43" spans="2:8" ht="15.75" x14ac:dyDescent="0.2">
      <c r="B43" s="2"/>
      <c r="C43" s="44" t="s">
        <v>77</v>
      </c>
      <c r="D43" s="45"/>
      <c r="E43" s="46"/>
      <c r="F43" s="46"/>
      <c r="G43" s="46"/>
      <c r="H43" s="36">
        <f>H317</f>
        <v>2</v>
      </c>
    </row>
    <row r="44" spans="2:8" ht="15.75" x14ac:dyDescent="0.2">
      <c r="B44" s="2"/>
      <c r="C44" s="8"/>
      <c r="D44" s="47"/>
      <c r="E44" s="4"/>
      <c r="F44" s="37"/>
      <c r="G44" s="37" t="s">
        <v>41</v>
      </c>
      <c r="H44" s="38">
        <f>SUBTOTAL(9,H40:H43)</f>
        <v>2135.0699999999997</v>
      </c>
    </row>
    <row r="45" spans="2:8" ht="15.75" x14ac:dyDescent="0.2">
      <c r="B45" s="2"/>
      <c r="H45" s="21"/>
    </row>
    <row r="46" spans="2:8" ht="15.75" x14ac:dyDescent="0.2">
      <c r="B46" s="2"/>
      <c r="H46" s="21"/>
    </row>
    <row r="47" spans="2:8" ht="15.75" x14ac:dyDescent="0.2">
      <c r="B47" s="2"/>
      <c r="H47" s="21"/>
    </row>
    <row r="48" spans="2:8" ht="15.75" x14ac:dyDescent="0.2">
      <c r="B48" s="2"/>
      <c r="H48" s="21"/>
    </row>
    <row r="49" spans="2:8" ht="15.75" x14ac:dyDescent="0.2">
      <c r="B49" s="2"/>
      <c r="H49" s="21"/>
    </row>
    <row r="50" spans="2:8" ht="15.75" x14ac:dyDescent="0.2">
      <c r="B50" s="2"/>
      <c r="H50" s="21"/>
    </row>
    <row r="51" spans="2:8" ht="15.75" x14ac:dyDescent="0.2">
      <c r="B51" s="2"/>
      <c r="H51" s="21"/>
    </row>
    <row r="52" spans="2:8" ht="15.75" x14ac:dyDescent="0.2">
      <c r="B52" s="2"/>
      <c r="H52" s="21"/>
    </row>
    <row r="53" spans="2:8" ht="15.75" x14ac:dyDescent="0.2">
      <c r="B53" s="2"/>
      <c r="C53" s="39"/>
      <c r="D53" s="12"/>
      <c r="E53" s="40" t="s">
        <v>16</v>
      </c>
      <c r="F53" s="41"/>
      <c r="G53" s="41"/>
      <c r="H53" s="43">
        <f>H19+H33+H44</f>
        <v>14779.75</v>
      </c>
    </row>
    <row r="54" spans="2:8" ht="15.75" x14ac:dyDescent="0.2">
      <c r="B54" s="2"/>
      <c r="C54" s="39"/>
      <c r="D54" s="12"/>
      <c r="E54" s="40" t="s">
        <v>1</v>
      </c>
      <c r="F54" s="42"/>
      <c r="G54" s="41"/>
      <c r="H54" s="43">
        <f>ROUND(H53*16%,2)</f>
        <v>2364.7600000000002</v>
      </c>
    </row>
    <row r="55" spans="2:8" ht="15.75" x14ac:dyDescent="0.2">
      <c r="B55" s="2"/>
      <c r="C55" s="39"/>
      <c r="D55" s="12"/>
      <c r="E55" s="40" t="s">
        <v>2</v>
      </c>
      <c r="F55" s="42"/>
      <c r="G55" s="41"/>
      <c r="H55" s="43">
        <f>SUM(H53:H54)</f>
        <v>17144.510000000002</v>
      </c>
    </row>
    <row r="56" spans="2:8" ht="15.75" x14ac:dyDescent="0.2">
      <c r="B56" s="10"/>
      <c r="C56" s="11"/>
      <c r="D56" s="11"/>
      <c r="E56" s="16"/>
      <c r="F56" s="19"/>
      <c r="G56" s="19"/>
      <c r="H56" s="21"/>
    </row>
    <row r="57" spans="2:8" ht="15.75" x14ac:dyDescent="0.2">
      <c r="B57" s="10"/>
      <c r="C57" s="11"/>
      <c r="D57" s="11"/>
      <c r="E57" s="16"/>
      <c r="F57" s="19"/>
      <c r="G57" s="19"/>
      <c r="H57" s="21"/>
    </row>
    <row r="58" spans="2:8" ht="15.75" x14ac:dyDescent="0.2">
      <c r="B58" s="10"/>
      <c r="C58" s="11"/>
      <c r="D58" s="11"/>
      <c r="E58" s="16"/>
      <c r="F58" s="19"/>
      <c r="G58" s="19"/>
      <c r="H58" s="21"/>
    </row>
    <row r="59" spans="2:8" ht="15.75" x14ac:dyDescent="0.2">
      <c r="B59" s="10"/>
      <c r="C59" s="11"/>
      <c r="D59" s="11"/>
      <c r="E59" s="16"/>
      <c r="F59" s="19"/>
      <c r="G59" s="19"/>
      <c r="H59" s="21"/>
    </row>
    <row r="60" spans="2:8" ht="15.75" x14ac:dyDescent="0.2">
      <c r="B60" s="10"/>
      <c r="C60" s="11"/>
      <c r="D60" s="11"/>
      <c r="E60" s="16"/>
      <c r="F60" s="19"/>
      <c r="G60" s="19"/>
      <c r="H60" s="21"/>
    </row>
    <row r="61" spans="2:8" ht="15.75" x14ac:dyDescent="0.2">
      <c r="B61" s="10"/>
      <c r="C61" s="11"/>
      <c r="D61" s="11"/>
      <c r="E61" s="16"/>
      <c r="F61" s="19"/>
      <c r="G61" s="19"/>
      <c r="H61" s="21"/>
    </row>
    <row r="62" spans="2:8" ht="15.75" x14ac:dyDescent="0.2">
      <c r="B62" s="10"/>
      <c r="C62" s="11"/>
      <c r="D62" s="11"/>
      <c r="E62" s="16"/>
      <c r="F62" s="19"/>
      <c r="G62" s="19"/>
      <c r="H62" s="21"/>
    </row>
    <row r="63" spans="2:8" ht="15.75" x14ac:dyDescent="0.2">
      <c r="B63" s="10"/>
      <c r="C63" s="11"/>
      <c r="D63" s="11"/>
      <c r="E63" s="16"/>
      <c r="F63" s="19"/>
      <c r="G63" s="19"/>
      <c r="H63" s="21"/>
    </row>
    <row r="64" spans="2:8" ht="15.75" x14ac:dyDescent="0.2">
      <c r="B64" s="10"/>
      <c r="C64" s="11"/>
      <c r="D64" s="11"/>
      <c r="E64" s="16"/>
      <c r="F64" s="19"/>
      <c r="G64" s="19"/>
      <c r="H64" s="21"/>
    </row>
    <row r="65" spans="2:8" ht="15.75" x14ac:dyDescent="0.2">
      <c r="B65" s="10"/>
      <c r="C65" s="11"/>
      <c r="D65" s="11"/>
      <c r="E65" s="16"/>
      <c r="F65" s="19"/>
      <c r="G65" s="19"/>
      <c r="H65" s="21"/>
    </row>
    <row r="66" spans="2:8" ht="15.75" x14ac:dyDescent="0.2">
      <c r="B66" s="10"/>
      <c r="C66" s="11"/>
      <c r="D66" s="11"/>
      <c r="E66" s="16"/>
      <c r="F66" s="19"/>
      <c r="G66" s="19"/>
      <c r="H66" s="21"/>
    </row>
    <row r="67" spans="2:8" ht="15.75" x14ac:dyDescent="0.2">
      <c r="B67" s="10"/>
      <c r="C67" s="11"/>
      <c r="D67" s="11"/>
      <c r="E67" s="16"/>
      <c r="F67" s="19"/>
      <c r="G67" s="19"/>
      <c r="H67" s="21"/>
    </row>
    <row r="68" spans="2:8" ht="15.75" x14ac:dyDescent="0.2">
      <c r="B68" s="10"/>
      <c r="C68" s="11"/>
      <c r="D68" s="11"/>
      <c r="E68" s="16"/>
      <c r="F68" s="19"/>
      <c r="G68" s="19"/>
      <c r="H68" s="21"/>
    </row>
    <row r="69" spans="2:8" ht="15.75" x14ac:dyDescent="0.2">
      <c r="B69" s="10"/>
      <c r="C69" s="11"/>
      <c r="D69" s="11"/>
      <c r="E69" s="16"/>
      <c r="F69" s="19"/>
      <c r="G69" s="19"/>
      <c r="H69" s="21"/>
    </row>
    <row r="70" spans="2:8" ht="15.75" x14ac:dyDescent="0.2">
      <c r="B70" s="10"/>
      <c r="C70" s="11"/>
      <c r="D70" s="11"/>
      <c r="E70" s="16"/>
      <c r="F70" s="19"/>
      <c r="G70" s="19"/>
      <c r="H70" s="21"/>
    </row>
    <row r="71" spans="2:8" ht="15.75" x14ac:dyDescent="0.2">
      <c r="B71" s="10"/>
      <c r="C71" s="11"/>
      <c r="D71" s="11"/>
      <c r="E71" s="16"/>
      <c r="F71" s="19"/>
      <c r="G71" s="19"/>
      <c r="H71" s="21"/>
    </row>
    <row r="72" spans="2:8" ht="15.75" x14ac:dyDescent="0.2">
      <c r="B72" s="10"/>
      <c r="C72" s="11"/>
      <c r="D72" s="11"/>
      <c r="E72" s="16"/>
      <c r="F72" s="19"/>
      <c r="G72" s="19"/>
      <c r="H72" s="21"/>
    </row>
    <row r="73" spans="2:8" ht="15.75" x14ac:dyDescent="0.2">
      <c r="B73" s="10"/>
      <c r="C73" s="11"/>
      <c r="D73" s="11"/>
      <c r="E73" s="16"/>
      <c r="F73" s="19"/>
      <c r="G73" s="19"/>
      <c r="H73" s="21"/>
    </row>
    <row r="74" spans="2:8" ht="15.75" x14ac:dyDescent="0.2">
      <c r="B74" s="10"/>
      <c r="C74" s="11"/>
      <c r="D74" s="11"/>
      <c r="E74" s="16"/>
      <c r="F74" s="19"/>
      <c r="G74" s="19"/>
      <c r="H74" s="21"/>
    </row>
    <row r="75" spans="2:8" ht="15.75" x14ac:dyDescent="0.2">
      <c r="B75" s="10"/>
      <c r="C75" s="11"/>
      <c r="D75" s="11"/>
      <c r="E75" s="16"/>
      <c r="F75" s="19"/>
      <c r="G75" s="19"/>
      <c r="H75" s="21"/>
    </row>
    <row r="76" spans="2:8" ht="15.75" x14ac:dyDescent="0.2">
      <c r="B76" s="10"/>
      <c r="C76" s="11"/>
      <c r="D76" s="11"/>
      <c r="E76" s="16"/>
      <c r="F76" s="19"/>
      <c r="G76" s="19"/>
      <c r="H76" s="21"/>
    </row>
    <row r="77" spans="2:8" ht="15.75" x14ac:dyDescent="0.2">
      <c r="B77" s="10"/>
      <c r="C77" s="11"/>
      <c r="D77" s="11"/>
      <c r="E77" s="16"/>
      <c r="F77" s="19"/>
      <c r="G77" s="19"/>
      <c r="H77" s="21"/>
    </row>
    <row r="78" spans="2:8" ht="15.75" x14ac:dyDescent="0.2">
      <c r="B78" s="10"/>
      <c r="C78" s="11"/>
      <c r="D78" s="11"/>
      <c r="E78" s="16"/>
      <c r="F78" s="19"/>
      <c r="G78" s="19"/>
      <c r="H78" s="21"/>
    </row>
    <row r="79" spans="2:8" ht="15.75" x14ac:dyDescent="0.2">
      <c r="B79" s="10"/>
      <c r="C79" s="11"/>
      <c r="D79" s="11"/>
      <c r="E79" s="16"/>
      <c r="F79" s="19"/>
      <c r="G79" s="19"/>
      <c r="H79" s="21"/>
    </row>
    <row r="80" spans="2:8" ht="15.75" x14ac:dyDescent="0.2">
      <c r="B80" s="10"/>
      <c r="C80" s="11"/>
      <c r="D80" s="11"/>
      <c r="E80" s="16"/>
      <c r="F80" s="19"/>
      <c r="G80" s="19"/>
      <c r="H80" s="21"/>
    </row>
    <row r="81" spans="2:8" ht="15.75" x14ac:dyDescent="0.2">
      <c r="B81" s="10"/>
      <c r="C81" s="11"/>
      <c r="D81" s="11"/>
      <c r="E81" s="16"/>
      <c r="F81" s="19"/>
      <c r="G81" s="19"/>
      <c r="H81" s="21"/>
    </row>
    <row r="82" spans="2:8" ht="15.75" x14ac:dyDescent="0.2">
      <c r="B82" s="10"/>
      <c r="C82" s="11"/>
      <c r="D82" s="11"/>
      <c r="E82" s="16"/>
      <c r="F82" s="19"/>
      <c r="G82" s="19"/>
      <c r="H82" s="21"/>
    </row>
    <row r="83" spans="2:8" ht="15.75" x14ac:dyDescent="0.2">
      <c r="B83" s="10"/>
      <c r="C83" s="11"/>
      <c r="D83" s="11"/>
      <c r="E83" s="16"/>
      <c r="F83" s="19"/>
      <c r="G83" s="19"/>
      <c r="H83" s="21"/>
    </row>
    <row r="84" spans="2:8" ht="15.75" x14ac:dyDescent="0.2">
      <c r="B84" s="10"/>
      <c r="C84" s="11"/>
      <c r="D84" s="11"/>
      <c r="E84" s="16"/>
      <c r="F84" s="19"/>
      <c r="G84" s="19"/>
      <c r="H84" s="21"/>
    </row>
    <row r="85" spans="2:8" ht="15.75" x14ac:dyDescent="0.2">
      <c r="B85" s="10"/>
      <c r="C85" s="11"/>
      <c r="D85" s="11"/>
      <c r="E85" s="16"/>
      <c r="F85" s="19"/>
      <c r="G85" s="19"/>
      <c r="H85" s="21"/>
    </row>
    <row r="86" spans="2:8" ht="15.75" x14ac:dyDescent="0.2">
      <c r="B86" s="10"/>
      <c r="C86" s="11"/>
      <c r="D86" s="11"/>
      <c r="E86" s="16"/>
      <c r="F86" s="19"/>
      <c r="G86" s="19"/>
      <c r="H86" s="21"/>
    </row>
    <row r="87" spans="2:8" ht="15.75" x14ac:dyDescent="0.2">
      <c r="B87" s="10"/>
      <c r="C87" s="11"/>
      <c r="D87" s="11"/>
      <c r="E87" s="16"/>
      <c r="F87" s="19"/>
      <c r="G87" s="19"/>
      <c r="H87" s="21"/>
    </row>
    <row r="88" spans="2:8" ht="15.75" x14ac:dyDescent="0.2">
      <c r="B88" s="10"/>
      <c r="C88" s="11"/>
      <c r="D88" s="11"/>
      <c r="E88" s="16"/>
      <c r="F88" s="19"/>
      <c r="G88" s="19"/>
      <c r="H88" s="21"/>
    </row>
    <row r="89" spans="2:8" ht="15.75" x14ac:dyDescent="0.2">
      <c r="B89" s="10"/>
      <c r="C89" s="11"/>
      <c r="D89" s="11"/>
      <c r="E89" s="16"/>
      <c r="F89" s="19"/>
      <c r="G89" s="19"/>
      <c r="H89" s="21"/>
    </row>
    <row r="90" spans="2:8" ht="15.75" x14ac:dyDescent="0.2">
      <c r="B90" s="10"/>
      <c r="C90" s="11"/>
      <c r="D90" s="11"/>
      <c r="E90" s="16"/>
      <c r="F90" s="19"/>
      <c r="G90" s="19"/>
      <c r="H90" s="21"/>
    </row>
    <row r="91" spans="2:8" ht="15.75" x14ac:dyDescent="0.2">
      <c r="B91" s="10"/>
      <c r="C91" s="11"/>
      <c r="D91" s="11"/>
      <c r="E91" s="16"/>
      <c r="F91" s="19"/>
      <c r="G91" s="19"/>
      <c r="H91" s="21"/>
    </row>
    <row r="92" spans="2:8" ht="15.75" x14ac:dyDescent="0.2">
      <c r="B92" s="10"/>
      <c r="C92" s="11"/>
      <c r="D92" s="11"/>
      <c r="E92" s="16"/>
      <c r="F92" s="19"/>
      <c r="G92" s="19"/>
      <c r="H92" s="21"/>
    </row>
    <row r="93" spans="2:8" ht="15.75" x14ac:dyDescent="0.2">
      <c r="B93" s="10"/>
      <c r="C93" s="11"/>
      <c r="D93" s="11"/>
      <c r="E93" s="16"/>
      <c r="F93" s="19"/>
      <c r="G93" s="19"/>
      <c r="H93" s="21"/>
    </row>
    <row r="94" spans="2:8" ht="15.75" x14ac:dyDescent="0.2">
      <c r="B94" s="10"/>
      <c r="C94" s="11"/>
      <c r="D94" s="11"/>
      <c r="E94" s="16"/>
      <c r="F94" s="19"/>
      <c r="G94" s="19"/>
      <c r="H94" s="21"/>
    </row>
    <row r="95" spans="2:8" ht="15.75" x14ac:dyDescent="0.2">
      <c r="B95" s="10"/>
      <c r="C95" s="11"/>
      <c r="D95" s="11"/>
      <c r="E95" s="16"/>
      <c r="F95" s="19"/>
      <c r="G95" s="19"/>
      <c r="H95" s="21"/>
    </row>
    <row r="96" spans="2:8" ht="15.75" x14ac:dyDescent="0.2">
      <c r="B96" s="10"/>
      <c r="C96" s="11"/>
      <c r="D96" s="11"/>
      <c r="E96" s="16"/>
      <c r="F96" s="19"/>
      <c r="G96" s="19"/>
      <c r="H96" s="21"/>
    </row>
    <row r="97" spans="2:8" ht="16.5" thickBot="1" x14ac:dyDescent="0.25">
      <c r="B97" s="10"/>
      <c r="C97" s="11"/>
      <c r="D97" s="11"/>
      <c r="E97" s="16"/>
      <c r="F97" s="19"/>
      <c r="G97" s="19"/>
      <c r="H97" s="21"/>
    </row>
    <row r="98" spans="2:8" ht="16.5" thickTop="1" x14ac:dyDescent="0.25">
      <c r="B98" s="79" t="s">
        <v>378</v>
      </c>
      <c r="C98" s="80"/>
      <c r="D98" s="80"/>
      <c r="E98" s="80"/>
      <c r="F98" s="80"/>
      <c r="G98" s="80"/>
      <c r="H98" s="81"/>
    </row>
    <row r="99" spans="2:8" ht="16.5" thickBot="1" x14ac:dyDescent="0.3">
      <c r="B99" s="98" t="s">
        <v>379</v>
      </c>
      <c r="C99" s="99"/>
      <c r="D99" s="99"/>
      <c r="E99" s="99"/>
      <c r="F99" s="99"/>
      <c r="G99" s="99"/>
      <c r="H99" s="100"/>
    </row>
    <row r="100" spans="2:8" ht="16.5" thickTop="1" x14ac:dyDescent="0.2">
      <c r="B100" s="101"/>
      <c r="C100" s="102"/>
      <c r="D100" s="102"/>
      <c r="E100" s="103"/>
      <c r="F100" s="104"/>
      <c r="G100" s="104"/>
      <c r="H100" s="105"/>
    </row>
    <row r="101" spans="2:8" ht="15.75" x14ac:dyDescent="0.2">
      <c r="B101" s="106"/>
      <c r="C101" s="11"/>
      <c r="D101" s="11"/>
      <c r="E101" s="16"/>
      <c r="F101" s="19"/>
      <c r="G101" s="19"/>
      <c r="H101" s="107"/>
    </row>
    <row r="102" spans="2:8" ht="15.75" x14ac:dyDescent="0.2">
      <c r="B102" s="106"/>
      <c r="C102" s="11"/>
      <c r="D102" s="11"/>
      <c r="E102" s="16"/>
      <c r="F102" s="19"/>
      <c r="G102" s="19"/>
      <c r="H102" s="107"/>
    </row>
    <row r="103" spans="2:8" s="24" customFormat="1" ht="23.25" x14ac:dyDescent="0.25">
      <c r="B103" s="64"/>
      <c r="C103" s="65"/>
      <c r="D103" s="65"/>
      <c r="E103" s="65"/>
      <c r="F103" s="65"/>
      <c r="G103" s="93"/>
      <c r="H103" s="94"/>
    </row>
    <row r="104" spans="2:8" s="24" customFormat="1" ht="24" thickBot="1" x14ac:dyDescent="0.3">
      <c r="B104" s="95"/>
      <c r="C104" s="96"/>
      <c r="D104" s="96"/>
      <c r="E104" s="96"/>
      <c r="F104" s="96"/>
      <c r="G104" s="96"/>
      <c r="H104" s="97"/>
    </row>
    <row r="105" spans="2:8" s="24" customFormat="1" ht="45" customHeight="1" thickTop="1" x14ac:dyDescent="0.25">
      <c r="B105" s="31" t="s">
        <v>6</v>
      </c>
      <c r="C105" s="84" t="str">
        <f>C8</f>
        <v>Construcción de cafetería, red eléctrica exterior y Red hidro-sanitaria</v>
      </c>
      <c r="D105" s="84"/>
      <c r="E105" s="84"/>
      <c r="F105" s="84"/>
      <c r="G105" s="85"/>
      <c r="H105" s="86"/>
    </row>
    <row r="106" spans="2:8" s="24" customFormat="1" ht="27.95" customHeight="1" x14ac:dyDescent="0.25">
      <c r="B106" s="32" t="s">
        <v>7</v>
      </c>
      <c r="C106" s="87" t="str">
        <f>C9</f>
        <v>Centro Regional de Educación Normal Profr. Marcelo Rubio Ruiz</v>
      </c>
      <c r="D106" s="88"/>
      <c r="E106" s="88"/>
      <c r="F106" s="88"/>
      <c r="G106" s="88"/>
      <c r="H106" s="89"/>
    </row>
    <row r="107" spans="2:8" s="24" customFormat="1" ht="27.95" customHeight="1" x14ac:dyDescent="0.25">
      <c r="B107" s="32" t="s">
        <v>8</v>
      </c>
      <c r="C107" s="87" t="str">
        <f>C10</f>
        <v>Loreto</v>
      </c>
      <c r="D107" s="88"/>
      <c r="E107" s="88"/>
      <c r="F107" s="88"/>
      <c r="G107" s="88"/>
      <c r="H107" s="89"/>
    </row>
    <row r="108" spans="2:8" s="24" customFormat="1" ht="22.9" customHeight="1" thickBot="1" x14ac:dyDescent="0.3">
      <c r="B108" s="33" t="s">
        <v>9</v>
      </c>
      <c r="C108" s="90" t="str">
        <f>C11</f>
        <v>Loreto, B.C.S.</v>
      </c>
      <c r="D108" s="91"/>
      <c r="E108" s="91"/>
      <c r="F108" s="91"/>
      <c r="G108" s="91"/>
      <c r="H108" s="92"/>
    </row>
    <row r="109" spans="2:8" s="24" customFormat="1" ht="32.450000000000003" customHeight="1" thickTop="1" thickBot="1" x14ac:dyDescent="0.3">
      <c r="B109" s="34" t="s">
        <v>10</v>
      </c>
      <c r="C109" s="35" t="s">
        <v>11</v>
      </c>
      <c r="D109" s="35" t="s">
        <v>12</v>
      </c>
      <c r="E109" s="35" t="s">
        <v>13</v>
      </c>
      <c r="F109" s="35" t="s">
        <v>15</v>
      </c>
      <c r="G109" s="35" t="s">
        <v>17</v>
      </c>
      <c r="H109" s="35" t="s">
        <v>14</v>
      </c>
    </row>
    <row r="110" spans="2:8" s="24" customFormat="1" ht="27.95" customHeight="1" thickTop="1" x14ac:dyDescent="0.25">
      <c r="B110" s="32"/>
      <c r="C110" s="57" t="str">
        <f>C17</f>
        <v>I.- Demolición de cafetería existente</v>
      </c>
      <c r="D110" s="58"/>
      <c r="E110" s="63"/>
      <c r="F110" s="58"/>
      <c r="G110" s="58"/>
      <c r="H110" s="59"/>
    </row>
    <row r="111" spans="2:8" s="6" customFormat="1" ht="15.75" x14ac:dyDescent="0.2">
      <c r="B111" s="48"/>
      <c r="C111" s="49" t="str">
        <f>C18</f>
        <v>01.- Preliminares</v>
      </c>
      <c r="D111" s="50"/>
      <c r="E111" s="50"/>
      <c r="F111" s="50"/>
      <c r="G111" s="50"/>
      <c r="H111" s="50"/>
    </row>
    <row r="112" spans="2:8" ht="30" x14ac:dyDescent="0.2">
      <c r="B112" s="71" t="s">
        <v>79</v>
      </c>
      <c r="C112" s="70" t="s">
        <v>80</v>
      </c>
      <c r="D112" s="66" t="s">
        <v>3</v>
      </c>
      <c r="E112" s="72">
        <v>10</v>
      </c>
      <c r="F112" s="13">
        <v>1</v>
      </c>
      <c r="G112" s="55"/>
      <c r="H112" s="22">
        <f t="shared" ref="H112" si="0">ROUND(E112*F112,2)</f>
        <v>10</v>
      </c>
    </row>
    <row r="113" spans="2:8" ht="60" x14ac:dyDescent="0.2">
      <c r="B113" s="71" t="s">
        <v>81</v>
      </c>
      <c r="C113" s="70" t="s">
        <v>82</v>
      </c>
      <c r="D113" s="66" t="s">
        <v>3</v>
      </c>
      <c r="E113" s="72">
        <v>1</v>
      </c>
      <c r="F113" s="13">
        <v>1</v>
      </c>
      <c r="G113" s="55"/>
      <c r="H113" s="22">
        <f t="shared" ref="H113:H132" si="1">ROUND(E113*F113,2)</f>
        <v>1</v>
      </c>
    </row>
    <row r="114" spans="2:8" ht="30" x14ac:dyDescent="0.2">
      <c r="B114" s="71" t="s">
        <v>83</v>
      </c>
      <c r="C114" s="70" t="s">
        <v>84</v>
      </c>
      <c r="D114" s="66" t="s">
        <v>4</v>
      </c>
      <c r="E114" s="72">
        <v>8.39</v>
      </c>
      <c r="F114" s="13">
        <v>1</v>
      </c>
      <c r="G114" s="55"/>
      <c r="H114" s="22">
        <f t="shared" si="1"/>
        <v>8.39</v>
      </c>
    </row>
    <row r="115" spans="2:8" ht="30" x14ac:dyDescent="0.2">
      <c r="B115" s="71" t="s">
        <v>85</v>
      </c>
      <c r="C115" s="70" t="s">
        <v>86</v>
      </c>
      <c r="D115" s="66" t="s">
        <v>4</v>
      </c>
      <c r="E115" s="72">
        <v>2.1</v>
      </c>
      <c r="F115" s="13">
        <v>1</v>
      </c>
      <c r="G115" s="55"/>
      <c r="H115" s="22">
        <f t="shared" si="1"/>
        <v>2.1</v>
      </c>
    </row>
    <row r="116" spans="2:8" ht="60" x14ac:dyDescent="0.2">
      <c r="B116" s="71" t="s">
        <v>87</v>
      </c>
      <c r="C116" s="70" t="s">
        <v>88</v>
      </c>
      <c r="D116" s="66" t="s">
        <v>4</v>
      </c>
      <c r="E116" s="72">
        <v>8.39</v>
      </c>
      <c r="F116" s="13">
        <v>1</v>
      </c>
      <c r="G116" s="55"/>
      <c r="H116" s="22">
        <f t="shared" si="1"/>
        <v>8.39</v>
      </c>
    </row>
    <row r="117" spans="2:8" ht="45" x14ac:dyDescent="0.2">
      <c r="B117" s="71" t="s">
        <v>89</v>
      </c>
      <c r="C117" s="70" t="s">
        <v>90</v>
      </c>
      <c r="D117" s="66" t="s">
        <v>5</v>
      </c>
      <c r="E117" s="72">
        <v>10</v>
      </c>
      <c r="F117" s="13">
        <v>1</v>
      </c>
      <c r="G117" s="55"/>
      <c r="H117" s="22">
        <f t="shared" si="1"/>
        <v>10</v>
      </c>
    </row>
    <row r="118" spans="2:8" ht="30" x14ac:dyDescent="0.2">
      <c r="B118" s="71" t="s">
        <v>91</v>
      </c>
      <c r="C118" s="70" t="s">
        <v>92</v>
      </c>
      <c r="D118" s="66" t="s">
        <v>3</v>
      </c>
      <c r="E118" s="72">
        <v>1</v>
      </c>
      <c r="F118" s="13">
        <v>1</v>
      </c>
      <c r="G118" s="55"/>
      <c r="H118" s="22">
        <f t="shared" si="1"/>
        <v>1</v>
      </c>
    </row>
    <row r="119" spans="2:8" ht="45" x14ac:dyDescent="0.2">
      <c r="B119" s="71" t="s">
        <v>93</v>
      </c>
      <c r="C119" s="70" t="s">
        <v>94</v>
      </c>
      <c r="D119" s="66" t="s">
        <v>3</v>
      </c>
      <c r="E119" s="72">
        <v>1</v>
      </c>
      <c r="F119" s="13">
        <v>1</v>
      </c>
      <c r="G119" s="55"/>
      <c r="H119" s="22">
        <f t="shared" si="1"/>
        <v>1</v>
      </c>
    </row>
    <row r="120" spans="2:8" ht="60" x14ac:dyDescent="0.2">
      <c r="B120" s="71" t="s">
        <v>95</v>
      </c>
      <c r="C120" s="70" t="s">
        <v>96</v>
      </c>
      <c r="D120" s="66" t="s">
        <v>31</v>
      </c>
      <c r="E120" s="72">
        <v>2</v>
      </c>
      <c r="F120" s="13">
        <v>1</v>
      </c>
      <c r="G120" s="55"/>
      <c r="H120" s="22">
        <f t="shared" si="1"/>
        <v>2</v>
      </c>
    </row>
    <row r="121" spans="2:8" ht="75" x14ac:dyDescent="0.2">
      <c r="B121" s="71" t="s">
        <v>97</v>
      </c>
      <c r="C121" s="70" t="s">
        <v>98</v>
      </c>
      <c r="D121" s="66" t="s">
        <v>3</v>
      </c>
      <c r="E121" s="72">
        <v>1</v>
      </c>
      <c r="F121" s="13">
        <v>1</v>
      </c>
      <c r="G121" s="55"/>
      <c r="H121" s="22">
        <f t="shared" si="1"/>
        <v>1</v>
      </c>
    </row>
    <row r="122" spans="2:8" ht="105" x14ac:dyDescent="0.2">
      <c r="B122" s="71" t="s">
        <v>99</v>
      </c>
      <c r="C122" s="70" t="s">
        <v>100</v>
      </c>
      <c r="D122" s="66" t="s">
        <v>3</v>
      </c>
      <c r="E122" s="72">
        <v>1</v>
      </c>
      <c r="F122" s="13">
        <v>1</v>
      </c>
      <c r="G122" s="55"/>
      <c r="H122" s="22">
        <f t="shared" si="1"/>
        <v>1</v>
      </c>
    </row>
    <row r="123" spans="2:8" ht="60" x14ac:dyDescent="0.2">
      <c r="B123" s="71" t="s">
        <v>101</v>
      </c>
      <c r="C123" s="70" t="s">
        <v>102</v>
      </c>
      <c r="D123" s="66" t="s">
        <v>21</v>
      </c>
      <c r="E123" s="72">
        <v>10.96</v>
      </c>
      <c r="F123" s="13">
        <v>1</v>
      </c>
      <c r="G123" s="55"/>
      <c r="H123" s="22">
        <f t="shared" si="1"/>
        <v>10.96</v>
      </c>
    </row>
    <row r="124" spans="2:8" ht="60" x14ac:dyDescent="0.2">
      <c r="B124" s="71" t="s">
        <v>103</v>
      </c>
      <c r="C124" s="70" t="s">
        <v>52</v>
      </c>
      <c r="D124" s="66" t="s">
        <v>4</v>
      </c>
      <c r="E124" s="72">
        <v>178.21</v>
      </c>
      <c r="F124" s="13">
        <v>1</v>
      </c>
      <c r="G124" s="55"/>
      <c r="H124" s="22">
        <f t="shared" si="1"/>
        <v>178.21</v>
      </c>
    </row>
    <row r="125" spans="2:8" ht="60" x14ac:dyDescent="0.2">
      <c r="B125" s="71" t="s">
        <v>104</v>
      </c>
      <c r="C125" s="70" t="s">
        <v>105</v>
      </c>
      <c r="D125" s="66" t="s">
        <v>4</v>
      </c>
      <c r="E125" s="72">
        <v>18.420000000000002</v>
      </c>
      <c r="F125" s="13">
        <v>1</v>
      </c>
      <c r="G125" s="55"/>
      <c r="H125" s="22">
        <f t="shared" si="1"/>
        <v>18.420000000000002</v>
      </c>
    </row>
    <row r="126" spans="2:8" ht="60" x14ac:dyDescent="0.2">
      <c r="B126" s="71" t="s">
        <v>106</v>
      </c>
      <c r="C126" s="70" t="s">
        <v>107</v>
      </c>
      <c r="D126" s="66" t="s">
        <v>4</v>
      </c>
      <c r="E126" s="72">
        <v>56.25</v>
      </c>
      <c r="F126" s="13">
        <v>1</v>
      </c>
      <c r="G126" s="55"/>
      <c r="H126" s="22">
        <f t="shared" si="1"/>
        <v>56.25</v>
      </c>
    </row>
    <row r="127" spans="2:8" ht="45" x14ac:dyDescent="0.2">
      <c r="B127" s="71" t="s">
        <v>108</v>
      </c>
      <c r="C127" s="70" t="s">
        <v>109</v>
      </c>
      <c r="D127" s="66" t="s">
        <v>4</v>
      </c>
      <c r="E127" s="72">
        <v>112.5</v>
      </c>
      <c r="F127" s="13">
        <v>1</v>
      </c>
      <c r="G127" s="55"/>
      <c r="H127" s="22">
        <f t="shared" si="1"/>
        <v>112.5</v>
      </c>
    </row>
    <row r="128" spans="2:8" ht="45" x14ac:dyDescent="0.2">
      <c r="B128" s="71" t="s">
        <v>110</v>
      </c>
      <c r="C128" s="70" t="s">
        <v>22</v>
      </c>
      <c r="D128" s="66" t="s">
        <v>21</v>
      </c>
      <c r="E128" s="72">
        <v>53.76</v>
      </c>
      <c r="F128" s="13">
        <v>1</v>
      </c>
      <c r="G128" s="55"/>
      <c r="H128" s="22">
        <f t="shared" si="1"/>
        <v>53.76</v>
      </c>
    </row>
    <row r="129" spans="2:8" ht="75" x14ac:dyDescent="0.2">
      <c r="B129" s="71" t="s">
        <v>111</v>
      </c>
      <c r="C129" s="70" t="s">
        <v>23</v>
      </c>
      <c r="D129" s="66" t="s">
        <v>21</v>
      </c>
      <c r="E129" s="72">
        <v>71.760000000000005</v>
      </c>
      <c r="F129" s="13">
        <v>1</v>
      </c>
      <c r="G129" s="55"/>
      <c r="H129" s="22">
        <f t="shared" si="1"/>
        <v>71.760000000000005</v>
      </c>
    </row>
    <row r="130" spans="2:8" ht="45" x14ac:dyDescent="0.2">
      <c r="B130" s="71" t="s">
        <v>112</v>
      </c>
      <c r="C130" s="70" t="s">
        <v>113</v>
      </c>
      <c r="D130" s="66" t="s">
        <v>21</v>
      </c>
      <c r="E130" s="72">
        <v>9</v>
      </c>
      <c r="F130" s="13">
        <v>1</v>
      </c>
      <c r="G130" s="55"/>
      <c r="H130" s="22">
        <f t="shared" si="1"/>
        <v>9</v>
      </c>
    </row>
    <row r="131" spans="2:8" ht="30" x14ac:dyDescent="0.2">
      <c r="B131" s="71" t="s">
        <v>114</v>
      </c>
      <c r="C131" s="70" t="s">
        <v>46</v>
      </c>
      <c r="D131" s="66" t="s">
        <v>21</v>
      </c>
      <c r="E131" s="72">
        <v>28</v>
      </c>
      <c r="F131" s="13">
        <v>1</v>
      </c>
      <c r="G131" s="55"/>
      <c r="H131" s="22">
        <f t="shared" si="1"/>
        <v>28</v>
      </c>
    </row>
    <row r="132" spans="2:8" ht="75" x14ac:dyDescent="0.2">
      <c r="B132" s="71" t="s">
        <v>115</v>
      </c>
      <c r="C132" s="70" t="s">
        <v>38</v>
      </c>
      <c r="D132" s="66" t="s">
        <v>21</v>
      </c>
      <c r="E132" s="72">
        <v>54</v>
      </c>
      <c r="F132" s="13">
        <v>1</v>
      </c>
      <c r="G132" s="55"/>
      <c r="H132" s="22">
        <f t="shared" si="1"/>
        <v>54</v>
      </c>
    </row>
    <row r="133" spans="2:8" ht="15.75" x14ac:dyDescent="0.2">
      <c r="B133" s="49"/>
      <c r="C133" s="69" t="s">
        <v>53</v>
      </c>
      <c r="D133" s="51"/>
      <c r="E133" s="51"/>
      <c r="F133" s="13">
        <v>1</v>
      </c>
      <c r="G133" s="51"/>
      <c r="H133" s="54">
        <f>SUM(H112:H132)</f>
        <v>638.74</v>
      </c>
    </row>
    <row r="134" spans="2:8" ht="15.75" x14ac:dyDescent="0.2">
      <c r="B134" s="52"/>
      <c r="C134" s="53" t="s">
        <v>371</v>
      </c>
      <c r="D134" s="60"/>
      <c r="E134" s="62"/>
      <c r="F134" s="13">
        <v>1</v>
      </c>
      <c r="G134" s="61"/>
      <c r="H134" s="56">
        <f>H133</f>
        <v>638.74</v>
      </c>
    </row>
    <row r="135" spans="2:8" s="24" customFormat="1" ht="15.75" x14ac:dyDescent="0.25">
      <c r="B135" s="32"/>
      <c r="C135" s="68" t="s">
        <v>67</v>
      </c>
      <c r="D135" s="58"/>
      <c r="E135" s="63"/>
      <c r="F135" s="13">
        <v>1</v>
      </c>
      <c r="G135" s="58"/>
      <c r="H135" s="59"/>
    </row>
    <row r="136" spans="2:8" s="6" customFormat="1" ht="15.75" x14ac:dyDescent="0.2">
      <c r="B136" s="48"/>
      <c r="C136" s="67" t="s">
        <v>54</v>
      </c>
      <c r="D136" s="50"/>
      <c r="E136" s="50"/>
      <c r="F136" s="13">
        <v>1</v>
      </c>
      <c r="G136" s="50"/>
      <c r="H136" s="50"/>
    </row>
    <row r="137" spans="2:8" ht="45" x14ac:dyDescent="0.2">
      <c r="B137" s="71" t="s">
        <v>116</v>
      </c>
      <c r="C137" s="70" t="s">
        <v>117</v>
      </c>
      <c r="D137" s="66" t="s">
        <v>3</v>
      </c>
      <c r="E137" s="72">
        <v>5</v>
      </c>
      <c r="F137" s="13">
        <v>1</v>
      </c>
      <c r="G137" s="55"/>
      <c r="H137" s="22">
        <f t="shared" ref="H137:H139" si="2">ROUND(E137*F137,2)</f>
        <v>5</v>
      </c>
    </row>
    <row r="138" spans="2:8" ht="90" x14ac:dyDescent="0.2">
      <c r="B138" s="71" t="s">
        <v>118</v>
      </c>
      <c r="C138" s="70" t="s">
        <v>119</v>
      </c>
      <c r="D138" s="66" t="s">
        <v>21</v>
      </c>
      <c r="E138" s="72">
        <v>188.1</v>
      </c>
      <c r="F138" s="13">
        <v>1</v>
      </c>
      <c r="G138" s="55"/>
      <c r="H138" s="22">
        <f t="shared" si="2"/>
        <v>188.1</v>
      </c>
    </row>
    <row r="139" spans="2:8" ht="60" x14ac:dyDescent="0.2">
      <c r="B139" s="71" t="s">
        <v>120</v>
      </c>
      <c r="C139" s="70" t="s">
        <v>50</v>
      </c>
      <c r="D139" s="66" t="s">
        <v>4</v>
      </c>
      <c r="E139" s="72">
        <v>300</v>
      </c>
      <c r="F139" s="13">
        <v>1</v>
      </c>
      <c r="G139" s="55"/>
      <c r="H139" s="22">
        <f t="shared" si="2"/>
        <v>300</v>
      </c>
    </row>
    <row r="140" spans="2:8" ht="15.75" x14ac:dyDescent="0.2">
      <c r="B140" s="49"/>
      <c r="C140" s="69" t="s">
        <v>53</v>
      </c>
      <c r="D140" s="51"/>
      <c r="E140" s="51"/>
      <c r="F140" s="13">
        <v>1</v>
      </c>
      <c r="G140" s="51"/>
      <c r="H140" s="54">
        <f>SUM(H137:H139)</f>
        <v>493.1</v>
      </c>
    </row>
    <row r="141" spans="2:8" s="6" customFormat="1" ht="15.75" x14ac:dyDescent="0.2">
      <c r="B141" s="48"/>
      <c r="C141" s="67" t="s">
        <v>68</v>
      </c>
      <c r="D141" s="50"/>
      <c r="E141" s="50"/>
      <c r="F141" s="13">
        <v>1</v>
      </c>
      <c r="G141" s="50"/>
      <c r="H141" s="50"/>
    </row>
    <row r="142" spans="2:8" ht="45" x14ac:dyDescent="0.2">
      <c r="B142" s="71" t="s">
        <v>110</v>
      </c>
      <c r="C142" s="70" t="s">
        <v>22</v>
      </c>
      <c r="D142" s="66" t="s">
        <v>21</v>
      </c>
      <c r="E142" s="72">
        <v>153.35</v>
      </c>
      <c r="F142" s="13">
        <v>1</v>
      </c>
      <c r="G142" s="55"/>
      <c r="H142" s="22">
        <f t="shared" ref="H142:H235" si="3">ROUND(E142*F142,2)</f>
        <v>153.35</v>
      </c>
    </row>
    <row r="143" spans="2:8" ht="45" x14ac:dyDescent="0.2">
      <c r="B143" s="71" t="s">
        <v>121</v>
      </c>
      <c r="C143" s="70" t="s">
        <v>122</v>
      </c>
      <c r="D143" s="66" t="s">
        <v>4</v>
      </c>
      <c r="E143" s="72">
        <v>300</v>
      </c>
      <c r="F143" s="13">
        <v>1</v>
      </c>
      <c r="G143" s="55"/>
      <c r="H143" s="22">
        <f t="shared" si="3"/>
        <v>300</v>
      </c>
    </row>
    <row r="144" spans="2:8" ht="75" x14ac:dyDescent="0.2">
      <c r="B144" s="71" t="s">
        <v>115</v>
      </c>
      <c r="C144" s="70" t="s">
        <v>38</v>
      </c>
      <c r="D144" s="66" t="s">
        <v>21</v>
      </c>
      <c r="E144" s="72">
        <v>28</v>
      </c>
      <c r="F144" s="13">
        <v>1</v>
      </c>
      <c r="G144" s="55"/>
      <c r="H144" s="22">
        <f t="shared" si="3"/>
        <v>28</v>
      </c>
    </row>
    <row r="145" spans="2:8" ht="90" x14ac:dyDescent="0.2">
      <c r="B145" s="71" t="s">
        <v>123</v>
      </c>
      <c r="C145" s="70" t="s">
        <v>124</v>
      </c>
      <c r="D145" s="66" t="s">
        <v>21</v>
      </c>
      <c r="E145" s="72">
        <v>27.62</v>
      </c>
      <c r="F145" s="13">
        <v>1</v>
      </c>
      <c r="G145" s="55"/>
      <c r="H145" s="22">
        <f t="shared" si="3"/>
        <v>27.62</v>
      </c>
    </row>
    <row r="146" spans="2:8" ht="45" x14ac:dyDescent="0.2">
      <c r="B146" s="71" t="s">
        <v>125</v>
      </c>
      <c r="C146" s="70" t="s">
        <v>60</v>
      </c>
      <c r="D146" s="66" t="s">
        <v>4</v>
      </c>
      <c r="E146" s="72">
        <v>262.63</v>
      </c>
      <c r="F146" s="13">
        <v>1</v>
      </c>
      <c r="G146" s="55"/>
      <c r="H146" s="22">
        <f t="shared" si="3"/>
        <v>262.63</v>
      </c>
    </row>
    <row r="147" spans="2:8" ht="75" x14ac:dyDescent="0.2">
      <c r="B147" s="71" t="s">
        <v>126</v>
      </c>
      <c r="C147" s="70" t="s">
        <v>127</v>
      </c>
      <c r="D147" s="66" t="s">
        <v>4</v>
      </c>
      <c r="E147" s="72">
        <v>83.71</v>
      </c>
      <c r="F147" s="13">
        <v>1</v>
      </c>
      <c r="G147" s="55"/>
      <c r="H147" s="22">
        <f t="shared" si="3"/>
        <v>83.71</v>
      </c>
    </row>
    <row r="148" spans="2:8" ht="60" x14ac:dyDescent="0.2">
      <c r="B148" s="71" t="s">
        <v>128</v>
      </c>
      <c r="C148" s="70" t="s">
        <v>24</v>
      </c>
      <c r="D148" s="66" t="s">
        <v>4</v>
      </c>
      <c r="E148" s="72">
        <v>88.65</v>
      </c>
      <c r="F148" s="13">
        <v>1</v>
      </c>
      <c r="G148" s="55"/>
      <c r="H148" s="22">
        <f t="shared" si="3"/>
        <v>88.65</v>
      </c>
    </row>
    <row r="149" spans="2:8" ht="75" x14ac:dyDescent="0.2">
      <c r="B149" s="71" t="s">
        <v>129</v>
      </c>
      <c r="C149" s="70" t="s">
        <v>130</v>
      </c>
      <c r="D149" s="73" t="s">
        <v>5</v>
      </c>
      <c r="E149" s="72">
        <v>14.4</v>
      </c>
      <c r="F149" s="13">
        <v>1</v>
      </c>
      <c r="G149" s="55"/>
      <c r="H149" s="22">
        <f t="shared" si="3"/>
        <v>14.4</v>
      </c>
    </row>
    <row r="150" spans="2:8" ht="60" x14ac:dyDescent="0.2">
      <c r="B150" s="71" t="s">
        <v>131</v>
      </c>
      <c r="C150" s="70" t="s">
        <v>132</v>
      </c>
      <c r="D150" s="66" t="s">
        <v>20</v>
      </c>
      <c r="E150" s="72">
        <v>878.06</v>
      </c>
      <c r="F150" s="13">
        <v>1</v>
      </c>
      <c r="G150" s="55"/>
      <c r="H150" s="22">
        <f t="shared" si="3"/>
        <v>878.06</v>
      </c>
    </row>
    <row r="151" spans="2:8" ht="60" x14ac:dyDescent="0.2">
      <c r="B151" s="71" t="s">
        <v>133</v>
      </c>
      <c r="C151" s="70" t="s">
        <v>134</v>
      </c>
      <c r="D151" s="66" t="s">
        <v>20</v>
      </c>
      <c r="E151" s="72">
        <v>805.76</v>
      </c>
      <c r="F151" s="13">
        <v>1</v>
      </c>
      <c r="G151" s="55"/>
      <c r="H151" s="22">
        <f t="shared" si="3"/>
        <v>805.76</v>
      </c>
    </row>
    <row r="152" spans="2:8" ht="60" x14ac:dyDescent="0.2">
      <c r="B152" s="71" t="s">
        <v>135</v>
      </c>
      <c r="C152" s="70" t="s">
        <v>136</v>
      </c>
      <c r="D152" s="66" t="s">
        <v>20</v>
      </c>
      <c r="E152" s="72">
        <v>146.72</v>
      </c>
      <c r="F152" s="13">
        <v>1</v>
      </c>
      <c r="G152" s="55"/>
      <c r="H152" s="22">
        <f t="shared" si="3"/>
        <v>146.72</v>
      </c>
    </row>
    <row r="153" spans="2:8" ht="60" x14ac:dyDescent="0.2">
      <c r="B153" s="71" t="s">
        <v>137</v>
      </c>
      <c r="C153" s="70" t="s">
        <v>138</v>
      </c>
      <c r="D153" s="66" t="s">
        <v>20</v>
      </c>
      <c r="E153" s="72">
        <v>947.99</v>
      </c>
      <c r="F153" s="13">
        <v>1</v>
      </c>
      <c r="G153" s="55"/>
      <c r="H153" s="22">
        <f t="shared" si="3"/>
        <v>947.99</v>
      </c>
    </row>
    <row r="154" spans="2:8" ht="90" x14ac:dyDescent="0.2">
      <c r="B154" s="71" t="s">
        <v>139</v>
      </c>
      <c r="C154" s="70" t="s">
        <v>140</v>
      </c>
      <c r="D154" s="66" t="s">
        <v>21</v>
      </c>
      <c r="E154" s="72">
        <v>29.08</v>
      </c>
      <c r="F154" s="13">
        <v>1</v>
      </c>
      <c r="G154" s="55"/>
      <c r="H154" s="22">
        <f t="shared" si="3"/>
        <v>29.08</v>
      </c>
    </row>
    <row r="155" spans="2:8" ht="60" x14ac:dyDescent="0.2">
      <c r="B155" s="71" t="s">
        <v>141</v>
      </c>
      <c r="C155" s="70" t="s">
        <v>142</v>
      </c>
      <c r="D155" s="66" t="s">
        <v>4</v>
      </c>
      <c r="E155" s="72">
        <v>36.270000000000003</v>
      </c>
      <c r="F155" s="13">
        <v>1</v>
      </c>
      <c r="G155" s="55"/>
      <c r="H155" s="22">
        <f t="shared" si="3"/>
        <v>36.270000000000003</v>
      </c>
    </row>
    <row r="156" spans="2:8" ht="120" x14ac:dyDescent="0.2">
      <c r="B156" s="71" t="s">
        <v>143</v>
      </c>
      <c r="C156" s="70" t="s">
        <v>144</v>
      </c>
      <c r="D156" s="66" t="s">
        <v>5</v>
      </c>
      <c r="E156" s="72">
        <v>68.400000000000006</v>
      </c>
      <c r="F156" s="13">
        <v>1</v>
      </c>
      <c r="G156" s="55"/>
      <c r="H156" s="22">
        <f t="shared" si="3"/>
        <v>68.400000000000006</v>
      </c>
    </row>
    <row r="157" spans="2:8" ht="60" x14ac:dyDescent="0.2">
      <c r="B157" s="71" t="s">
        <v>145</v>
      </c>
      <c r="C157" s="70" t="s">
        <v>146</v>
      </c>
      <c r="D157" s="66" t="s">
        <v>5</v>
      </c>
      <c r="E157" s="72">
        <v>49.2</v>
      </c>
      <c r="F157" s="13">
        <v>1</v>
      </c>
      <c r="G157" s="55"/>
      <c r="H157" s="22">
        <f t="shared" si="3"/>
        <v>49.2</v>
      </c>
    </row>
    <row r="158" spans="2:8" ht="30" x14ac:dyDescent="0.2">
      <c r="B158" s="71" t="s">
        <v>147</v>
      </c>
      <c r="C158" s="70" t="s">
        <v>47</v>
      </c>
      <c r="D158" s="66" t="s">
        <v>4</v>
      </c>
      <c r="E158" s="72">
        <v>375.25</v>
      </c>
      <c r="F158" s="13">
        <v>1</v>
      </c>
      <c r="G158" s="55"/>
      <c r="H158" s="22">
        <f t="shared" si="3"/>
        <v>375.25</v>
      </c>
    </row>
    <row r="159" spans="2:8" ht="75" x14ac:dyDescent="0.2">
      <c r="B159" s="71" t="s">
        <v>111</v>
      </c>
      <c r="C159" s="70" t="s">
        <v>23</v>
      </c>
      <c r="D159" s="66" t="s">
        <v>21</v>
      </c>
      <c r="E159" s="72">
        <v>112.33</v>
      </c>
      <c r="F159" s="13">
        <v>1</v>
      </c>
      <c r="G159" s="55"/>
      <c r="H159" s="22">
        <f t="shared" si="3"/>
        <v>112.33</v>
      </c>
    </row>
    <row r="160" spans="2:8" ht="30" x14ac:dyDescent="0.2">
      <c r="B160" s="71" t="s">
        <v>114</v>
      </c>
      <c r="C160" s="70" t="s">
        <v>46</v>
      </c>
      <c r="D160" s="66" t="s">
        <v>21</v>
      </c>
      <c r="E160" s="72">
        <v>102.36</v>
      </c>
      <c r="F160" s="13">
        <v>1</v>
      </c>
      <c r="G160" s="55"/>
      <c r="H160" s="22">
        <f t="shared" si="3"/>
        <v>102.36</v>
      </c>
    </row>
    <row r="161" spans="2:8" ht="15.75" x14ac:dyDescent="0.2">
      <c r="B161" s="49"/>
      <c r="C161" s="69" t="s">
        <v>45</v>
      </c>
      <c r="D161" s="51"/>
      <c r="E161" s="51"/>
      <c r="F161" s="13">
        <v>1</v>
      </c>
      <c r="G161" s="51"/>
      <c r="H161" s="54">
        <f>SUM(H142:H160)</f>
        <v>4509.78</v>
      </c>
    </row>
    <row r="162" spans="2:8" s="6" customFormat="1" ht="15.75" x14ac:dyDescent="0.2">
      <c r="B162" s="48"/>
      <c r="C162" s="67" t="s">
        <v>69</v>
      </c>
      <c r="D162" s="50"/>
      <c r="E162" s="50"/>
      <c r="F162" s="13">
        <v>1</v>
      </c>
      <c r="G162" s="50"/>
      <c r="H162" s="50"/>
    </row>
    <row r="163" spans="2:8" ht="75" x14ac:dyDescent="0.2">
      <c r="B163" s="71" t="s">
        <v>148</v>
      </c>
      <c r="C163" s="70" t="s">
        <v>149</v>
      </c>
      <c r="D163" s="73" t="s">
        <v>5</v>
      </c>
      <c r="E163" s="72">
        <v>46.4</v>
      </c>
      <c r="F163" s="13">
        <v>1</v>
      </c>
      <c r="G163" s="55"/>
      <c r="H163" s="22">
        <f t="shared" si="3"/>
        <v>46.4</v>
      </c>
    </row>
    <row r="164" spans="2:8" ht="30" x14ac:dyDescent="0.2">
      <c r="B164" s="71" t="s">
        <v>150</v>
      </c>
      <c r="C164" s="70" t="s">
        <v>26</v>
      </c>
      <c r="D164" s="66" t="s">
        <v>4</v>
      </c>
      <c r="E164" s="72">
        <v>59.17</v>
      </c>
      <c r="F164" s="13">
        <v>1</v>
      </c>
      <c r="G164" s="55"/>
      <c r="H164" s="22">
        <f t="shared" si="3"/>
        <v>59.17</v>
      </c>
    </row>
    <row r="165" spans="2:8" ht="30" x14ac:dyDescent="0.2">
      <c r="B165" s="71" t="s">
        <v>151</v>
      </c>
      <c r="C165" s="70" t="s">
        <v>25</v>
      </c>
      <c r="D165" s="66" t="s">
        <v>4</v>
      </c>
      <c r="E165" s="72">
        <v>104.87</v>
      </c>
      <c r="F165" s="13">
        <v>1</v>
      </c>
      <c r="G165" s="55"/>
      <c r="H165" s="22">
        <f t="shared" si="3"/>
        <v>104.87</v>
      </c>
    </row>
    <row r="166" spans="2:8" ht="165" x14ac:dyDescent="0.2">
      <c r="B166" s="71" t="s">
        <v>152</v>
      </c>
      <c r="C166" s="70" t="s">
        <v>153</v>
      </c>
      <c r="D166" s="73" t="s">
        <v>4</v>
      </c>
      <c r="E166" s="72">
        <v>70.11</v>
      </c>
      <c r="F166" s="13">
        <v>1</v>
      </c>
      <c r="G166" s="55"/>
      <c r="H166" s="22">
        <f t="shared" si="3"/>
        <v>70.11</v>
      </c>
    </row>
    <row r="167" spans="2:8" ht="45" x14ac:dyDescent="0.2">
      <c r="B167" s="71" t="s">
        <v>154</v>
      </c>
      <c r="C167" s="70" t="s">
        <v>27</v>
      </c>
      <c r="D167" s="66" t="s">
        <v>20</v>
      </c>
      <c r="E167" s="72">
        <v>1691.47</v>
      </c>
      <c r="F167" s="13">
        <v>1</v>
      </c>
      <c r="G167" s="55"/>
      <c r="H167" s="22">
        <f t="shared" si="3"/>
        <v>1691.47</v>
      </c>
    </row>
    <row r="168" spans="2:8" ht="45" x14ac:dyDescent="0.2">
      <c r="B168" s="71" t="s">
        <v>155</v>
      </c>
      <c r="C168" s="70" t="s">
        <v>36</v>
      </c>
      <c r="D168" s="66" t="s">
        <v>20</v>
      </c>
      <c r="E168" s="72">
        <v>1016.06</v>
      </c>
      <c r="F168" s="13">
        <v>1</v>
      </c>
      <c r="G168" s="55"/>
      <c r="H168" s="22">
        <f t="shared" si="3"/>
        <v>1016.06</v>
      </c>
    </row>
    <row r="169" spans="2:8" ht="45" x14ac:dyDescent="0.2">
      <c r="B169" s="71" t="s">
        <v>156</v>
      </c>
      <c r="C169" s="70" t="s">
        <v>42</v>
      </c>
      <c r="D169" s="66" t="s">
        <v>20</v>
      </c>
      <c r="E169" s="72">
        <v>233.78</v>
      </c>
      <c r="F169" s="13">
        <v>1</v>
      </c>
      <c r="G169" s="55"/>
      <c r="H169" s="22">
        <f t="shared" si="3"/>
        <v>233.78</v>
      </c>
    </row>
    <row r="170" spans="2:8" ht="90" x14ac:dyDescent="0.2">
      <c r="B170" s="71" t="s">
        <v>157</v>
      </c>
      <c r="C170" s="70" t="s">
        <v>158</v>
      </c>
      <c r="D170" s="66" t="s">
        <v>21</v>
      </c>
      <c r="E170" s="72">
        <v>25.34</v>
      </c>
      <c r="F170" s="13">
        <v>1</v>
      </c>
      <c r="G170" s="55"/>
      <c r="H170" s="22">
        <f t="shared" si="3"/>
        <v>25.34</v>
      </c>
    </row>
    <row r="171" spans="2:8" ht="15.75" x14ac:dyDescent="0.2">
      <c r="B171" s="49"/>
      <c r="C171" s="69" t="s">
        <v>159</v>
      </c>
      <c r="D171" s="51"/>
      <c r="E171" s="51"/>
      <c r="F171" s="13">
        <v>1</v>
      </c>
      <c r="G171" s="51"/>
      <c r="H171" s="54">
        <f>SUM(H163:H170)</f>
        <v>3247.2000000000003</v>
      </c>
    </row>
    <row r="172" spans="2:8" s="6" customFormat="1" ht="15.75" x14ac:dyDescent="0.2">
      <c r="B172" s="48"/>
      <c r="C172" s="67" t="s">
        <v>70</v>
      </c>
      <c r="D172" s="50"/>
      <c r="E172" s="50"/>
      <c r="F172" s="13">
        <v>1</v>
      </c>
      <c r="G172" s="50"/>
      <c r="H172" s="50"/>
    </row>
    <row r="173" spans="2:8" ht="75" x14ac:dyDescent="0.2">
      <c r="B173" s="71" t="s">
        <v>160</v>
      </c>
      <c r="C173" s="70" t="s">
        <v>161</v>
      </c>
      <c r="D173" s="73" t="s">
        <v>3</v>
      </c>
      <c r="E173" s="72">
        <v>3</v>
      </c>
      <c r="F173" s="13">
        <v>1</v>
      </c>
      <c r="G173" s="55"/>
      <c r="H173" s="22">
        <f t="shared" si="3"/>
        <v>3</v>
      </c>
    </row>
    <row r="174" spans="2:8" ht="90" x14ac:dyDescent="0.2">
      <c r="B174" s="71" t="s">
        <v>162</v>
      </c>
      <c r="C174" s="70" t="s">
        <v>163</v>
      </c>
      <c r="D174" s="66" t="s">
        <v>20</v>
      </c>
      <c r="E174" s="72">
        <v>189</v>
      </c>
      <c r="F174" s="13">
        <v>1</v>
      </c>
      <c r="G174" s="55"/>
      <c r="H174" s="22">
        <f t="shared" si="3"/>
        <v>189</v>
      </c>
    </row>
    <row r="175" spans="2:8" ht="90" x14ac:dyDescent="0.2">
      <c r="B175" s="71" t="s">
        <v>164</v>
      </c>
      <c r="C175" s="70" t="s">
        <v>165</v>
      </c>
      <c r="D175" s="66" t="s">
        <v>20</v>
      </c>
      <c r="E175" s="72">
        <v>57.81</v>
      </c>
      <c r="F175" s="13">
        <v>1</v>
      </c>
      <c r="G175" s="55"/>
      <c r="H175" s="22">
        <f t="shared" si="3"/>
        <v>57.81</v>
      </c>
    </row>
    <row r="176" spans="2:8" ht="90" x14ac:dyDescent="0.2">
      <c r="B176" s="71" t="s">
        <v>166</v>
      </c>
      <c r="C176" s="70" t="s">
        <v>167</v>
      </c>
      <c r="D176" s="66" t="s">
        <v>20</v>
      </c>
      <c r="E176" s="72">
        <v>18.62</v>
      </c>
      <c r="F176" s="13">
        <v>1</v>
      </c>
      <c r="G176" s="55"/>
      <c r="H176" s="22">
        <f t="shared" si="3"/>
        <v>18.62</v>
      </c>
    </row>
    <row r="177" spans="2:8" ht="90" x14ac:dyDescent="0.2">
      <c r="B177" s="71" t="s">
        <v>168</v>
      </c>
      <c r="C177" s="70" t="s">
        <v>169</v>
      </c>
      <c r="D177" s="66" t="s">
        <v>20</v>
      </c>
      <c r="E177" s="72">
        <v>220.72</v>
      </c>
      <c r="F177" s="13">
        <v>1</v>
      </c>
      <c r="G177" s="55"/>
      <c r="H177" s="22">
        <f t="shared" si="3"/>
        <v>220.72</v>
      </c>
    </row>
    <row r="178" spans="2:8" ht="90" x14ac:dyDescent="0.2">
      <c r="B178" s="71" t="s">
        <v>170</v>
      </c>
      <c r="C178" s="70" t="s">
        <v>171</v>
      </c>
      <c r="D178" s="66" t="s">
        <v>20</v>
      </c>
      <c r="E178" s="72">
        <v>310.42</v>
      </c>
      <c r="F178" s="13">
        <v>1</v>
      </c>
      <c r="G178" s="55"/>
      <c r="H178" s="22">
        <f t="shared" si="3"/>
        <v>310.42</v>
      </c>
    </row>
    <row r="179" spans="2:8" ht="105" x14ac:dyDescent="0.2">
      <c r="B179" s="71" t="s">
        <v>172</v>
      </c>
      <c r="C179" s="70" t="s">
        <v>173</v>
      </c>
      <c r="D179" s="66" t="s">
        <v>3</v>
      </c>
      <c r="E179" s="72">
        <v>12</v>
      </c>
      <c r="F179" s="13">
        <v>1</v>
      </c>
      <c r="G179" s="55"/>
      <c r="H179" s="22">
        <f t="shared" si="3"/>
        <v>12</v>
      </c>
    </row>
    <row r="180" spans="2:8" ht="120" x14ac:dyDescent="0.2">
      <c r="B180" s="71" t="s">
        <v>174</v>
      </c>
      <c r="C180" s="70" t="s">
        <v>175</v>
      </c>
      <c r="D180" s="73" t="s">
        <v>3</v>
      </c>
      <c r="E180" s="72">
        <v>3</v>
      </c>
      <c r="F180" s="13">
        <v>1</v>
      </c>
      <c r="G180" s="55"/>
      <c r="H180" s="22">
        <f t="shared" si="3"/>
        <v>3</v>
      </c>
    </row>
    <row r="181" spans="2:8" ht="45" x14ac:dyDescent="0.2">
      <c r="B181" s="71" t="s">
        <v>176</v>
      </c>
      <c r="C181" s="70" t="s">
        <v>177</v>
      </c>
      <c r="D181" s="73" t="s">
        <v>4</v>
      </c>
      <c r="E181" s="72">
        <v>66.09</v>
      </c>
      <c r="F181" s="13">
        <v>1</v>
      </c>
      <c r="G181" s="55"/>
      <c r="H181" s="22">
        <f t="shared" si="3"/>
        <v>66.09</v>
      </c>
    </row>
    <row r="182" spans="2:8" ht="15.75" x14ac:dyDescent="0.2">
      <c r="B182" s="49"/>
      <c r="C182" s="69" t="s">
        <v>178</v>
      </c>
      <c r="D182" s="51"/>
      <c r="E182" s="51"/>
      <c r="F182" s="13">
        <v>1</v>
      </c>
      <c r="G182" s="51"/>
      <c r="H182" s="54">
        <f>SUM(H173:H181)</f>
        <v>880.66</v>
      </c>
    </row>
    <row r="183" spans="2:8" s="6" customFormat="1" ht="15.75" x14ac:dyDescent="0.2">
      <c r="B183" s="48"/>
      <c r="C183" s="67" t="s">
        <v>71</v>
      </c>
      <c r="D183" s="50"/>
      <c r="E183" s="50"/>
      <c r="F183" s="13">
        <v>1</v>
      </c>
      <c r="G183" s="50"/>
      <c r="H183" s="50"/>
    </row>
    <row r="184" spans="2:8" ht="120" x14ac:dyDescent="0.2">
      <c r="B184" s="71" t="s">
        <v>143</v>
      </c>
      <c r="C184" s="70" t="s">
        <v>144</v>
      </c>
      <c r="D184" s="73" t="s">
        <v>5</v>
      </c>
      <c r="E184" s="72">
        <v>184.7</v>
      </c>
      <c r="F184" s="13">
        <v>1</v>
      </c>
      <c r="G184" s="55"/>
      <c r="H184" s="22">
        <f t="shared" ref="H184:H211" si="4">ROUND(E184*F184,2)</f>
        <v>184.7</v>
      </c>
    </row>
    <row r="185" spans="2:8" ht="105" x14ac:dyDescent="0.2">
      <c r="B185" s="71" t="s">
        <v>179</v>
      </c>
      <c r="C185" s="70" t="s">
        <v>180</v>
      </c>
      <c r="D185" s="73" t="s">
        <v>5</v>
      </c>
      <c r="E185" s="72">
        <v>6</v>
      </c>
      <c r="F185" s="13">
        <v>1</v>
      </c>
      <c r="G185" s="55"/>
      <c r="H185" s="22">
        <f t="shared" si="4"/>
        <v>6</v>
      </c>
    </row>
    <row r="186" spans="2:8" ht="150" x14ac:dyDescent="0.2">
      <c r="B186" s="71" t="s">
        <v>181</v>
      </c>
      <c r="C186" s="70" t="s">
        <v>58</v>
      </c>
      <c r="D186" s="73" t="s">
        <v>4</v>
      </c>
      <c r="E186" s="72">
        <v>111.86</v>
      </c>
      <c r="F186" s="13">
        <v>1</v>
      </c>
      <c r="G186" s="55"/>
      <c r="H186" s="22">
        <f t="shared" si="4"/>
        <v>111.86</v>
      </c>
    </row>
    <row r="187" spans="2:8" ht="75" x14ac:dyDescent="0.2">
      <c r="B187" s="71" t="s">
        <v>182</v>
      </c>
      <c r="C187" s="70" t="s">
        <v>57</v>
      </c>
      <c r="D187" s="73" t="s">
        <v>5</v>
      </c>
      <c r="E187" s="72">
        <v>52.9</v>
      </c>
      <c r="F187" s="13">
        <v>1</v>
      </c>
      <c r="G187" s="55"/>
      <c r="H187" s="22">
        <f t="shared" si="4"/>
        <v>52.9</v>
      </c>
    </row>
    <row r="188" spans="2:8" ht="120" x14ac:dyDescent="0.2">
      <c r="B188" s="71" t="s">
        <v>183</v>
      </c>
      <c r="C188" s="70" t="s">
        <v>184</v>
      </c>
      <c r="D188" s="73" t="s">
        <v>5</v>
      </c>
      <c r="E188" s="72">
        <v>19.8</v>
      </c>
      <c r="F188" s="13">
        <v>1</v>
      </c>
      <c r="G188" s="55"/>
      <c r="H188" s="22">
        <f t="shared" si="4"/>
        <v>19.8</v>
      </c>
    </row>
    <row r="189" spans="2:8" ht="135" x14ac:dyDescent="0.2">
      <c r="B189" s="71" t="s">
        <v>185</v>
      </c>
      <c r="C189" s="70" t="s">
        <v>186</v>
      </c>
      <c r="D189" s="73" t="s">
        <v>3</v>
      </c>
      <c r="E189" s="72">
        <v>1</v>
      </c>
      <c r="F189" s="13">
        <v>1</v>
      </c>
      <c r="G189" s="55"/>
      <c r="H189" s="22">
        <f t="shared" si="4"/>
        <v>1</v>
      </c>
    </row>
    <row r="190" spans="2:8" ht="135" x14ac:dyDescent="0.2">
      <c r="B190" s="71" t="s">
        <v>187</v>
      </c>
      <c r="C190" s="70" t="s">
        <v>188</v>
      </c>
      <c r="D190" s="73" t="s">
        <v>3</v>
      </c>
      <c r="E190" s="72">
        <v>1</v>
      </c>
      <c r="F190" s="13">
        <v>1</v>
      </c>
      <c r="G190" s="55"/>
      <c r="H190" s="22">
        <f t="shared" si="4"/>
        <v>1</v>
      </c>
    </row>
    <row r="191" spans="2:8" ht="60" x14ac:dyDescent="0.2">
      <c r="B191" s="71" t="s">
        <v>189</v>
      </c>
      <c r="C191" s="70" t="s">
        <v>28</v>
      </c>
      <c r="D191" s="73" t="s">
        <v>4</v>
      </c>
      <c r="E191" s="72">
        <v>189.82</v>
      </c>
      <c r="F191" s="13">
        <v>1</v>
      </c>
      <c r="G191" s="55"/>
      <c r="H191" s="22">
        <f t="shared" si="4"/>
        <v>189.82</v>
      </c>
    </row>
    <row r="192" spans="2:8" ht="105" x14ac:dyDescent="0.2">
      <c r="B192" s="71" t="s">
        <v>190</v>
      </c>
      <c r="C192" s="70" t="s">
        <v>49</v>
      </c>
      <c r="D192" s="73" t="s">
        <v>4</v>
      </c>
      <c r="E192" s="72">
        <v>123.41</v>
      </c>
      <c r="F192" s="13">
        <v>1</v>
      </c>
      <c r="G192" s="55"/>
      <c r="H192" s="22">
        <f t="shared" si="4"/>
        <v>123.41</v>
      </c>
    </row>
    <row r="193" spans="2:8" ht="120" x14ac:dyDescent="0.2">
      <c r="B193" s="71" t="s">
        <v>191</v>
      </c>
      <c r="C193" s="70" t="s">
        <v>192</v>
      </c>
      <c r="D193" s="73" t="s">
        <v>4</v>
      </c>
      <c r="E193" s="72">
        <v>64.89</v>
      </c>
      <c r="F193" s="13">
        <v>1</v>
      </c>
      <c r="G193" s="55"/>
      <c r="H193" s="22">
        <f t="shared" si="4"/>
        <v>64.89</v>
      </c>
    </row>
    <row r="194" spans="2:8" ht="165" x14ac:dyDescent="0.2">
      <c r="B194" s="71" t="s">
        <v>193</v>
      </c>
      <c r="C194" s="70" t="s">
        <v>194</v>
      </c>
      <c r="D194" s="73" t="s">
        <v>4</v>
      </c>
      <c r="E194" s="72">
        <v>1.52</v>
      </c>
      <c r="F194" s="13">
        <v>1</v>
      </c>
      <c r="G194" s="55"/>
      <c r="H194" s="22">
        <f t="shared" si="4"/>
        <v>1.52</v>
      </c>
    </row>
    <row r="195" spans="2:8" ht="120" x14ac:dyDescent="0.2">
      <c r="B195" s="71" t="s">
        <v>195</v>
      </c>
      <c r="C195" s="70" t="s">
        <v>196</v>
      </c>
      <c r="D195" s="73" t="s">
        <v>4</v>
      </c>
      <c r="E195" s="72">
        <v>112.49</v>
      </c>
      <c r="F195" s="13">
        <v>1</v>
      </c>
      <c r="G195" s="55"/>
      <c r="H195" s="22">
        <f t="shared" si="4"/>
        <v>112.49</v>
      </c>
    </row>
    <row r="196" spans="2:8" ht="150" x14ac:dyDescent="0.2">
      <c r="B196" s="71" t="s">
        <v>197</v>
      </c>
      <c r="C196" s="70" t="s">
        <v>19</v>
      </c>
      <c r="D196" s="73" t="s">
        <v>4</v>
      </c>
      <c r="E196" s="72">
        <v>298.17</v>
      </c>
      <c r="F196" s="13">
        <v>1</v>
      </c>
      <c r="G196" s="55"/>
      <c r="H196" s="22">
        <f t="shared" si="4"/>
        <v>298.17</v>
      </c>
    </row>
    <row r="197" spans="2:8" ht="105" x14ac:dyDescent="0.2">
      <c r="B197" s="71" t="s">
        <v>198</v>
      </c>
      <c r="C197" s="70" t="s">
        <v>199</v>
      </c>
      <c r="D197" s="73" t="s">
        <v>4</v>
      </c>
      <c r="E197" s="72">
        <v>123.41</v>
      </c>
      <c r="F197" s="13">
        <v>1</v>
      </c>
      <c r="G197" s="55"/>
      <c r="H197" s="22">
        <f t="shared" si="4"/>
        <v>123.41</v>
      </c>
    </row>
    <row r="198" spans="2:8" ht="60" x14ac:dyDescent="0.2">
      <c r="B198" s="71" t="s">
        <v>200</v>
      </c>
      <c r="C198" s="70" t="s">
        <v>201</v>
      </c>
      <c r="D198" s="73" t="s">
        <v>5</v>
      </c>
      <c r="E198" s="72">
        <v>46.05</v>
      </c>
      <c r="F198" s="13">
        <v>1</v>
      </c>
      <c r="G198" s="55"/>
      <c r="H198" s="22">
        <f t="shared" si="4"/>
        <v>46.05</v>
      </c>
    </row>
    <row r="199" spans="2:8" ht="45" x14ac:dyDescent="0.2">
      <c r="B199" s="71" t="s">
        <v>202</v>
      </c>
      <c r="C199" s="70" t="s">
        <v>203</v>
      </c>
      <c r="D199" s="73" t="s">
        <v>3</v>
      </c>
      <c r="E199" s="72">
        <v>1</v>
      </c>
      <c r="F199" s="13">
        <v>1</v>
      </c>
      <c r="G199" s="55"/>
      <c r="H199" s="22">
        <f t="shared" si="4"/>
        <v>1</v>
      </c>
    </row>
    <row r="200" spans="2:8" ht="45" x14ac:dyDescent="0.2">
      <c r="B200" s="71" t="s">
        <v>204</v>
      </c>
      <c r="C200" s="70" t="s">
        <v>205</v>
      </c>
      <c r="D200" s="73" t="s">
        <v>3</v>
      </c>
      <c r="E200" s="72">
        <v>3</v>
      </c>
      <c r="F200" s="13">
        <v>1</v>
      </c>
      <c r="G200" s="55"/>
      <c r="H200" s="22">
        <f t="shared" si="4"/>
        <v>3</v>
      </c>
    </row>
    <row r="201" spans="2:8" ht="90" x14ac:dyDescent="0.2">
      <c r="B201" s="71" t="s">
        <v>206</v>
      </c>
      <c r="C201" s="70" t="s">
        <v>207</v>
      </c>
      <c r="D201" s="73" t="s">
        <v>3</v>
      </c>
      <c r="E201" s="72">
        <v>1</v>
      </c>
      <c r="F201" s="13">
        <v>1</v>
      </c>
      <c r="G201" s="55"/>
      <c r="H201" s="22">
        <f t="shared" si="4"/>
        <v>1</v>
      </c>
    </row>
    <row r="202" spans="2:8" ht="90" x14ac:dyDescent="0.2">
      <c r="B202" s="71" t="s">
        <v>208</v>
      </c>
      <c r="C202" s="70" t="s">
        <v>209</v>
      </c>
      <c r="D202" s="73" t="s">
        <v>3</v>
      </c>
      <c r="E202" s="72">
        <v>1</v>
      </c>
      <c r="F202" s="13">
        <v>1</v>
      </c>
      <c r="G202" s="55"/>
      <c r="H202" s="22">
        <f t="shared" si="4"/>
        <v>1</v>
      </c>
    </row>
    <row r="203" spans="2:8" ht="225" x14ac:dyDescent="0.2">
      <c r="B203" s="71" t="s">
        <v>210</v>
      </c>
      <c r="C203" s="70" t="s">
        <v>211</v>
      </c>
      <c r="D203" s="73" t="s">
        <v>4</v>
      </c>
      <c r="E203" s="72">
        <v>124.87</v>
      </c>
      <c r="F203" s="13">
        <v>1</v>
      </c>
      <c r="G203" s="55"/>
      <c r="H203" s="22">
        <f t="shared" si="4"/>
        <v>124.87</v>
      </c>
    </row>
    <row r="204" spans="2:8" ht="105" x14ac:dyDescent="0.2">
      <c r="B204" s="71" t="s">
        <v>212</v>
      </c>
      <c r="C204" s="70" t="s">
        <v>213</v>
      </c>
      <c r="D204" s="73" t="s">
        <v>4</v>
      </c>
      <c r="E204" s="72">
        <v>66.41</v>
      </c>
      <c r="F204" s="13">
        <v>1</v>
      </c>
      <c r="G204" s="55"/>
      <c r="H204" s="22">
        <f t="shared" si="4"/>
        <v>66.41</v>
      </c>
    </row>
    <row r="205" spans="2:8" ht="90" x14ac:dyDescent="0.2">
      <c r="B205" s="71" t="s">
        <v>214</v>
      </c>
      <c r="C205" s="70" t="s">
        <v>215</v>
      </c>
      <c r="D205" s="73" t="s">
        <v>4</v>
      </c>
      <c r="E205" s="72">
        <v>66.41</v>
      </c>
      <c r="F205" s="13">
        <v>1</v>
      </c>
      <c r="G205" s="55"/>
      <c r="H205" s="22">
        <f t="shared" si="4"/>
        <v>66.41</v>
      </c>
    </row>
    <row r="206" spans="2:8" ht="75" x14ac:dyDescent="0.2">
      <c r="B206" s="71" t="s">
        <v>216</v>
      </c>
      <c r="C206" s="70" t="s">
        <v>29</v>
      </c>
      <c r="D206" s="73" t="s">
        <v>4</v>
      </c>
      <c r="E206" s="72">
        <v>210.44</v>
      </c>
      <c r="F206" s="13">
        <v>1</v>
      </c>
      <c r="G206" s="55"/>
      <c r="H206" s="22">
        <f t="shared" si="4"/>
        <v>210.44</v>
      </c>
    </row>
    <row r="207" spans="2:8" ht="150" x14ac:dyDescent="0.2">
      <c r="B207" s="71" t="s">
        <v>217</v>
      </c>
      <c r="C207" s="70" t="s">
        <v>218</v>
      </c>
      <c r="D207" s="73" t="s">
        <v>4</v>
      </c>
      <c r="E207" s="72">
        <v>123.41</v>
      </c>
      <c r="F207" s="13">
        <v>1</v>
      </c>
      <c r="G207" s="55"/>
      <c r="H207" s="22">
        <f t="shared" si="4"/>
        <v>123.41</v>
      </c>
    </row>
    <row r="208" spans="2:8" ht="150" x14ac:dyDescent="0.2">
      <c r="B208" s="71" t="s">
        <v>219</v>
      </c>
      <c r="C208" s="70" t="s">
        <v>39</v>
      </c>
      <c r="D208" s="73" t="s">
        <v>5</v>
      </c>
      <c r="E208" s="72">
        <v>42.95</v>
      </c>
      <c r="F208" s="13">
        <v>1</v>
      </c>
      <c r="G208" s="55"/>
      <c r="H208" s="22">
        <f t="shared" si="4"/>
        <v>42.95</v>
      </c>
    </row>
    <row r="209" spans="2:8" ht="150" x14ac:dyDescent="0.2">
      <c r="B209" s="71" t="s">
        <v>220</v>
      </c>
      <c r="C209" s="70" t="s">
        <v>221</v>
      </c>
      <c r="D209" s="73" t="s">
        <v>4</v>
      </c>
      <c r="E209" s="72">
        <v>26.08</v>
      </c>
      <c r="F209" s="13">
        <v>1</v>
      </c>
      <c r="G209" s="55"/>
      <c r="H209" s="22">
        <f t="shared" si="4"/>
        <v>26.08</v>
      </c>
    </row>
    <row r="210" spans="2:8" ht="180" x14ac:dyDescent="0.2">
      <c r="B210" s="71" t="s">
        <v>222</v>
      </c>
      <c r="C210" s="70" t="s">
        <v>223</v>
      </c>
      <c r="D210" s="73" t="s">
        <v>3</v>
      </c>
      <c r="E210" s="72">
        <v>2</v>
      </c>
      <c r="F210" s="13">
        <v>1</v>
      </c>
      <c r="G210" s="55"/>
      <c r="H210" s="22">
        <f t="shared" si="4"/>
        <v>2</v>
      </c>
    </row>
    <row r="211" spans="2:8" ht="165" x14ac:dyDescent="0.2">
      <c r="B211" s="71" t="s">
        <v>224</v>
      </c>
      <c r="C211" s="70" t="s">
        <v>48</v>
      </c>
      <c r="D211" s="73" t="s">
        <v>4</v>
      </c>
      <c r="E211" s="72">
        <v>543.61</v>
      </c>
      <c r="F211" s="13">
        <v>1</v>
      </c>
      <c r="G211" s="55"/>
      <c r="H211" s="22">
        <f t="shared" si="4"/>
        <v>543.61</v>
      </c>
    </row>
    <row r="212" spans="2:8" ht="15.75" x14ac:dyDescent="0.2">
      <c r="B212" s="49"/>
      <c r="C212" s="69" t="s">
        <v>30</v>
      </c>
      <c r="D212" s="51"/>
      <c r="E212" s="51"/>
      <c r="F212" s="13">
        <v>1</v>
      </c>
      <c r="G212" s="51"/>
      <c r="H212" s="54">
        <f>SUM(H184:H211)</f>
        <v>2549.2000000000003</v>
      </c>
    </row>
    <row r="213" spans="2:8" s="6" customFormat="1" ht="15.75" x14ac:dyDescent="0.2">
      <c r="B213" s="48"/>
      <c r="C213" s="67" t="s">
        <v>72</v>
      </c>
      <c r="D213" s="50"/>
      <c r="E213" s="50"/>
      <c r="F213" s="13">
        <v>1</v>
      </c>
      <c r="G213" s="50"/>
      <c r="H213" s="50"/>
    </row>
    <row r="214" spans="2:8" ht="90" x14ac:dyDescent="0.2">
      <c r="B214" s="74" t="s">
        <v>225</v>
      </c>
      <c r="C214" s="75" t="s">
        <v>226</v>
      </c>
      <c r="D214" s="76" t="s">
        <v>56</v>
      </c>
      <c r="E214" s="72">
        <v>19.350000000000001</v>
      </c>
      <c r="F214" s="13">
        <v>1</v>
      </c>
      <c r="G214" s="55"/>
      <c r="H214" s="22">
        <f t="shared" ref="H214:H219" si="5">ROUND(E214*F214,2)</f>
        <v>19.350000000000001</v>
      </c>
    </row>
    <row r="215" spans="2:8" ht="57" x14ac:dyDescent="0.2">
      <c r="B215" s="74" t="s">
        <v>227</v>
      </c>
      <c r="C215" s="77" t="s">
        <v>228</v>
      </c>
      <c r="D215" s="78" t="s">
        <v>3</v>
      </c>
      <c r="E215" s="72">
        <v>2</v>
      </c>
      <c r="F215" s="13">
        <v>1</v>
      </c>
      <c r="G215" s="55"/>
      <c r="H215" s="22">
        <f t="shared" si="5"/>
        <v>2</v>
      </c>
    </row>
    <row r="216" spans="2:8" ht="85.5" x14ac:dyDescent="0.2">
      <c r="B216" s="74" t="s">
        <v>229</v>
      </c>
      <c r="C216" s="77" t="s">
        <v>230</v>
      </c>
      <c r="D216" s="78" t="s">
        <v>3</v>
      </c>
      <c r="E216" s="72">
        <v>1</v>
      </c>
      <c r="F216" s="13">
        <v>1</v>
      </c>
      <c r="G216" s="55"/>
      <c r="H216" s="22">
        <f t="shared" si="5"/>
        <v>1</v>
      </c>
    </row>
    <row r="217" spans="2:8" ht="71.25" x14ac:dyDescent="0.2">
      <c r="B217" s="74" t="s">
        <v>231</v>
      </c>
      <c r="C217" s="77" t="s">
        <v>232</v>
      </c>
      <c r="D217" s="78" t="s">
        <v>3</v>
      </c>
      <c r="E217" s="72">
        <v>1</v>
      </c>
      <c r="F217" s="13">
        <v>1</v>
      </c>
      <c r="G217" s="55"/>
      <c r="H217" s="22">
        <f t="shared" si="5"/>
        <v>1</v>
      </c>
    </row>
    <row r="218" spans="2:8" ht="128.25" x14ac:dyDescent="0.2">
      <c r="B218" s="74" t="s">
        <v>233</v>
      </c>
      <c r="C218" s="77" t="s">
        <v>234</v>
      </c>
      <c r="D218" s="78" t="s">
        <v>3</v>
      </c>
      <c r="E218" s="72">
        <v>1</v>
      </c>
      <c r="F218" s="13">
        <v>1</v>
      </c>
      <c r="G218" s="55"/>
      <c r="H218" s="22">
        <f t="shared" si="5"/>
        <v>1</v>
      </c>
    </row>
    <row r="219" spans="2:8" ht="75" x14ac:dyDescent="0.2">
      <c r="B219" s="74" t="s">
        <v>235</v>
      </c>
      <c r="C219" s="75" t="s">
        <v>236</v>
      </c>
      <c r="D219" s="76" t="s">
        <v>5</v>
      </c>
      <c r="E219" s="72">
        <v>20.149999999999999</v>
      </c>
      <c r="F219" s="13">
        <v>1</v>
      </c>
      <c r="G219" s="55"/>
      <c r="H219" s="22">
        <f t="shared" si="5"/>
        <v>20.149999999999999</v>
      </c>
    </row>
    <row r="220" spans="2:8" ht="15.75" x14ac:dyDescent="0.2">
      <c r="B220" s="49"/>
      <c r="C220" s="69" t="s">
        <v>43</v>
      </c>
      <c r="D220" s="51"/>
      <c r="E220" s="51"/>
      <c r="F220" s="13">
        <v>1</v>
      </c>
      <c r="G220" s="51"/>
      <c r="H220" s="54">
        <f>SUM(H214:H219)</f>
        <v>44.5</v>
      </c>
    </row>
    <row r="221" spans="2:8" s="6" customFormat="1" ht="15.75" x14ac:dyDescent="0.2">
      <c r="B221" s="48"/>
      <c r="C221" s="67" t="s">
        <v>73</v>
      </c>
      <c r="D221" s="50"/>
      <c r="E221" s="50"/>
      <c r="F221" s="13">
        <v>1</v>
      </c>
      <c r="G221" s="50"/>
      <c r="H221" s="50"/>
    </row>
    <row r="222" spans="2:8" ht="60" x14ac:dyDescent="0.2">
      <c r="B222" s="71" t="s">
        <v>237</v>
      </c>
      <c r="C222" s="70" t="s">
        <v>238</v>
      </c>
      <c r="D222" s="66" t="s">
        <v>3</v>
      </c>
      <c r="E222" s="72">
        <v>2</v>
      </c>
      <c r="F222" s="13">
        <v>1</v>
      </c>
      <c r="G222" s="55"/>
      <c r="H222" s="22">
        <f t="shared" si="3"/>
        <v>2</v>
      </c>
    </row>
    <row r="223" spans="2:8" ht="60" x14ac:dyDescent="0.2">
      <c r="B223" s="71" t="s">
        <v>239</v>
      </c>
      <c r="C223" s="70" t="s">
        <v>240</v>
      </c>
      <c r="D223" s="66" t="s">
        <v>3</v>
      </c>
      <c r="E223" s="72">
        <v>4</v>
      </c>
      <c r="F223" s="13">
        <v>1</v>
      </c>
      <c r="G223" s="55"/>
      <c r="H223" s="22">
        <f t="shared" si="3"/>
        <v>4</v>
      </c>
    </row>
    <row r="224" spans="2:8" ht="75" x14ac:dyDescent="0.2">
      <c r="B224" s="71" t="s">
        <v>241</v>
      </c>
      <c r="C224" s="70" t="s">
        <v>242</v>
      </c>
      <c r="D224" s="66" t="s">
        <v>5</v>
      </c>
      <c r="E224" s="72">
        <v>16</v>
      </c>
      <c r="F224" s="13">
        <v>1</v>
      </c>
      <c r="G224" s="55"/>
      <c r="H224" s="22">
        <f t="shared" si="3"/>
        <v>16</v>
      </c>
    </row>
    <row r="225" spans="2:8" ht="45" x14ac:dyDescent="0.2">
      <c r="B225" s="71" t="s">
        <v>243</v>
      </c>
      <c r="C225" s="70" t="s">
        <v>244</v>
      </c>
      <c r="D225" s="66" t="s">
        <v>3</v>
      </c>
      <c r="E225" s="72">
        <v>1</v>
      </c>
      <c r="F225" s="13">
        <v>1</v>
      </c>
      <c r="G225" s="55"/>
      <c r="H225" s="22">
        <f t="shared" si="3"/>
        <v>1</v>
      </c>
    </row>
    <row r="226" spans="2:8" ht="45" x14ac:dyDescent="0.2">
      <c r="B226" s="71" t="s">
        <v>245</v>
      </c>
      <c r="C226" s="70" t="s">
        <v>246</v>
      </c>
      <c r="D226" s="73" t="s">
        <v>3</v>
      </c>
      <c r="E226" s="72">
        <v>1</v>
      </c>
      <c r="F226" s="13">
        <v>1</v>
      </c>
      <c r="G226" s="55"/>
      <c r="H226" s="22">
        <f t="shared" si="3"/>
        <v>1</v>
      </c>
    </row>
    <row r="227" spans="2:8" ht="30" x14ac:dyDescent="0.2">
      <c r="B227" s="71" t="s">
        <v>247</v>
      </c>
      <c r="C227" s="70" t="s">
        <v>248</v>
      </c>
      <c r="D227" s="66" t="s">
        <v>3</v>
      </c>
      <c r="E227" s="72">
        <v>1</v>
      </c>
      <c r="F227" s="13">
        <v>1</v>
      </c>
      <c r="G227" s="55"/>
      <c r="H227" s="22">
        <f t="shared" si="3"/>
        <v>1</v>
      </c>
    </row>
    <row r="228" spans="2:8" ht="45" x14ac:dyDescent="0.2">
      <c r="B228" s="71" t="s">
        <v>249</v>
      </c>
      <c r="C228" s="70" t="s">
        <v>250</v>
      </c>
      <c r="D228" s="73" t="s">
        <v>3</v>
      </c>
      <c r="E228" s="72">
        <v>1</v>
      </c>
      <c r="F228" s="13">
        <v>1</v>
      </c>
      <c r="G228" s="55"/>
      <c r="H228" s="22">
        <f t="shared" si="3"/>
        <v>1</v>
      </c>
    </row>
    <row r="229" spans="2:8" ht="180" x14ac:dyDescent="0.2">
      <c r="B229" s="71" t="s">
        <v>251</v>
      </c>
      <c r="C229" s="70" t="s">
        <v>252</v>
      </c>
      <c r="D229" s="73" t="s">
        <v>3</v>
      </c>
      <c r="E229" s="72">
        <v>1</v>
      </c>
      <c r="F229" s="13">
        <v>1</v>
      </c>
      <c r="G229" s="55"/>
      <c r="H229" s="22">
        <f t="shared" si="3"/>
        <v>1</v>
      </c>
    </row>
    <row r="230" spans="2:8" ht="30" x14ac:dyDescent="0.2">
      <c r="B230" s="71" t="s">
        <v>253</v>
      </c>
      <c r="C230" s="70" t="s">
        <v>254</v>
      </c>
      <c r="D230" s="73" t="s">
        <v>31</v>
      </c>
      <c r="E230" s="72">
        <v>1</v>
      </c>
      <c r="F230" s="13">
        <v>1</v>
      </c>
      <c r="G230" s="55"/>
      <c r="H230" s="22">
        <f t="shared" si="3"/>
        <v>1</v>
      </c>
    </row>
    <row r="231" spans="2:8" ht="195" x14ac:dyDescent="0.2">
      <c r="B231" s="71" t="s">
        <v>255</v>
      </c>
      <c r="C231" s="70" t="s">
        <v>256</v>
      </c>
      <c r="D231" s="73" t="s">
        <v>3</v>
      </c>
      <c r="E231" s="72">
        <v>1</v>
      </c>
      <c r="F231" s="13">
        <v>1</v>
      </c>
      <c r="G231" s="55"/>
      <c r="H231" s="22">
        <f t="shared" si="3"/>
        <v>1</v>
      </c>
    </row>
    <row r="232" spans="2:8" ht="30" x14ac:dyDescent="0.2">
      <c r="B232" s="71" t="s">
        <v>257</v>
      </c>
      <c r="C232" s="70" t="s">
        <v>258</v>
      </c>
      <c r="D232" s="66" t="s">
        <v>31</v>
      </c>
      <c r="E232" s="72">
        <v>4</v>
      </c>
      <c r="F232" s="13">
        <v>1</v>
      </c>
      <c r="G232" s="55"/>
      <c r="H232" s="22">
        <f t="shared" si="3"/>
        <v>4</v>
      </c>
    </row>
    <row r="233" spans="2:8" ht="30" x14ac:dyDescent="0.2">
      <c r="B233" s="71" t="s">
        <v>259</v>
      </c>
      <c r="C233" s="70" t="s">
        <v>260</v>
      </c>
      <c r="D233" s="66" t="s">
        <v>31</v>
      </c>
      <c r="E233" s="72">
        <v>1</v>
      </c>
      <c r="F233" s="13">
        <v>1</v>
      </c>
      <c r="G233" s="55"/>
      <c r="H233" s="22">
        <f t="shared" si="3"/>
        <v>1</v>
      </c>
    </row>
    <row r="234" spans="2:8" ht="45" x14ac:dyDescent="0.2">
      <c r="B234" s="71" t="s">
        <v>261</v>
      </c>
      <c r="C234" s="70" t="s">
        <v>262</v>
      </c>
      <c r="D234" s="66" t="s">
        <v>5</v>
      </c>
      <c r="E234" s="72">
        <v>27.5</v>
      </c>
      <c r="F234" s="13">
        <v>1</v>
      </c>
      <c r="G234" s="55"/>
      <c r="H234" s="22">
        <f t="shared" si="3"/>
        <v>27.5</v>
      </c>
    </row>
    <row r="235" spans="2:8" ht="45" x14ac:dyDescent="0.2">
      <c r="B235" s="71" t="s">
        <v>263</v>
      </c>
      <c r="C235" s="70" t="s">
        <v>264</v>
      </c>
      <c r="D235" s="66" t="s">
        <v>3</v>
      </c>
      <c r="E235" s="72">
        <v>2</v>
      </c>
      <c r="F235" s="13">
        <v>1</v>
      </c>
      <c r="G235" s="55"/>
      <c r="H235" s="22">
        <f t="shared" si="3"/>
        <v>2</v>
      </c>
    </row>
    <row r="236" spans="2:8" ht="30" x14ac:dyDescent="0.2">
      <c r="B236" s="71" t="s">
        <v>265</v>
      </c>
      <c r="C236" s="70" t="s">
        <v>266</v>
      </c>
      <c r="D236" s="66" t="s">
        <v>3</v>
      </c>
      <c r="E236" s="72">
        <v>1</v>
      </c>
      <c r="F236" s="13">
        <v>1</v>
      </c>
      <c r="G236" s="55"/>
      <c r="H236" s="22">
        <f t="shared" ref="H236:H239" si="6">ROUND(E236*F236,2)</f>
        <v>1</v>
      </c>
    </row>
    <row r="237" spans="2:8" ht="30" x14ac:dyDescent="0.2">
      <c r="B237" s="71" t="s">
        <v>267</v>
      </c>
      <c r="C237" s="70" t="s">
        <v>268</v>
      </c>
      <c r="D237" s="66" t="s">
        <v>3</v>
      </c>
      <c r="E237" s="72">
        <v>1</v>
      </c>
      <c r="F237" s="13">
        <v>1</v>
      </c>
      <c r="G237" s="55"/>
      <c r="H237" s="22">
        <f t="shared" si="6"/>
        <v>1</v>
      </c>
    </row>
    <row r="238" spans="2:8" ht="30" x14ac:dyDescent="0.2">
      <c r="B238" s="71" t="s">
        <v>269</v>
      </c>
      <c r="C238" s="70" t="s">
        <v>270</v>
      </c>
      <c r="D238" s="66" t="s">
        <v>31</v>
      </c>
      <c r="E238" s="72">
        <v>1</v>
      </c>
      <c r="F238" s="13">
        <v>1</v>
      </c>
      <c r="G238" s="55"/>
      <c r="H238" s="22">
        <f t="shared" si="6"/>
        <v>1</v>
      </c>
    </row>
    <row r="239" spans="2:8" ht="30" x14ac:dyDescent="0.2">
      <c r="B239" s="71" t="s">
        <v>271</v>
      </c>
      <c r="C239" s="70" t="s">
        <v>272</v>
      </c>
      <c r="D239" s="66" t="s">
        <v>3</v>
      </c>
      <c r="E239" s="72">
        <v>1</v>
      </c>
      <c r="F239" s="13">
        <v>1</v>
      </c>
      <c r="G239" s="55"/>
      <c r="H239" s="22">
        <f t="shared" si="6"/>
        <v>1</v>
      </c>
    </row>
    <row r="240" spans="2:8" ht="135" x14ac:dyDescent="0.2">
      <c r="B240" s="71" t="s">
        <v>273</v>
      </c>
      <c r="C240" s="70" t="s">
        <v>274</v>
      </c>
      <c r="D240" s="66" t="s">
        <v>3</v>
      </c>
      <c r="E240" s="72">
        <v>1</v>
      </c>
      <c r="F240" s="13">
        <v>1</v>
      </c>
      <c r="G240" s="55"/>
      <c r="H240" s="22">
        <f t="shared" ref="H240:H279" si="7">ROUND(E240*F240,2)</f>
        <v>1</v>
      </c>
    </row>
    <row r="241" spans="2:8" ht="120" x14ac:dyDescent="0.2">
      <c r="B241" s="71" t="s">
        <v>275</v>
      </c>
      <c r="C241" s="70" t="s">
        <v>276</v>
      </c>
      <c r="D241" s="66" t="s">
        <v>3</v>
      </c>
      <c r="E241" s="72">
        <v>1</v>
      </c>
      <c r="F241" s="13">
        <v>1</v>
      </c>
      <c r="G241" s="55"/>
      <c r="H241" s="22">
        <f t="shared" si="7"/>
        <v>1</v>
      </c>
    </row>
    <row r="242" spans="2:8" ht="45" x14ac:dyDescent="0.2">
      <c r="B242" s="71" t="s">
        <v>277</v>
      </c>
      <c r="C242" s="70" t="s">
        <v>278</v>
      </c>
      <c r="D242" s="66" t="s">
        <v>55</v>
      </c>
      <c r="E242" s="72">
        <v>1</v>
      </c>
      <c r="F242" s="13">
        <v>1</v>
      </c>
      <c r="G242" s="55"/>
      <c r="H242" s="22">
        <f t="shared" si="7"/>
        <v>1</v>
      </c>
    </row>
    <row r="243" spans="2:8" ht="30" x14ac:dyDescent="0.2">
      <c r="B243" s="71" t="s">
        <v>279</v>
      </c>
      <c r="C243" s="70" t="s">
        <v>280</v>
      </c>
      <c r="D243" s="66" t="s">
        <v>3</v>
      </c>
      <c r="E243" s="72">
        <v>1</v>
      </c>
      <c r="F243" s="13">
        <v>1</v>
      </c>
      <c r="G243" s="55"/>
      <c r="H243" s="22">
        <f t="shared" si="7"/>
        <v>1</v>
      </c>
    </row>
    <row r="244" spans="2:8" ht="45" x14ac:dyDescent="0.2">
      <c r="B244" s="71" t="s">
        <v>281</v>
      </c>
      <c r="C244" s="70" t="s">
        <v>282</v>
      </c>
      <c r="D244" s="66" t="s">
        <v>3</v>
      </c>
      <c r="E244" s="72">
        <v>1</v>
      </c>
      <c r="F244" s="13">
        <v>1</v>
      </c>
      <c r="G244" s="55"/>
      <c r="H244" s="22">
        <f t="shared" si="7"/>
        <v>1</v>
      </c>
    </row>
    <row r="245" spans="2:8" ht="30" x14ac:dyDescent="0.2">
      <c r="B245" s="71" t="s">
        <v>283</v>
      </c>
      <c r="C245" s="70" t="s">
        <v>284</v>
      </c>
      <c r="D245" s="66" t="s">
        <v>31</v>
      </c>
      <c r="E245" s="72">
        <v>1</v>
      </c>
      <c r="F245" s="13">
        <v>1</v>
      </c>
      <c r="G245" s="55"/>
      <c r="H245" s="22">
        <f t="shared" si="7"/>
        <v>1</v>
      </c>
    </row>
    <row r="246" spans="2:8" ht="105" x14ac:dyDescent="0.2">
      <c r="B246" s="71" t="s">
        <v>285</v>
      </c>
      <c r="C246" s="70" t="s">
        <v>286</v>
      </c>
      <c r="D246" s="73" t="s">
        <v>31</v>
      </c>
      <c r="E246" s="72">
        <v>1</v>
      </c>
      <c r="F246" s="13">
        <v>1</v>
      </c>
      <c r="G246" s="55"/>
      <c r="H246" s="22">
        <f t="shared" si="7"/>
        <v>1</v>
      </c>
    </row>
    <row r="247" spans="2:8" ht="195" x14ac:dyDescent="0.2">
      <c r="B247" s="71" t="s">
        <v>287</v>
      </c>
      <c r="C247" s="70" t="s">
        <v>288</v>
      </c>
      <c r="D247" s="73" t="s">
        <v>31</v>
      </c>
      <c r="E247" s="72">
        <v>27</v>
      </c>
      <c r="F247" s="13">
        <v>1</v>
      </c>
      <c r="G247" s="55"/>
      <c r="H247" s="22">
        <f t="shared" si="7"/>
        <v>27</v>
      </c>
    </row>
    <row r="248" spans="2:8" ht="165" x14ac:dyDescent="0.2">
      <c r="B248" s="71" t="s">
        <v>289</v>
      </c>
      <c r="C248" s="70" t="s">
        <v>290</v>
      </c>
      <c r="D248" s="73" t="s">
        <v>3</v>
      </c>
      <c r="E248" s="72">
        <v>10</v>
      </c>
      <c r="F248" s="13">
        <v>1</v>
      </c>
      <c r="G248" s="55"/>
      <c r="H248" s="22">
        <f t="shared" si="7"/>
        <v>10</v>
      </c>
    </row>
    <row r="249" spans="2:8" ht="210" x14ac:dyDescent="0.2">
      <c r="B249" s="71" t="s">
        <v>291</v>
      </c>
      <c r="C249" s="70" t="s">
        <v>292</v>
      </c>
      <c r="D249" s="73" t="s">
        <v>3</v>
      </c>
      <c r="E249" s="72">
        <v>12</v>
      </c>
      <c r="F249" s="13">
        <v>1</v>
      </c>
      <c r="G249" s="55"/>
      <c r="H249" s="22">
        <f t="shared" si="7"/>
        <v>12</v>
      </c>
    </row>
    <row r="250" spans="2:8" ht="165" x14ac:dyDescent="0.2">
      <c r="B250" s="71" t="s">
        <v>293</v>
      </c>
      <c r="C250" s="70" t="s">
        <v>294</v>
      </c>
      <c r="D250" s="73" t="s">
        <v>3</v>
      </c>
      <c r="E250" s="72">
        <v>3</v>
      </c>
      <c r="F250" s="13">
        <v>1</v>
      </c>
      <c r="G250" s="55"/>
      <c r="H250" s="22">
        <f t="shared" si="7"/>
        <v>3</v>
      </c>
    </row>
    <row r="251" spans="2:8" ht="75" x14ac:dyDescent="0.2">
      <c r="B251" s="71" t="s">
        <v>295</v>
      </c>
      <c r="C251" s="70" t="s">
        <v>296</v>
      </c>
      <c r="D251" s="66" t="s">
        <v>3</v>
      </c>
      <c r="E251" s="72">
        <v>2</v>
      </c>
      <c r="F251" s="13">
        <v>1</v>
      </c>
      <c r="G251" s="55"/>
      <c r="H251" s="22">
        <f t="shared" si="7"/>
        <v>2</v>
      </c>
    </row>
    <row r="252" spans="2:8" ht="60" x14ac:dyDescent="0.2">
      <c r="B252" s="71" t="s">
        <v>297</v>
      </c>
      <c r="C252" s="70" t="s">
        <v>298</v>
      </c>
      <c r="D252" s="66" t="s">
        <v>31</v>
      </c>
      <c r="E252" s="72">
        <v>1</v>
      </c>
      <c r="F252" s="13">
        <v>1</v>
      </c>
      <c r="G252" s="55"/>
      <c r="H252" s="22">
        <f t="shared" si="7"/>
        <v>1</v>
      </c>
    </row>
    <row r="253" spans="2:8" ht="75" x14ac:dyDescent="0.2">
      <c r="B253" s="71" t="s">
        <v>299</v>
      </c>
      <c r="C253" s="70" t="s">
        <v>300</v>
      </c>
      <c r="D253" s="66" t="s">
        <v>3</v>
      </c>
      <c r="E253" s="72">
        <v>15</v>
      </c>
      <c r="F253" s="13">
        <v>1</v>
      </c>
      <c r="G253" s="55"/>
      <c r="H253" s="22">
        <f t="shared" si="7"/>
        <v>15</v>
      </c>
    </row>
    <row r="254" spans="2:8" ht="180" x14ac:dyDescent="0.2">
      <c r="B254" s="71" t="s">
        <v>301</v>
      </c>
      <c r="C254" s="70" t="s">
        <v>302</v>
      </c>
      <c r="D254" s="73" t="s">
        <v>3</v>
      </c>
      <c r="E254" s="72">
        <v>15</v>
      </c>
      <c r="F254" s="13">
        <v>1</v>
      </c>
      <c r="G254" s="55"/>
      <c r="H254" s="22">
        <f t="shared" si="7"/>
        <v>15</v>
      </c>
    </row>
    <row r="255" spans="2:8" ht="195" x14ac:dyDescent="0.2">
      <c r="B255" s="71" t="s">
        <v>303</v>
      </c>
      <c r="C255" s="70" t="s">
        <v>304</v>
      </c>
      <c r="D255" s="73" t="s">
        <v>31</v>
      </c>
      <c r="E255" s="72">
        <v>5</v>
      </c>
      <c r="F255" s="13">
        <v>1</v>
      </c>
      <c r="G255" s="55"/>
      <c r="H255" s="22">
        <f t="shared" si="7"/>
        <v>5</v>
      </c>
    </row>
    <row r="256" spans="2:8" ht="135" x14ac:dyDescent="0.2">
      <c r="B256" s="71" t="s">
        <v>305</v>
      </c>
      <c r="C256" s="70" t="s">
        <v>306</v>
      </c>
      <c r="D256" s="73" t="s">
        <v>3</v>
      </c>
      <c r="E256" s="72">
        <v>5</v>
      </c>
      <c r="F256" s="13">
        <v>1</v>
      </c>
      <c r="G256" s="55"/>
      <c r="H256" s="22">
        <f t="shared" si="7"/>
        <v>5</v>
      </c>
    </row>
    <row r="257" spans="2:8" ht="45" x14ac:dyDescent="0.2">
      <c r="B257" s="71" t="s">
        <v>307</v>
      </c>
      <c r="C257" s="70" t="s">
        <v>34</v>
      </c>
      <c r="D257" s="66" t="s">
        <v>3</v>
      </c>
      <c r="E257" s="72">
        <v>2</v>
      </c>
      <c r="F257" s="13">
        <v>1</v>
      </c>
      <c r="G257" s="55"/>
      <c r="H257" s="22">
        <f t="shared" si="7"/>
        <v>2</v>
      </c>
    </row>
    <row r="258" spans="2:8" ht="165" x14ac:dyDescent="0.2">
      <c r="B258" s="71" t="s">
        <v>308</v>
      </c>
      <c r="C258" s="70" t="s">
        <v>309</v>
      </c>
      <c r="D258" s="73" t="s">
        <v>31</v>
      </c>
      <c r="E258" s="72">
        <v>8</v>
      </c>
      <c r="F258" s="13">
        <v>1</v>
      </c>
      <c r="G258" s="55"/>
      <c r="H258" s="22">
        <f t="shared" si="7"/>
        <v>8</v>
      </c>
    </row>
    <row r="259" spans="2:8" ht="75" x14ac:dyDescent="0.2">
      <c r="B259" s="71" t="s">
        <v>310</v>
      </c>
      <c r="C259" s="70" t="s">
        <v>311</v>
      </c>
      <c r="D259" s="66" t="s">
        <v>3</v>
      </c>
      <c r="E259" s="72">
        <v>8</v>
      </c>
      <c r="F259" s="13">
        <v>1</v>
      </c>
      <c r="G259" s="55"/>
      <c r="H259" s="22">
        <f t="shared" si="7"/>
        <v>8</v>
      </c>
    </row>
    <row r="260" spans="2:8" ht="45" x14ac:dyDescent="0.2">
      <c r="B260" s="71" t="s">
        <v>312</v>
      </c>
      <c r="C260" s="70" t="s">
        <v>33</v>
      </c>
      <c r="D260" s="66" t="s">
        <v>31</v>
      </c>
      <c r="E260" s="72">
        <v>5</v>
      </c>
      <c r="F260" s="13">
        <v>1</v>
      </c>
      <c r="G260" s="55"/>
      <c r="H260" s="22">
        <f t="shared" si="7"/>
        <v>5</v>
      </c>
    </row>
    <row r="261" spans="2:8" ht="165" x14ac:dyDescent="0.2">
      <c r="B261" s="71" t="s">
        <v>313</v>
      </c>
      <c r="C261" s="70" t="s">
        <v>314</v>
      </c>
      <c r="D261" s="73" t="s">
        <v>3</v>
      </c>
      <c r="E261" s="72">
        <v>11</v>
      </c>
      <c r="F261" s="13">
        <v>1</v>
      </c>
      <c r="G261" s="55"/>
      <c r="H261" s="22">
        <f t="shared" si="7"/>
        <v>11</v>
      </c>
    </row>
    <row r="262" spans="2:8" ht="75" x14ac:dyDescent="0.2">
      <c r="B262" s="71" t="s">
        <v>315</v>
      </c>
      <c r="C262" s="70" t="s">
        <v>316</v>
      </c>
      <c r="D262" s="66" t="s">
        <v>31</v>
      </c>
      <c r="E262" s="72">
        <v>6</v>
      </c>
      <c r="F262" s="13">
        <v>1</v>
      </c>
      <c r="G262" s="55"/>
      <c r="H262" s="22">
        <f t="shared" si="7"/>
        <v>6</v>
      </c>
    </row>
    <row r="263" spans="2:8" ht="60" x14ac:dyDescent="0.2">
      <c r="B263" s="71" t="s">
        <v>317</v>
      </c>
      <c r="C263" s="70" t="s">
        <v>318</v>
      </c>
      <c r="D263" s="66" t="s">
        <v>3</v>
      </c>
      <c r="E263" s="72">
        <v>1</v>
      </c>
      <c r="F263" s="13">
        <v>1</v>
      </c>
      <c r="G263" s="55"/>
      <c r="H263" s="22">
        <f t="shared" si="7"/>
        <v>1</v>
      </c>
    </row>
    <row r="264" spans="2:8" ht="75" x14ac:dyDescent="0.2">
      <c r="B264" s="71" t="s">
        <v>319</v>
      </c>
      <c r="C264" s="70" t="s">
        <v>32</v>
      </c>
      <c r="D264" s="66" t="s">
        <v>31</v>
      </c>
      <c r="E264" s="72">
        <v>24</v>
      </c>
      <c r="F264" s="13">
        <v>1</v>
      </c>
      <c r="G264" s="55"/>
      <c r="H264" s="22">
        <f t="shared" si="7"/>
        <v>24</v>
      </c>
    </row>
    <row r="265" spans="2:8" ht="75" x14ac:dyDescent="0.2">
      <c r="B265" s="71" t="s">
        <v>320</v>
      </c>
      <c r="C265" s="70" t="s">
        <v>51</v>
      </c>
      <c r="D265" s="66" t="s">
        <v>31</v>
      </c>
      <c r="E265" s="72">
        <v>8</v>
      </c>
      <c r="F265" s="13">
        <v>1</v>
      </c>
      <c r="G265" s="55"/>
      <c r="H265" s="22">
        <f t="shared" si="7"/>
        <v>8</v>
      </c>
    </row>
    <row r="266" spans="2:8" ht="120" x14ac:dyDescent="0.2">
      <c r="B266" s="71" t="s">
        <v>321</v>
      </c>
      <c r="C266" s="70" t="s">
        <v>322</v>
      </c>
      <c r="D266" s="73" t="s">
        <v>31</v>
      </c>
      <c r="E266" s="72">
        <v>1</v>
      </c>
      <c r="F266" s="13">
        <v>1</v>
      </c>
      <c r="G266" s="55"/>
      <c r="H266" s="22">
        <f t="shared" si="7"/>
        <v>1</v>
      </c>
    </row>
    <row r="267" spans="2:8" ht="75" x14ac:dyDescent="0.2">
      <c r="B267" s="71" t="s">
        <v>323</v>
      </c>
      <c r="C267" s="70" t="s">
        <v>324</v>
      </c>
      <c r="D267" s="66" t="s">
        <v>3</v>
      </c>
      <c r="E267" s="72">
        <v>1</v>
      </c>
      <c r="F267" s="13">
        <v>1</v>
      </c>
      <c r="G267" s="55"/>
      <c r="H267" s="22">
        <f t="shared" si="7"/>
        <v>1</v>
      </c>
    </row>
    <row r="268" spans="2:8" ht="45" x14ac:dyDescent="0.2">
      <c r="B268" s="71" t="s">
        <v>325</v>
      </c>
      <c r="C268" s="70" t="s">
        <v>326</v>
      </c>
      <c r="D268" s="66" t="s">
        <v>31</v>
      </c>
      <c r="E268" s="72">
        <v>1</v>
      </c>
      <c r="F268" s="13">
        <v>1</v>
      </c>
      <c r="G268" s="55"/>
      <c r="H268" s="22">
        <f t="shared" si="7"/>
        <v>1</v>
      </c>
    </row>
    <row r="269" spans="2:8" ht="90" x14ac:dyDescent="0.2">
      <c r="B269" s="71" t="s">
        <v>327</v>
      </c>
      <c r="C269" s="70" t="s">
        <v>328</v>
      </c>
      <c r="D269" s="66" t="s">
        <v>31</v>
      </c>
      <c r="E269" s="72">
        <v>3</v>
      </c>
      <c r="F269" s="13">
        <v>1</v>
      </c>
      <c r="G269" s="55"/>
      <c r="H269" s="22">
        <f t="shared" si="7"/>
        <v>3</v>
      </c>
    </row>
    <row r="270" spans="2:8" ht="75" x14ac:dyDescent="0.2">
      <c r="B270" s="71" t="s">
        <v>329</v>
      </c>
      <c r="C270" s="70" t="s">
        <v>330</v>
      </c>
      <c r="D270" s="66" t="s">
        <v>3</v>
      </c>
      <c r="E270" s="72">
        <v>3</v>
      </c>
      <c r="F270" s="13">
        <v>1</v>
      </c>
      <c r="G270" s="55"/>
      <c r="H270" s="22">
        <f t="shared" si="7"/>
        <v>3</v>
      </c>
    </row>
    <row r="271" spans="2:8" ht="75" x14ac:dyDescent="0.2">
      <c r="B271" s="71" t="s">
        <v>331</v>
      </c>
      <c r="C271" s="70" t="s">
        <v>332</v>
      </c>
      <c r="D271" s="66" t="s">
        <v>3</v>
      </c>
      <c r="E271" s="72">
        <v>3</v>
      </c>
      <c r="F271" s="13">
        <v>1</v>
      </c>
      <c r="G271" s="55"/>
      <c r="H271" s="22">
        <f t="shared" si="7"/>
        <v>3</v>
      </c>
    </row>
    <row r="272" spans="2:8" ht="45" x14ac:dyDescent="0.2">
      <c r="B272" s="71" t="s">
        <v>333</v>
      </c>
      <c r="C272" s="70" t="s">
        <v>334</v>
      </c>
      <c r="D272" s="66" t="s">
        <v>31</v>
      </c>
      <c r="E272" s="72">
        <v>3</v>
      </c>
      <c r="F272" s="13">
        <v>1</v>
      </c>
      <c r="G272" s="55"/>
      <c r="H272" s="22">
        <f t="shared" si="7"/>
        <v>3</v>
      </c>
    </row>
    <row r="273" spans="2:8" ht="150" x14ac:dyDescent="0.2">
      <c r="B273" s="71" t="s">
        <v>335</v>
      </c>
      <c r="C273" s="70" t="s">
        <v>336</v>
      </c>
      <c r="D273" s="66" t="s">
        <v>3</v>
      </c>
      <c r="E273" s="72">
        <v>3</v>
      </c>
      <c r="F273" s="13">
        <v>1</v>
      </c>
      <c r="G273" s="55"/>
      <c r="H273" s="22">
        <f t="shared" si="7"/>
        <v>3</v>
      </c>
    </row>
    <row r="274" spans="2:8" ht="45" x14ac:dyDescent="0.2">
      <c r="B274" s="71" t="s">
        <v>337</v>
      </c>
      <c r="C274" s="70" t="s">
        <v>338</v>
      </c>
      <c r="D274" s="66" t="s">
        <v>3</v>
      </c>
      <c r="E274" s="72">
        <v>1</v>
      </c>
      <c r="F274" s="13">
        <v>1</v>
      </c>
      <c r="G274" s="55"/>
      <c r="H274" s="22">
        <f t="shared" si="7"/>
        <v>1</v>
      </c>
    </row>
    <row r="275" spans="2:8" ht="75" x14ac:dyDescent="0.2">
      <c r="B275" s="71" t="s">
        <v>339</v>
      </c>
      <c r="C275" s="70" t="s">
        <v>340</v>
      </c>
      <c r="D275" s="66" t="s">
        <v>3</v>
      </c>
      <c r="E275" s="72">
        <v>1</v>
      </c>
      <c r="F275" s="13">
        <v>1</v>
      </c>
      <c r="G275" s="55"/>
      <c r="H275" s="22">
        <f t="shared" si="7"/>
        <v>1</v>
      </c>
    </row>
    <row r="276" spans="2:8" ht="75" x14ac:dyDescent="0.2">
      <c r="B276" s="71" t="s">
        <v>341</v>
      </c>
      <c r="C276" s="70" t="s">
        <v>35</v>
      </c>
      <c r="D276" s="66" t="s">
        <v>3</v>
      </c>
      <c r="E276" s="72">
        <v>14</v>
      </c>
      <c r="F276" s="13">
        <v>1</v>
      </c>
      <c r="G276" s="55"/>
      <c r="H276" s="22">
        <f t="shared" si="7"/>
        <v>14</v>
      </c>
    </row>
    <row r="277" spans="2:8" ht="75" x14ac:dyDescent="0.2">
      <c r="B277" s="71" t="s">
        <v>342</v>
      </c>
      <c r="C277" s="70" t="s">
        <v>61</v>
      </c>
      <c r="D277" s="66" t="s">
        <v>3</v>
      </c>
      <c r="E277" s="72">
        <v>1</v>
      </c>
      <c r="F277" s="13">
        <v>1</v>
      </c>
      <c r="G277" s="55"/>
      <c r="H277" s="22">
        <f t="shared" si="7"/>
        <v>1</v>
      </c>
    </row>
    <row r="278" spans="2:8" ht="75" x14ac:dyDescent="0.2">
      <c r="B278" s="71" t="s">
        <v>343</v>
      </c>
      <c r="C278" s="70" t="s">
        <v>44</v>
      </c>
      <c r="D278" s="66" t="s">
        <v>3</v>
      </c>
      <c r="E278" s="72">
        <v>1</v>
      </c>
      <c r="F278" s="13">
        <v>1</v>
      </c>
      <c r="G278" s="55"/>
      <c r="H278" s="22">
        <f t="shared" si="7"/>
        <v>1</v>
      </c>
    </row>
    <row r="279" spans="2:8" ht="75" x14ac:dyDescent="0.2">
      <c r="B279" s="71" t="s">
        <v>344</v>
      </c>
      <c r="C279" s="70" t="s">
        <v>345</v>
      </c>
      <c r="D279" s="66" t="s">
        <v>3</v>
      </c>
      <c r="E279" s="72">
        <v>3</v>
      </c>
      <c r="F279" s="13">
        <v>1</v>
      </c>
      <c r="G279" s="55"/>
      <c r="H279" s="22">
        <f t="shared" si="7"/>
        <v>3</v>
      </c>
    </row>
    <row r="280" spans="2:8" ht="15.75" x14ac:dyDescent="0.2">
      <c r="B280" s="49"/>
      <c r="C280" s="69" t="s">
        <v>37</v>
      </c>
      <c r="D280" s="51"/>
      <c r="E280" s="51"/>
      <c r="F280" s="13">
        <v>1</v>
      </c>
      <c r="G280" s="51"/>
      <c r="H280" s="54">
        <f>SUM(H222:H279)</f>
        <v>281.5</v>
      </c>
    </row>
    <row r="281" spans="2:8" ht="15.75" x14ac:dyDescent="0.2">
      <c r="B281" s="52"/>
      <c r="C281" s="53" t="s">
        <v>373</v>
      </c>
      <c r="D281" s="60"/>
      <c r="E281" s="62"/>
      <c r="F281" s="13">
        <v>1</v>
      </c>
      <c r="G281" s="61"/>
      <c r="H281" s="56">
        <f>H140+H161+H171+H182+H212+H220+H280</f>
        <v>12005.94</v>
      </c>
    </row>
    <row r="282" spans="2:8" s="24" customFormat="1" ht="15.75" x14ac:dyDescent="0.25">
      <c r="B282" s="32"/>
      <c r="C282" s="68" t="s">
        <v>78</v>
      </c>
      <c r="D282" s="58"/>
      <c r="E282" s="63"/>
      <c r="F282" s="13">
        <v>1</v>
      </c>
      <c r="G282" s="58"/>
      <c r="H282" s="59"/>
    </row>
    <row r="283" spans="2:8" s="6" customFormat="1" ht="15.75" x14ac:dyDescent="0.2">
      <c r="B283" s="48"/>
      <c r="C283" s="67" t="s">
        <v>74</v>
      </c>
      <c r="D283" s="50"/>
      <c r="E283" s="50"/>
      <c r="F283" s="13">
        <v>1</v>
      </c>
      <c r="G283" s="50"/>
      <c r="H283" s="50"/>
    </row>
    <row r="284" spans="2:8" ht="195" x14ac:dyDescent="0.2">
      <c r="B284" s="71" t="s">
        <v>346</v>
      </c>
      <c r="C284" s="70" t="s">
        <v>362</v>
      </c>
      <c r="D284" s="73" t="s">
        <v>3</v>
      </c>
      <c r="E284" s="72">
        <v>1</v>
      </c>
      <c r="F284" s="13">
        <v>1</v>
      </c>
      <c r="G284" s="55"/>
      <c r="H284" s="22">
        <f t="shared" ref="H284:H316" si="8">ROUND(E284*F284,2)</f>
        <v>1</v>
      </c>
    </row>
    <row r="285" spans="2:8" ht="75" x14ac:dyDescent="0.2">
      <c r="B285" s="71" t="s">
        <v>339</v>
      </c>
      <c r="C285" s="70" t="s">
        <v>340</v>
      </c>
      <c r="D285" s="66" t="s">
        <v>3</v>
      </c>
      <c r="E285" s="72">
        <v>6</v>
      </c>
      <c r="F285" s="13">
        <v>1</v>
      </c>
      <c r="G285" s="55"/>
      <c r="H285" s="22">
        <f t="shared" si="8"/>
        <v>6</v>
      </c>
    </row>
    <row r="286" spans="2:8" ht="45" x14ac:dyDescent="0.2">
      <c r="B286" s="71" t="s">
        <v>347</v>
      </c>
      <c r="C286" s="70" t="s">
        <v>348</v>
      </c>
      <c r="D286" s="66" t="s">
        <v>5</v>
      </c>
      <c r="E286" s="72">
        <v>210</v>
      </c>
      <c r="F286" s="13">
        <v>1</v>
      </c>
      <c r="G286" s="55"/>
      <c r="H286" s="22">
        <f t="shared" si="8"/>
        <v>210</v>
      </c>
    </row>
    <row r="287" spans="2:8" ht="45" x14ac:dyDescent="0.2">
      <c r="B287" s="71" t="s">
        <v>349</v>
      </c>
      <c r="C287" s="70" t="s">
        <v>350</v>
      </c>
      <c r="D287" s="66" t="s">
        <v>5</v>
      </c>
      <c r="E287" s="72">
        <v>660</v>
      </c>
      <c r="F287" s="13">
        <v>1</v>
      </c>
      <c r="G287" s="55"/>
      <c r="H287" s="22">
        <f t="shared" si="8"/>
        <v>660</v>
      </c>
    </row>
    <row r="288" spans="2:8" ht="45" x14ac:dyDescent="0.2">
      <c r="B288" s="71" t="s">
        <v>351</v>
      </c>
      <c r="C288" s="70" t="s">
        <v>59</v>
      </c>
      <c r="D288" s="66" t="s">
        <v>5</v>
      </c>
      <c r="E288" s="72">
        <v>220</v>
      </c>
      <c r="F288" s="13">
        <v>1</v>
      </c>
      <c r="G288" s="55"/>
      <c r="H288" s="22">
        <f t="shared" si="8"/>
        <v>220</v>
      </c>
    </row>
    <row r="289" spans="2:8" ht="45" x14ac:dyDescent="0.2">
      <c r="B289" s="71" t="s">
        <v>352</v>
      </c>
      <c r="C289" s="70" t="s">
        <v>353</v>
      </c>
      <c r="D289" s="66" t="s">
        <v>5</v>
      </c>
      <c r="E289" s="72">
        <v>220</v>
      </c>
      <c r="F289" s="13">
        <v>1</v>
      </c>
      <c r="G289" s="55"/>
      <c r="H289" s="22">
        <f t="shared" si="8"/>
        <v>220</v>
      </c>
    </row>
    <row r="290" spans="2:8" ht="15.75" x14ac:dyDescent="0.2">
      <c r="B290" s="49"/>
      <c r="C290" s="69" t="s">
        <v>374</v>
      </c>
      <c r="D290" s="51"/>
      <c r="E290" s="51"/>
      <c r="F290" s="13">
        <v>1</v>
      </c>
      <c r="G290" s="51"/>
      <c r="H290" s="54">
        <f>SUM(H284:H289)</f>
        <v>1317</v>
      </c>
    </row>
    <row r="291" spans="2:8" s="6" customFormat="1" ht="15.75" x14ac:dyDescent="0.2">
      <c r="B291" s="48"/>
      <c r="C291" s="67" t="s">
        <v>75</v>
      </c>
      <c r="D291" s="50"/>
      <c r="E291" s="50"/>
      <c r="F291" s="13">
        <v>1</v>
      </c>
      <c r="G291" s="50"/>
      <c r="H291" s="50"/>
    </row>
    <row r="292" spans="2:8" ht="30" x14ac:dyDescent="0.2">
      <c r="B292" s="71" t="s">
        <v>265</v>
      </c>
      <c r="C292" s="70" t="s">
        <v>266</v>
      </c>
      <c r="D292" s="66" t="s">
        <v>3</v>
      </c>
      <c r="E292" s="72">
        <v>1</v>
      </c>
      <c r="F292" s="13">
        <v>1</v>
      </c>
      <c r="G292" s="55"/>
      <c r="H292" s="22">
        <f t="shared" ref="H292:H298" si="9">ROUND(E292*F292,2)</f>
        <v>1</v>
      </c>
    </row>
    <row r="293" spans="2:8" ht="45" x14ac:dyDescent="0.2">
      <c r="B293" s="71" t="s">
        <v>354</v>
      </c>
      <c r="C293" s="70" t="s">
        <v>355</v>
      </c>
      <c r="D293" s="66" t="s">
        <v>5</v>
      </c>
      <c r="E293" s="72">
        <v>40</v>
      </c>
      <c r="F293" s="13">
        <v>1</v>
      </c>
      <c r="G293" s="55"/>
      <c r="H293" s="22">
        <f t="shared" si="9"/>
        <v>40</v>
      </c>
    </row>
    <row r="294" spans="2:8" ht="30" x14ac:dyDescent="0.2">
      <c r="B294" s="71" t="s">
        <v>267</v>
      </c>
      <c r="C294" s="70" t="s">
        <v>268</v>
      </c>
      <c r="D294" s="66" t="s">
        <v>3</v>
      </c>
      <c r="E294" s="72">
        <v>1</v>
      </c>
      <c r="F294" s="13">
        <v>1</v>
      </c>
      <c r="G294" s="55"/>
      <c r="H294" s="22">
        <f t="shared" si="9"/>
        <v>1</v>
      </c>
    </row>
    <row r="295" spans="2:8" ht="120" x14ac:dyDescent="0.2">
      <c r="B295" s="71" t="s">
        <v>356</v>
      </c>
      <c r="C295" s="70" t="s">
        <v>357</v>
      </c>
      <c r="D295" s="66" t="s">
        <v>3</v>
      </c>
      <c r="E295" s="72">
        <v>3</v>
      </c>
      <c r="F295" s="13">
        <v>1</v>
      </c>
      <c r="G295" s="55"/>
      <c r="H295" s="22">
        <f t="shared" si="9"/>
        <v>3</v>
      </c>
    </row>
    <row r="296" spans="2:8" ht="120" x14ac:dyDescent="0.2">
      <c r="B296" s="71" t="s">
        <v>275</v>
      </c>
      <c r="C296" s="70" t="s">
        <v>276</v>
      </c>
      <c r="D296" s="66" t="s">
        <v>3</v>
      </c>
      <c r="E296" s="72">
        <v>5</v>
      </c>
      <c r="F296" s="13">
        <v>1</v>
      </c>
      <c r="G296" s="55"/>
      <c r="H296" s="22">
        <f t="shared" si="9"/>
        <v>5</v>
      </c>
    </row>
    <row r="297" spans="2:8" ht="60" x14ac:dyDescent="0.2">
      <c r="B297" s="71" t="s">
        <v>358</v>
      </c>
      <c r="C297" s="70" t="s">
        <v>359</v>
      </c>
      <c r="D297" s="66" t="s">
        <v>5</v>
      </c>
      <c r="E297" s="72">
        <v>110</v>
      </c>
      <c r="F297" s="13">
        <v>1</v>
      </c>
      <c r="G297" s="55"/>
      <c r="H297" s="22">
        <f t="shared" si="9"/>
        <v>110</v>
      </c>
    </row>
    <row r="298" spans="2:8" ht="180" x14ac:dyDescent="0.2">
      <c r="B298" s="71" t="s">
        <v>360</v>
      </c>
      <c r="C298" s="70" t="s">
        <v>361</v>
      </c>
      <c r="D298" s="73" t="s">
        <v>3</v>
      </c>
      <c r="E298" s="72">
        <v>1</v>
      </c>
      <c r="F298" s="13">
        <v>1</v>
      </c>
      <c r="G298" s="55"/>
      <c r="H298" s="22">
        <f t="shared" si="9"/>
        <v>1</v>
      </c>
    </row>
    <row r="299" spans="2:8" ht="15.75" x14ac:dyDescent="0.2">
      <c r="B299" s="49"/>
      <c r="C299" s="69" t="s">
        <v>375</v>
      </c>
      <c r="D299" s="51"/>
      <c r="E299" s="51"/>
      <c r="F299" s="13">
        <v>1</v>
      </c>
      <c r="G299" s="51"/>
      <c r="H299" s="54">
        <f>SUM(H292:H298)</f>
        <v>161</v>
      </c>
    </row>
    <row r="300" spans="2:8" s="6" customFormat="1" ht="15.75" x14ac:dyDescent="0.2">
      <c r="B300" s="48"/>
      <c r="C300" s="67" t="s">
        <v>76</v>
      </c>
      <c r="D300" s="50"/>
      <c r="E300" s="50"/>
      <c r="F300" s="13">
        <v>1</v>
      </c>
      <c r="G300" s="50"/>
      <c r="H300" s="50"/>
    </row>
    <row r="301" spans="2:8" ht="45" x14ac:dyDescent="0.2">
      <c r="B301" s="71" t="s">
        <v>110</v>
      </c>
      <c r="C301" s="70" t="s">
        <v>22</v>
      </c>
      <c r="D301" s="66" t="s">
        <v>21</v>
      </c>
      <c r="E301" s="72">
        <v>6.26</v>
      </c>
      <c r="F301" s="13">
        <v>1</v>
      </c>
      <c r="G301" s="55"/>
      <c r="H301" s="22">
        <f t="shared" ref="H301:H312" si="10">ROUND(E301*F301,2)</f>
        <v>6.26</v>
      </c>
    </row>
    <row r="302" spans="2:8" ht="30" x14ac:dyDescent="0.2">
      <c r="B302" s="71" t="s">
        <v>114</v>
      </c>
      <c r="C302" s="70" t="s">
        <v>46</v>
      </c>
      <c r="D302" s="66" t="s">
        <v>21</v>
      </c>
      <c r="E302" s="72">
        <v>14</v>
      </c>
      <c r="F302" s="13">
        <v>1</v>
      </c>
      <c r="G302" s="55"/>
      <c r="H302" s="22">
        <f t="shared" si="10"/>
        <v>14</v>
      </c>
    </row>
    <row r="303" spans="2:8" ht="75" x14ac:dyDescent="0.2">
      <c r="B303" s="71" t="s">
        <v>126</v>
      </c>
      <c r="C303" s="70" t="s">
        <v>127</v>
      </c>
      <c r="D303" s="66" t="s">
        <v>4</v>
      </c>
      <c r="E303" s="72">
        <v>13.9</v>
      </c>
      <c r="F303" s="13">
        <v>1</v>
      </c>
      <c r="G303" s="55"/>
      <c r="H303" s="22">
        <f t="shared" si="10"/>
        <v>13.9</v>
      </c>
    </row>
    <row r="304" spans="2:8" ht="60" x14ac:dyDescent="0.2">
      <c r="B304" s="71" t="s">
        <v>141</v>
      </c>
      <c r="C304" s="70" t="s">
        <v>142</v>
      </c>
      <c r="D304" s="66" t="s">
        <v>4</v>
      </c>
      <c r="E304" s="72">
        <v>67.430000000000007</v>
      </c>
      <c r="F304" s="13">
        <v>1</v>
      </c>
      <c r="G304" s="55"/>
      <c r="H304" s="22">
        <f t="shared" si="10"/>
        <v>67.430000000000007</v>
      </c>
    </row>
    <row r="305" spans="2:8" ht="30" x14ac:dyDescent="0.2">
      <c r="B305" s="71" t="s">
        <v>147</v>
      </c>
      <c r="C305" s="70" t="s">
        <v>47</v>
      </c>
      <c r="D305" s="66" t="s">
        <v>4</v>
      </c>
      <c r="E305" s="72">
        <v>85.42</v>
      </c>
      <c r="F305" s="13">
        <v>1</v>
      </c>
      <c r="G305" s="55"/>
      <c r="H305" s="22">
        <f t="shared" si="10"/>
        <v>85.42</v>
      </c>
    </row>
    <row r="306" spans="2:8" ht="75" x14ac:dyDescent="0.2">
      <c r="B306" s="71" t="s">
        <v>115</v>
      </c>
      <c r="C306" s="70" t="s">
        <v>38</v>
      </c>
      <c r="D306" s="66" t="s">
        <v>21</v>
      </c>
      <c r="E306" s="72">
        <v>50.56</v>
      </c>
      <c r="F306" s="13">
        <v>1</v>
      </c>
      <c r="G306" s="55"/>
      <c r="H306" s="22">
        <f t="shared" si="10"/>
        <v>50.56</v>
      </c>
    </row>
    <row r="307" spans="2:8" ht="60" x14ac:dyDescent="0.2">
      <c r="B307" s="71" t="s">
        <v>189</v>
      </c>
      <c r="C307" s="70" t="s">
        <v>28</v>
      </c>
      <c r="D307" s="66" t="s">
        <v>4</v>
      </c>
      <c r="E307" s="72">
        <v>143.6</v>
      </c>
      <c r="F307" s="13">
        <v>1</v>
      </c>
      <c r="G307" s="55"/>
      <c r="H307" s="22">
        <f t="shared" si="10"/>
        <v>143.6</v>
      </c>
    </row>
    <row r="308" spans="2:8" ht="120" x14ac:dyDescent="0.2">
      <c r="B308" s="71" t="s">
        <v>191</v>
      </c>
      <c r="C308" s="70" t="s">
        <v>192</v>
      </c>
      <c r="D308" s="66" t="s">
        <v>4</v>
      </c>
      <c r="E308" s="72">
        <v>143.6</v>
      </c>
      <c r="F308" s="13">
        <v>1</v>
      </c>
      <c r="G308" s="55"/>
      <c r="H308" s="22">
        <f t="shared" si="10"/>
        <v>143.6</v>
      </c>
    </row>
    <row r="309" spans="2:8" ht="60" x14ac:dyDescent="0.2">
      <c r="B309" s="71" t="s">
        <v>363</v>
      </c>
      <c r="C309" s="70" t="s">
        <v>364</v>
      </c>
      <c r="D309" s="66" t="s">
        <v>5</v>
      </c>
      <c r="E309" s="72">
        <v>14.3</v>
      </c>
      <c r="F309" s="13">
        <v>1</v>
      </c>
      <c r="G309" s="55"/>
      <c r="H309" s="22">
        <f t="shared" si="10"/>
        <v>14.3</v>
      </c>
    </row>
    <row r="310" spans="2:8" ht="90" x14ac:dyDescent="0.2">
      <c r="B310" s="71" t="s">
        <v>214</v>
      </c>
      <c r="C310" s="70" t="s">
        <v>215</v>
      </c>
      <c r="D310" s="73" t="s">
        <v>4</v>
      </c>
      <c r="E310" s="72">
        <v>21.45</v>
      </c>
      <c r="F310" s="13">
        <v>1</v>
      </c>
      <c r="G310" s="55"/>
      <c r="H310" s="22">
        <f t="shared" si="10"/>
        <v>21.45</v>
      </c>
    </row>
    <row r="311" spans="2:8" ht="165" x14ac:dyDescent="0.2">
      <c r="B311" s="71" t="s">
        <v>224</v>
      </c>
      <c r="C311" s="70" t="s">
        <v>48</v>
      </c>
      <c r="D311" s="66" t="s">
        <v>4</v>
      </c>
      <c r="E311" s="72">
        <v>88.55</v>
      </c>
      <c r="F311" s="13">
        <v>1</v>
      </c>
      <c r="G311" s="55"/>
      <c r="H311" s="22">
        <f t="shared" si="10"/>
        <v>88.55</v>
      </c>
    </row>
    <row r="312" spans="2:8" ht="60" x14ac:dyDescent="0.2">
      <c r="B312" s="71" t="s">
        <v>365</v>
      </c>
      <c r="C312" s="70" t="s">
        <v>366</v>
      </c>
      <c r="D312" s="66" t="s">
        <v>31</v>
      </c>
      <c r="E312" s="72">
        <v>3</v>
      </c>
      <c r="F312" s="13">
        <v>1</v>
      </c>
      <c r="G312" s="55"/>
      <c r="H312" s="22">
        <f t="shared" si="10"/>
        <v>3</v>
      </c>
    </row>
    <row r="313" spans="2:8" ht="150" x14ac:dyDescent="0.2">
      <c r="B313" s="71" t="s">
        <v>367</v>
      </c>
      <c r="C313" s="70" t="s">
        <v>368</v>
      </c>
      <c r="D313" s="73" t="s">
        <v>3</v>
      </c>
      <c r="E313" s="72">
        <v>3</v>
      </c>
      <c r="F313" s="13">
        <v>1</v>
      </c>
      <c r="G313" s="55"/>
      <c r="H313" s="22">
        <f t="shared" si="8"/>
        <v>3</v>
      </c>
    </row>
    <row r="314" spans="2:8" ht="15.75" x14ac:dyDescent="0.2">
      <c r="B314" s="49"/>
      <c r="C314" s="69" t="s">
        <v>376</v>
      </c>
      <c r="D314" s="51"/>
      <c r="E314" s="51"/>
      <c r="F314" s="13">
        <v>1</v>
      </c>
      <c r="G314" s="51"/>
      <c r="H314" s="54">
        <f>SUM(H301:H313)</f>
        <v>655.06999999999994</v>
      </c>
    </row>
    <row r="315" spans="2:8" s="6" customFormat="1" ht="15.75" x14ac:dyDescent="0.2">
      <c r="B315" s="48"/>
      <c r="C315" s="67" t="s">
        <v>77</v>
      </c>
      <c r="D315" s="50"/>
      <c r="E315" s="50"/>
      <c r="F315" s="13">
        <v>1</v>
      </c>
      <c r="G315" s="50"/>
      <c r="H315" s="50"/>
    </row>
    <row r="316" spans="2:8" ht="105" x14ac:dyDescent="0.2">
      <c r="B316" s="71" t="s">
        <v>369</v>
      </c>
      <c r="C316" s="70" t="s">
        <v>370</v>
      </c>
      <c r="D316" s="66" t="s">
        <v>3</v>
      </c>
      <c r="E316" s="72">
        <v>2</v>
      </c>
      <c r="F316" s="13">
        <v>1</v>
      </c>
      <c r="G316" s="55"/>
      <c r="H316" s="22">
        <f t="shared" si="8"/>
        <v>2</v>
      </c>
    </row>
    <row r="317" spans="2:8" ht="15.75" x14ac:dyDescent="0.2">
      <c r="B317" s="49"/>
      <c r="C317" s="69" t="s">
        <v>377</v>
      </c>
      <c r="D317" s="51"/>
      <c r="E317" s="51"/>
      <c r="F317" s="51"/>
      <c r="G317" s="51"/>
      <c r="H317" s="54">
        <f>SUM(H316:H316)</f>
        <v>2</v>
      </c>
    </row>
    <row r="318" spans="2:8" ht="15.75" x14ac:dyDescent="0.2">
      <c r="B318" s="52"/>
      <c r="C318" s="53" t="s">
        <v>372</v>
      </c>
      <c r="D318" s="60"/>
      <c r="E318" s="62"/>
      <c r="F318" s="61"/>
      <c r="G318" s="61"/>
      <c r="H318" s="56">
        <f>H290+H299+H314+H317</f>
        <v>2135.0699999999997</v>
      </c>
    </row>
  </sheetData>
  <protectedRanges>
    <protectedRange sqref="D171 D317 D212 D290 D140 D133 B133 B140 D182 B280 D280 B171 D314 B161 B182 B212 B220 D299 D161 D220 B317 B299 B314 B290" name="Rango1_17_1_1_2"/>
    <protectedRange sqref="C133 C290 C280 C161 C182 C212 C299 C314 C140 C317 C171 C220" name="Rango1_47_1_1_2"/>
    <protectedRange sqref="D315 B291 B315 D300 D141 B141 D134:D136 B134:B136 D183 B183 D162 D172 D213 D221 B300 B162 B172 B213 B221 D318 B110:B111 D110:D111 D281:D283 B281:B283 B318 D291" name="Rango1_17_1_1_2_2"/>
    <protectedRange sqref="C172 C281:C283 C141 C134:C136 C318 C162 C221 C110:C111 C213 C315 C291 C183 C300" name="Rango1_47_1_1_2_1"/>
  </protectedRanges>
  <autoFilter ref="B110:H318"/>
  <mergeCells count="19">
    <mergeCell ref="C108:H108"/>
    <mergeCell ref="C107:H107"/>
    <mergeCell ref="C105:H105"/>
    <mergeCell ref="C106:H106"/>
    <mergeCell ref="G103:H103"/>
    <mergeCell ref="B104:H104"/>
    <mergeCell ref="B1:H1"/>
    <mergeCell ref="C8:H8"/>
    <mergeCell ref="C9:H9"/>
    <mergeCell ref="C10:H10"/>
    <mergeCell ref="C11:H11"/>
    <mergeCell ref="G6:H6"/>
    <mergeCell ref="B7:H7"/>
    <mergeCell ref="B2:H2"/>
    <mergeCell ref="B98:H98"/>
    <mergeCell ref="B99:H99"/>
    <mergeCell ref="C17:G17"/>
    <mergeCell ref="C25:G25"/>
    <mergeCell ref="C39:G39"/>
  </mergeCells>
  <printOptions horizontalCentered="1"/>
  <pageMargins left="0.23622047244094491" right="0.23622047244094491" top="0.35433070866141736" bottom="0.35433070866141736" header="0.31496062992125984" footer="0.31496062992125984"/>
  <pageSetup scale="47" fitToHeight="0" orientation="portrait" horizontalDpi="300" verticalDpi="300" r:id="rId1"/>
  <headerFooter differentFirst="1">
    <oddFooter>&amp;L
 &amp;CPágina &amp;P</oddFooter>
  </headerFooter>
  <rowBreaks count="1" manualBreakCount="1">
    <brk id="97"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Edith González</dc:creator>
  <cp:lastModifiedBy>Cynthia Guadalupe Rubio Osuna</cp:lastModifiedBy>
  <cp:lastPrinted>2025-07-07T18:38:30Z</cp:lastPrinted>
  <dcterms:created xsi:type="dcterms:W3CDTF">2023-05-08T21:18:26Z</dcterms:created>
  <dcterms:modified xsi:type="dcterms:W3CDTF">2025-07-07T18:38:37Z</dcterms:modified>
</cp:coreProperties>
</file>