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I S I F E\Ejercicio 2025\Concursos   P U B L I C O S\Convocatoria 001\LPO 007\"/>
    </mc:Choice>
  </mc:AlternateContent>
  <bookViews>
    <workbookView xWindow="0" yWindow="0" windowWidth="15450" windowHeight="12300"/>
  </bookViews>
  <sheets>
    <sheet name="Catálogo" sheetId="1" r:id="rId1"/>
  </sheets>
  <externalReferences>
    <externalReference r:id="rId2"/>
    <externalReference r:id="rId3"/>
    <externalReference r:id="rId4"/>
  </externalReferences>
  <definedNames>
    <definedName name="\c" localSheetId="0">#REF!</definedName>
    <definedName name="\c">#REF!</definedName>
    <definedName name="\l" localSheetId="0">#REF!</definedName>
    <definedName name="\l">#REF!</definedName>
    <definedName name="\p" localSheetId="0">#REF!</definedName>
    <definedName name="\p">#REF!</definedName>
    <definedName name="\v" localSheetId="0">#REF!</definedName>
    <definedName name="\v">#REF!</definedName>
    <definedName name="_del10" localSheetId="0">#REF!</definedName>
    <definedName name="_del10">#REF!</definedName>
    <definedName name="_del12" localSheetId="0">#REF!</definedName>
    <definedName name="_del12">#REF!</definedName>
    <definedName name="_del2" localSheetId="0">#REF!</definedName>
    <definedName name="_del2">#REF!</definedName>
    <definedName name="_del3" localSheetId="0">#REF!</definedName>
    <definedName name="_del3">#REF!</definedName>
    <definedName name="_del4" localSheetId="0">#REF!</definedName>
    <definedName name="_del4">#REF!</definedName>
    <definedName name="_del5" localSheetId="0">#REF!</definedName>
    <definedName name="_del5">#REF!</definedName>
    <definedName name="_del6" localSheetId="0">#REF!</definedName>
    <definedName name="_del6">#REF!</definedName>
    <definedName name="_del8" localSheetId="0">#REF!</definedName>
    <definedName name="_del8">#REF!</definedName>
    <definedName name="_xlnm._FilterDatabase" localSheetId="0" hidden="1">Catálogo!$B$105:$H$353</definedName>
    <definedName name="A" localSheetId="0">#REF!</definedName>
    <definedName name="A">#REF!</definedName>
    <definedName name="A_IMPRESIÓN_IM" localSheetId="0">#REF!</definedName>
    <definedName name="A_IMPRESIÓN_IM">#REF!</definedName>
    <definedName name="Ancho" localSheetId="0">#REF!</definedName>
    <definedName name="Ancho">#REF!</definedName>
    <definedName name="aprog" localSheetId="0">#REF!</definedName>
    <definedName name="aprog">#REF!</definedName>
    <definedName name="_xlnm.Print_Area" localSheetId="0">Catálogo!$B:$H</definedName>
    <definedName name="_xlnm.Print_Area">#REF!</definedName>
    <definedName name="Área_de_impresión1" localSheetId="0">#REF!</definedName>
    <definedName name="Área_de_impresión1">#REF!</definedName>
    <definedName name="CATAL" localSheetId="0">#REF!</definedName>
    <definedName name="CATAL">#REF!</definedName>
    <definedName name="catalogo" localSheetId="0">#REF!</definedName>
    <definedName name="catalogo">#REF!</definedName>
    <definedName name="CATALOGO2" localSheetId="0">#REF!</definedName>
    <definedName name="CATALOGO2">#REF!</definedName>
    <definedName name="ClaveFasar" localSheetId="0">#REF!</definedName>
    <definedName name="ClaveFasar">#REF!</definedName>
    <definedName name="CROQ" localSheetId="0">#REF!</definedName>
    <definedName name="CROQ">#REF!</definedName>
    <definedName name="CROQUIS" localSheetId="0">#REF!</definedName>
    <definedName name="CROQUIS">#REF!</definedName>
    <definedName name="CRQ" localSheetId="0">#REF!</definedName>
    <definedName name="CRQ">#REF!</definedName>
    <definedName name="descripcion" localSheetId="0">#REF!</definedName>
    <definedName name="descripcion">#REF!</definedName>
    <definedName name="diam" localSheetId="0">#REF!</definedName>
    <definedName name="diam">#REF!</definedName>
    <definedName name="elementos" localSheetId="0">#REF!</definedName>
    <definedName name="elementos">#REF!</definedName>
    <definedName name="escuadra" localSheetId="0">#REF!</definedName>
    <definedName name="escuadra">#REF!</definedName>
    <definedName name="EXTRA" localSheetId="0">#REF!</definedName>
    <definedName name="EXTRA">#REF!</definedName>
    <definedName name="finiquito" localSheetId="0">#REF!</definedName>
    <definedName name="finiquito">#REF!</definedName>
    <definedName name="finiquito1">'[1]PROGRAMA DEOBRA'!$B$3:$AA$158</definedName>
    <definedName name="FinReng" localSheetId="0">#REF!</definedName>
    <definedName name="FinReng">#REF!</definedName>
    <definedName name="GEN" localSheetId="0">#REF!</definedName>
    <definedName name="GEN">#REF!</definedName>
    <definedName name="GENERADOR" localSheetId="0">#REF!</definedName>
    <definedName name="GENERADOR">#REF!</definedName>
    <definedName name="INICATCC" localSheetId="0">#REF!</definedName>
    <definedName name="INICATCC">#REF!</definedName>
    <definedName name="inicio" localSheetId="0">#REF!</definedName>
    <definedName name="inicio">#REF!</definedName>
    <definedName name="largo" localSheetId="0">#REF!</definedName>
    <definedName name="largo">#REF!</definedName>
    <definedName name="LargoTotal" localSheetId="0">#REF!</definedName>
    <definedName name="LargoTotal">#REF!</definedName>
    <definedName name="nnn" localSheetId="0">#REF!</definedName>
    <definedName name="nnn">#REF!</definedName>
    <definedName name="Note" localSheetId="0">#REF!</definedName>
    <definedName name="Note">#REF!</definedName>
    <definedName name="noviembre" localSheetId="0">#REF!</definedName>
    <definedName name="noviembre">#REF!</definedName>
    <definedName name="NUMERO" localSheetId="0">[2]FINIQUITO!#REF!</definedName>
    <definedName name="NUMERO">[2]FINIQUITO!#REF!</definedName>
    <definedName name="octubre" localSheetId="0">#REF!</definedName>
    <definedName name="octubre">#REF!</definedName>
    <definedName name="OLA" localSheetId="0">#REF!</definedName>
    <definedName name="OLA">#REF!</definedName>
    <definedName name="PRECIOS" localSheetId="0">#REF!</definedName>
    <definedName name="PRECIOS">#REF!</definedName>
    <definedName name="Print_Area" localSheetId="0">#REF!</definedName>
    <definedName name="Print_Area">#REF!</definedName>
    <definedName name="Print_Area_MI" localSheetId="0">#REF!</definedName>
    <definedName name="Print_Area_MI">#REF!</definedName>
    <definedName name="Print_Titles" localSheetId="0">#REF!</definedName>
    <definedName name="Print_Titles">#REF!</definedName>
    <definedName name="programa" localSheetId="0">[3]FINIQUITO!#REF!</definedName>
    <definedName name="programa">[3]FINIQUITO!#REF!</definedName>
    <definedName name="pzas" localSheetId="0">#REF!</definedName>
    <definedName name="pzas">#REF!</definedName>
    <definedName name="RelacionNueva" localSheetId="0">#REF!</definedName>
    <definedName name="RelacionNueva">#REF!</definedName>
    <definedName name="ROBER" localSheetId="0">#REF!</definedName>
    <definedName name="ROBER">#REF!</definedName>
    <definedName name="SalarioBase" localSheetId="0">#REF!</definedName>
    <definedName name="SalarioBase">#REF!</definedName>
    <definedName name="SalarioNominal" localSheetId="0">#REF!</definedName>
    <definedName name="SalarioNominal">#REF!</definedName>
    <definedName name="SepVar" localSheetId="0">#REF!</definedName>
    <definedName name="SepVar">#REF!</definedName>
    <definedName name="SIN" localSheetId="0">#REF!</definedName>
    <definedName name="SIN">#REF!</definedName>
    <definedName name="_xlnm.Print_Titles" localSheetId="0">Catálogo!$92:$104</definedName>
    <definedName name="_xlnm.Print_Titles">#REF!</definedName>
  </definedNames>
  <calcPr calcId="162913"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6" i="1" l="1"/>
  <c r="H327" i="1"/>
  <c r="H328" i="1"/>
  <c r="H329" i="1"/>
  <c r="H330" i="1"/>
  <c r="H331" i="1"/>
  <c r="H332" i="1"/>
  <c r="H333" i="1"/>
  <c r="H334"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30" i="1"/>
  <c r="H176" i="1"/>
  <c r="H177" i="1"/>
  <c r="H178" i="1"/>
  <c r="H179" i="1"/>
  <c r="H180" i="1"/>
  <c r="H181" i="1"/>
  <c r="H182" i="1"/>
  <c r="H183" i="1"/>
  <c r="H184" i="1"/>
  <c r="H185" i="1"/>
  <c r="H186" i="1"/>
  <c r="H187" i="1"/>
  <c r="H188" i="1"/>
  <c r="H189" i="1"/>
  <c r="H190" i="1"/>
  <c r="H191" i="1"/>
  <c r="H192" i="1"/>
  <c r="H193" i="1"/>
  <c r="H26" i="1"/>
  <c r="H348" i="1"/>
  <c r="H349" i="1"/>
  <c r="H350" i="1"/>
  <c r="H351" i="1"/>
  <c r="H352" i="1"/>
  <c r="H55" i="1"/>
  <c r="H338" i="1"/>
  <c r="H339" i="1"/>
  <c r="H340" i="1"/>
  <c r="H341" i="1"/>
  <c r="H342" i="1"/>
  <c r="H343" i="1"/>
  <c r="H344" i="1"/>
  <c r="H345" i="1"/>
  <c r="H346" i="1"/>
  <c r="H54" i="1"/>
  <c r="H49" i="1"/>
  <c r="H335" i="1"/>
  <c r="H282" i="1"/>
  <c r="H283" i="1"/>
  <c r="H284" i="1"/>
  <c r="H285" i="1"/>
  <c r="H286" i="1"/>
  <c r="H287" i="1"/>
  <c r="H288" i="1"/>
  <c r="H289" i="1"/>
  <c r="H290" i="1"/>
  <c r="H291" i="1"/>
  <c r="H292" i="1"/>
  <c r="H293" i="1"/>
  <c r="H294" i="1"/>
  <c r="H295" i="1"/>
  <c r="H297" i="1"/>
  <c r="H298" i="1"/>
  <c r="H299" i="1"/>
  <c r="H300" i="1"/>
  <c r="H301" i="1"/>
  <c r="H302" i="1"/>
  <c r="H303" i="1"/>
  <c r="H304" i="1"/>
  <c r="H305" i="1"/>
  <c r="H306" i="1"/>
  <c r="H308" i="1"/>
  <c r="H309" i="1"/>
  <c r="H310" i="1"/>
  <c r="H311" i="1"/>
  <c r="H312" i="1"/>
  <c r="H313" i="1"/>
  <c r="H314" i="1"/>
  <c r="H315" i="1"/>
  <c r="H316" i="1"/>
  <c r="H317" i="1"/>
  <c r="H318" i="1"/>
  <c r="H319" i="1"/>
  <c r="H320" i="1"/>
  <c r="H321" i="1"/>
  <c r="H322" i="1"/>
  <c r="H323" i="1"/>
  <c r="H255" i="1"/>
  <c r="H256" i="1"/>
  <c r="H257" i="1"/>
  <c r="H258" i="1"/>
  <c r="H259" i="1"/>
  <c r="H260" i="1"/>
  <c r="H261" i="1"/>
  <c r="H262" i="1"/>
  <c r="H263" i="1"/>
  <c r="H264" i="1"/>
  <c r="H265" i="1"/>
  <c r="H266" i="1"/>
  <c r="H268" i="1"/>
  <c r="H269" i="1"/>
  <c r="H270" i="1"/>
  <c r="H271" i="1"/>
  <c r="H272" i="1"/>
  <c r="H273" i="1"/>
  <c r="H274" i="1"/>
  <c r="H276" i="1"/>
  <c r="H277" i="1"/>
  <c r="H278" i="1"/>
  <c r="H279" i="1"/>
  <c r="H195" i="1"/>
  <c r="H196" i="1"/>
  <c r="H197" i="1"/>
  <c r="H198" i="1"/>
  <c r="H199" i="1"/>
  <c r="H200" i="1"/>
  <c r="H201" i="1"/>
  <c r="H202" i="1"/>
  <c r="H203" i="1"/>
  <c r="H204" i="1"/>
  <c r="H206" i="1"/>
  <c r="H207" i="1"/>
  <c r="H208" i="1"/>
  <c r="H209" i="1"/>
  <c r="H210" i="1"/>
  <c r="H211" i="1"/>
  <c r="H212" i="1"/>
  <c r="H213" i="1"/>
  <c r="H214" i="1"/>
  <c r="H215" i="1"/>
  <c r="H216" i="1"/>
  <c r="H217" i="1"/>
  <c r="H218" i="1"/>
  <c r="H219" i="1"/>
  <c r="H221" i="1"/>
  <c r="H222" i="1"/>
  <c r="H223" i="1"/>
  <c r="H224" i="1"/>
  <c r="H225" i="1"/>
  <c r="H252" i="1"/>
  <c r="H107" i="1"/>
  <c r="H108" i="1"/>
  <c r="H109" i="1"/>
  <c r="H110" i="1"/>
  <c r="H111" i="1"/>
  <c r="H112" i="1"/>
  <c r="H113" i="1"/>
  <c r="H114" i="1"/>
  <c r="H115" i="1"/>
  <c r="H116" i="1"/>
  <c r="H117" i="1"/>
  <c r="H118" i="1"/>
  <c r="H119" i="1"/>
  <c r="H120" i="1"/>
  <c r="H121" i="1"/>
  <c r="H122" i="1"/>
  <c r="H123" i="1"/>
  <c r="H124" i="1"/>
  <c r="H125" i="1"/>
  <c r="H127" i="1"/>
  <c r="H128" i="1"/>
  <c r="H129" i="1"/>
  <c r="H130" i="1"/>
  <c r="H131" i="1"/>
  <c r="H132" i="1"/>
  <c r="H133" i="1"/>
  <c r="H134" i="1"/>
  <c r="H135" i="1"/>
  <c r="H136" i="1"/>
  <c r="H138" i="1"/>
  <c r="H139" i="1"/>
  <c r="H140" i="1"/>
  <c r="H141" i="1"/>
  <c r="H142" i="1"/>
  <c r="H143" i="1"/>
  <c r="H144" i="1"/>
  <c r="H145" i="1"/>
  <c r="H146" i="1"/>
  <c r="H147" i="1"/>
  <c r="H148" i="1"/>
  <c r="H150" i="1"/>
  <c r="H151" i="1"/>
  <c r="H152" i="1"/>
  <c r="H153" i="1"/>
  <c r="H154" i="1"/>
  <c r="H155" i="1"/>
  <c r="H157" i="1"/>
  <c r="H158" i="1"/>
  <c r="H159" i="1"/>
  <c r="H160" i="1"/>
  <c r="H161" i="1"/>
  <c r="H162" i="1"/>
  <c r="H163" i="1"/>
  <c r="H164" i="1"/>
  <c r="H165" i="1"/>
  <c r="H166" i="1"/>
  <c r="H167" i="1"/>
  <c r="H168" i="1"/>
  <c r="H169" i="1"/>
  <c r="H170" i="1"/>
  <c r="H171" i="1"/>
  <c r="H172" i="1"/>
  <c r="H173" i="1"/>
  <c r="H353" i="1"/>
  <c r="C347" i="1"/>
  <c r="C337" i="1"/>
  <c r="H35" i="1"/>
  <c r="H36" i="1"/>
  <c r="H37" i="1"/>
  <c r="H38" i="1"/>
  <c r="H42" i="1"/>
  <c r="H43" i="1"/>
  <c r="H44" i="1"/>
  <c r="H45" i="1"/>
  <c r="H56" i="1"/>
  <c r="H17" i="1"/>
  <c r="H18" i="1"/>
  <c r="H19" i="1"/>
  <c r="H20" i="1"/>
  <c r="H21" i="1"/>
  <c r="H22" i="1"/>
  <c r="H27" i="1"/>
  <c r="H28" i="1"/>
  <c r="H29" i="1"/>
  <c r="H31" i="1"/>
  <c r="H50" i="1"/>
  <c r="H61" i="1"/>
  <c r="C336" i="1"/>
  <c r="C325" i="1"/>
  <c r="C324" i="1"/>
  <c r="C307" i="1"/>
  <c r="C296" i="1"/>
  <c r="C281" i="1"/>
  <c r="C275" i="1"/>
  <c r="C267" i="1"/>
  <c r="C254" i="1"/>
  <c r="C280" i="1"/>
  <c r="C253" i="1"/>
  <c r="C226" i="1"/>
  <c r="C220" i="1"/>
  <c r="C205" i="1"/>
  <c r="C194" i="1"/>
  <c r="C175" i="1"/>
  <c r="C126" i="1"/>
  <c r="C174" i="1"/>
  <c r="C156" i="1"/>
  <c r="C149" i="1"/>
  <c r="C137" i="1"/>
  <c r="C106" i="1"/>
  <c r="C105" i="1"/>
  <c r="C103" i="1"/>
  <c r="C102" i="1"/>
  <c r="C101" i="1"/>
  <c r="C100" i="1"/>
  <c r="H62" i="1"/>
  <c r="H63" i="1"/>
</calcChain>
</file>

<file path=xl/sharedStrings.xml><?xml version="1.0" encoding="utf-8"?>
<sst xmlns="http://schemas.openxmlformats.org/spreadsheetml/2006/main" count="680" uniqueCount="317">
  <si>
    <t>Resumen</t>
  </si>
  <si>
    <t>I.V.A.</t>
  </si>
  <si>
    <t>Total</t>
  </si>
  <si>
    <t>pza</t>
  </si>
  <si>
    <t>m2</t>
  </si>
  <si>
    <t>ml</t>
  </si>
  <si>
    <t>Descripcion:</t>
  </si>
  <si>
    <t>Plantel:</t>
  </si>
  <si>
    <t>Localidad:</t>
  </si>
  <si>
    <t>Municipio:</t>
  </si>
  <si>
    <t>Clave</t>
  </si>
  <si>
    <t>Descripcion</t>
  </si>
  <si>
    <t>unidad</t>
  </si>
  <si>
    <t>Cantidad</t>
  </si>
  <si>
    <t>Importe</t>
  </si>
  <si>
    <t>P.U. con Numero</t>
  </si>
  <si>
    <t>Subtotal de Obra</t>
  </si>
  <si>
    <t>P.U. con Letra</t>
  </si>
  <si>
    <t>Subtotal I</t>
  </si>
  <si>
    <t>Aplanado en muros, acabado fino con mortero cemento-arena 1:3 a plomo y regla curado y dejar partir el repellado, acabado con flota o plana de madera hasta obtener textura uniforme, sin oquedades, rayones, protuberancias y aceptado por la supervisión, se deberá de considerar para este trabajo: mano de obra, suministro, elevación, movimientos horizontales, cargas, descargas y acarreos del material hasta el lugar de su utilización, herramienta, limpieza y preparación de la superficie por aplanar (picado y/o humedecido dependiendo de la superficie), los emboquillados, los remates y aristas a regla, a nivel y a plomo (no se admiten desplomes mayores a 1:300), regleado, curado del aplanado, espesor promedio del aplanado 2.5 cm, acopio y retiro de desperdicios a tiro autorizado, andamios y limpieza de área de trabajo.</t>
  </si>
  <si>
    <t>kg</t>
  </si>
  <si>
    <t>m3</t>
  </si>
  <si>
    <t>Excavación a mano en terreno tipo "B" investigado en obra por el contratista, a cualquier profundidad, incluye: afine de taludes, sobre excavación por ángulo de reposo de material, compactación de fondo de cepas,.</t>
  </si>
  <si>
    <t>Relleno y compactación de material producto de excavación a mano o con equipo mecánico aplicado agua en capas de 20 cm. de espesor; incluye: acarreo dentro de la obra, pruebas de compactación proctor 90% por capa, cuando así se indique en las especificaciones técnicas de la obra o lo solicite el residente de la obra. medir compactado.</t>
  </si>
  <si>
    <t>Cimbra para cimentación con madera de pino de 3ra. acabado común. incluye: clavos diferentes dimensiones, cuñas, acarreos, cortes, cimbrado, habilitado, alineado, plomeado, descimbrado, equipo individual de protección, material, acarreo dentro de la obra, medido por área de contacto.</t>
  </si>
  <si>
    <t>Acero de refuerzo en cimentación diámetro #3 f'y=4,200 kg/cm2; incluye: suministro, habilitado, armado, cortes, traslapes, ganchos y desperdicios, silletas, alambre recocido, mano de obra, herramienta, equipo de protección personal y limpieza del área de trabajo.</t>
  </si>
  <si>
    <t>Cimbra para losas acabado común a base de triplay de pino 19 mm como cimbra de contacto, incluye: cimbrado, descimbrado, habilitado y chaflanes u ochavos.</t>
  </si>
  <si>
    <t>Cimbra en trabes acabado común a base de triplay de pino 19 mm como cimbra de contacto, incluye: cimbrado, descimbrado, habilitado y chaflanes u ochavos.</t>
  </si>
  <si>
    <t>Acero de refuerzo en estructura #3 f'y=4,200 kg/cm2; incluye: suministro, habilitado, armado, cortes, traslapes, ganchos y desperdicios, silletas, alambre recocido, mano de obra, herramienta, equipo de protección personal y limpieza del área de trabajo.</t>
  </si>
  <si>
    <t>Subtotal estructura</t>
  </si>
  <si>
    <t>Malla electrosoldada 6x6/10-10, se deberá considerar para este trabajo: suministro y colocación, cortes, sujeción, traslapes, silleta pm-50 plastificada 4 pza/m2, mano de obra, equipo, herramienta, acopio y retiro de desperdicios a tiro autorizado y limpieza del área de trabajo.</t>
  </si>
  <si>
    <t>Suministro y aplicación de recubrimiento con cemento látex (pulido espejo de pegaduro) o similar en calidad y precio con rendimiento de 4.00 m2 por saco de 10 kg. en una película de 2 mm. incluye: materiales, pegacreto mano de obra, herramienta y equipo, andamios, acarreo y elevación de materiales, protecciones necesarias, aplicación, desperdicios, limpieza de la zona de trabajo, acarreo y retiro fuera de la obra del material sobrante.</t>
  </si>
  <si>
    <t>Suministro y aplicación de impermeabilización prefabricado tipo sbs pg 4 mm espesor, reforzada con fibra poliéster 180 gr/m2, aplicado con termo fusión color terracota o color indicado por supervisión, incluye: aplicación primer, imperprim s.l. base solvente, sellado de remates y detalles con cemento sellador. (Garantía 10 años por escrito).</t>
  </si>
  <si>
    <t>Subtotal albañilería y acabados</t>
  </si>
  <si>
    <t>Salida de alumbrado con caja de p.v.c. y tubo pvc pesado cedula 30 (gris), incluye: apagador levinton y cable vinanel aislamiento tipo ls calibres indicados en planos.</t>
  </si>
  <si>
    <t>sal</t>
  </si>
  <si>
    <t>Salida contacto monofásico polarizado dúplex 15 amperes con caja galvanizada 2" x 4" (chalupa) tipo americana, con tubo pvc cedula 30 (gris), curvas y conectores, así como cable aislamiento thw-ls o thw-ls a 75 ºc como mínimo, incluye también tapa color marfil (plástico) y contacto levinton catalogo núm. t5320-i ( aprueba de manipulaciones) del mismo color, así como aterrizaje de caja con terminal de ojo, identificación y pruebas.</t>
  </si>
  <si>
    <t>Suministro y colocación de ventilador de techo de 56" de 5 velocidades marca tmt, white westing house o similar en calidad y precio, incluye: tapa metálica ciega de 4x4, silicón y pintura, armado, nivelación y conexiones.</t>
  </si>
  <si>
    <t>Salida para ventilador con caja de lámina a tierra, incluye: tubo pvc pesado ced-30 (gris), cable vinanel aislamiento tipo ls calibres indicados en planos correspondientes, incluye: varilla # 3 en sentido longitudinal de 30 cm. para suspender ventilador.</t>
  </si>
  <si>
    <t>Suministro, colocación y conexión de fotocelda en pasillos y andadores en caja de pvc 2 x 4, incluye: tubo pvc pesado cedula 30 (gris), cable vinanel aislamiento tipo ls, fotocelda prefabricada ( de ojo en tapa ciega 2x4 ) interactic modelo k4321 cs</t>
  </si>
  <si>
    <t>Suministro, colocación y conexión de interruptor termomagnético tipo qo (enchufable) de 1 polo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</si>
  <si>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colocación y conexión de cable de cobre con aislamiento thw-ls o thw-ls a 75 grados calibre # 6, incluye: cinta aislante, vulcanizada, barniz y perno de conexión, cocas y desperdicios.</t>
  </si>
  <si>
    <t>Suministro, colocación y conexión de cable de cobre con aislamiento thw-ls o thw-ls a 75 grados calibre # 8, incluye: cinta aislante, vulcanizada, barniz y perno de conexión, cocas y desperdicios.</t>
  </si>
  <si>
    <t>Acero de refuerzo en estructura #4 f'y=4,200 kg/cm2; incluye: suministro, habilitado, armado, cortes, traslapes, ganchos y desperdicios, silletas, alambre recocido, mano de obra, herramienta, equipo de protección personal y limpieza del área de trabajo.</t>
  </si>
  <si>
    <t>Subtotal instalaciones</t>
  </si>
  <si>
    <t>Anclaje de castillos de 15x20 cm. en zapatas y enrases 0.00 a 1.20 m. altura con 4 varillas no. 3/8" y estribos # 2 @ 20 cm, concreto f'c=250 kg/cm2; incluye: cimbra común, colado, cruces de varillas, vibrado, curado y descimbrado.</t>
  </si>
  <si>
    <t>Suministro y relleno de material inerte compactado con equipo mecánico y agua en capas de 15 cm. de espesor, incluye: acarreo dentro  de la obra, pruebas de compactación 90 % proctor mínimo una muestra por cada 100 m2 o con la frecuencia que la residencia lo considere necesario, equipo individual de protección, mano de obra, equipo y herramienta. medir compactado.</t>
  </si>
  <si>
    <t>Colocación de zoclo de hasta 15 cm de altura a base de cerámica extruida vitrificada para tránsito pesado, tono y texturas uniformes, antiderrapante, diseño y color s.m.a.;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el suministro del zoclo, materiales, mano de obra, adhesivo (mortero) de línea, considerando recomendaciones del fabricante para su tiempo de fraguado, juntas de 6mm de ancho, rellenas con boquilla de línea, trazo, nivelación, acarreos, cortes, desperdicios, despiece, acopio y retiro de desperdicios a tiro autorizado y limpieza del área.</t>
  </si>
  <si>
    <t>Suministro, habilitado y colocación de reja de protección a base de perfil tubular de 3/4" ced.40, bastidor de perfil tubular de 1 1/2" cedula 40, solera central de 1 1/4"x3/16" y solera de 3/4" x 3/16" ; soldada a placas ahogadas en trabes y cadenas de cerramiento, incluye: placas de acero de 2"x2"x3/8", una mano de primario epóxico anticorrosivo ea p-10 color blanco con catalizador disolución a base de solvente y 2 manos de pintura esmalte en acabado final, color definido por la residencia, cortes, cortes a 45, soldadura, material, equipo y herramienta necesaria.</t>
  </si>
  <si>
    <t>Suministro, colocación y conexión de lámpara fluorescente de sobreponer 4x32 watts, marca cooper ligthing, highlumen, lithonia o similar en calidad y precio, fijada con 4 anclas tipo hilti o 4 taquetes y pijas, con acrílico difusor envolvente, gabinete para sobreponer de 1,22 m de largo y de 30 cm a 35 cm de ancho, balastro electrónico, 4 tubos t-8 de 32 watts cada uno temperatura de color de 4100, pruebas, conexiones, mano de obra, herramienta, equipo de protección personal y limpieza del área de trabajo.</t>
  </si>
  <si>
    <t>Subtotal II</t>
  </si>
  <si>
    <t>Subtotal III</t>
  </si>
  <si>
    <t>Suministro, colocación y conexión de cable de cobre con aislamiento thw-ls o thw-ls a 75 grados calibre # 10, incluye: cinta aislante, vulcanizada, barniz y perno de conexión, cocas y desperdicios.</t>
  </si>
  <si>
    <t>Limpieza, trazo y nivelación del terreno; incluye: nivel de manguera y niveletas con polines y fajillas, hilos, cal, mano de obra y herramienta, colocación de banco de nivel según especificaciones (área de edificio).</t>
  </si>
  <si>
    <t>Acero de refuerzo en cimentación diámetro #4 f'y=4,200 kg/cm2; incluye: suministro, habilitado, armado, cortes, traslapes, ganchos y desperdicios, silletas, alambre recocido, mano de obra, herramienta, equipo de protección personal y limpieza del área de trabajo.</t>
  </si>
  <si>
    <t>Acero de refuerzo en cimentación diámetro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</si>
  <si>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Cimbra en columnas y muros acabado común; a base de triplay de pino 19 mm como cimbra de contacto; incluye: cimbrado, descimbrado, habilitado y chaflanes u ochavos</t>
  </si>
  <si>
    <t>Acero de refuerzo en estructura #5 f'y=4,200 kg/cm2; incluye: suministro, habilitado, armado, cortes, traslapes, ganchos y desperdicios, silletas, alambre recocido, mano de obra, herramienta, equipo de protección personal y limpieza del área de trabajo.</t>
  </si>
  <si>
    <t>Acero de refuerzo en estructura #6 al #12 f'y=4,200 kg/cm2; incluye: suministro, habilitado, armado, corte con disco o equipo de corte, traslapes soldados o según lo indique la residencia de obra, ganchos, desperdicios, silletas, alambre recocido, mano de obra, herramienta, equipo de protección personal y limpieza del área de trabajo.</t>
  </si>
  <si>
    <t>Suministro y colocación de puerta de lámina de alucobond de 1/4" color gris de 2.50 alto x 1.20 de ancho, con ventanilla de 0.80 alto x 0.20 ancho con cristal templado de 6 mm de espesor, bastidor metálico de ptr 1 1/4", ángulo de aluminio perimetral de 3/4" por ambos lados, manija marca kwikset mod. 91560-010 sanitada y cerrojo 985 sencillo marca kwikset mod. 99800-090 niquel. Incluye: lamina pegada con poliuretano al bastidor, material, silicón,  mano de obra, herramienta, equipo de protección personal y limpieza del área de trabajo.</t>
  </si>
  <si>
    <t>Subtotal herrería, canceleria y carpintería</t>
  </si>
  <si>
    <t>Suministro, colocación y conexión de interruptor termomagnético tipo qo (enchufable) de 2 polos 20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</si>
  <si>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Alimentación a tinacos con tubería de pvc de 21 mm (3/4") de diámetro, de registro hidráulico a pie del edificio hasta azotea, incluye: conexiones, tuercas uniones, pruebas de presión (t3).</t>
  </si>
  <si>
    <t>Intercomunicación y descarga de dos tinacos en batería con tubo pvc de 35 mm hasta 53 mm, llave de compuerta de media vuelta en pvc, tuercas unión, conexiones y pruebas (plano oex-058) descarga hasta nivel de azotea.</t>
  </si>
  <si>
    <t>Subtotal Cimentación</t>
  </si>
  <si>
    <t>Subtotal IV</t>
  </si>
  <si>
    <t>Subtotal V</t>
  </si>
  <si>
    <t>Retiro de material producto de excavaciones o demoliciones, incluye; carga con equipo mecánico y retiro de material fuera de los sitios de los trabajos a una distancia de 10 km.</t>
  </si>
  <si>
    <t>Suministro y aplicación de impermeabilizante en cimentación a base de agua 2 capas de emulsika o similar en calidad y precio; incluye: limpieza preparación de superficie.</t>
  </si>
  <si>
    <t>Pintura acrílica marca osel línea oro máxima, berel línea berelex green, comex línea vinimex total 100% acrílica, en muros, columnas, trabes y plafones; con las siguientes características: sin contenido de plomo y metales pesados, densidad 1.2-1.3 kg/lt, sólidos en peso 50% mínimo, viscosidad 90-115 u. krebs, alto contenido de pigmentos, base agua, resistencia al lavado de 5000 ciclos mínimo con detergente y 10 000 ciclos con solución no abrasiva, tiempo máximo de secado al tacto de 60 minutos, acabado semi mate de 5 a 25 unidades de brillo, garantía de 5 años por escrito, color según muestra aprobada. se deberá de considerar para este trabajo: sellador 5x1 reforzado diluido 3 a 1,suministro de la pintura, materiales, mano de obra, herramientas, andamios, aplicación de las manos necesarias para cubrir perfectamente la superficie, acopio y retiro de desperdicios a tiro autorizado y limpieza del área de trabajo.</t>
  </si>
  <si>
    <t>Firme de concreto f´c=150 kg/cm2 de 8 cm. de espesor, acabado rugoso fino, se realizara integral al firme nivelado con regla según proyecto, según proyecto; incluye: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</si>
  <si>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Suministro, colocación y conexión de lámpara marca magg de led de 40 w sobreponer hermética a prueba de polvo y agua modelo: gamma tot 1500  clave: L6853-510 4000°k incluye; difusor de policarbonato, driver electrónico integrado, fijada a losa con taquete y tornillo, pruebas, conexiones, mano de obra, herramienta, equipo de protección personal y limpieza del área de trabajo.</t>
  </si>
  <si>
    <t>Cimbra para losas y trabes en volado posterior, escaleras, pórtico o laterales a doble altura en estructura u2-c, acabo común; a base de triplay de pino de 19 mm como cimbra de contacto, incluye: cimbrado, descimbrado, habilitado y chaflanes u ochavos.</t>
  </si>
  <si>
    <t>Limpieza, trazo y nivelación del terreno con equipo topográfico; incluye: nivel de manguera y niveletas con polines y fajillas, hilos, cal, mano de obra y herramienta, despalme de terreno vegetal capa de 20 cm. y retiro de la misma fuera de la obra, colocación de banco de nivel según especificaciones. ( área de edificio ).</t>
  </si>
  <si>
    <t>Murete de enrase acabado común en cimentación a base de block de cemento de 15x20x40 cm. (60 kg/cm2), asentado con mortero cemento-arena 1:3 y con celdas rellenas de concreto f'c= 150 kg/cm2. incluye: desfondar block.</t>
  </si>
  <si>
    <t>Piso de concreto f'c=200 kg/cm2 de 10 cm. de espesor, acabado pulido con helicóptero, incluye: corte de piso con disco de 11 mm  (7/16 ") de ancho por  25 mm (1" ) de profundidad para junta fría de dilatación a una distancia no mayor a 3.00 m, aplicación de sellador  elástico de poliuretano autonivelante para juntas de dilatación de 1.6 cm,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</si>
  <si>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Suministro y aplicación de pintura tipo epoxico con endurecedor poliamidico acabado brillante con uno de base / uno de catalizador prometal e-1500 de prisa, previa limpieza de la superficie con dos partes de agua por una de ácido muriático, incluye: trazo, empapelado y limpieza,  en línea de cancha de basquetbol y voleibol. (garantía 3 años por escrito)</t>
  </si>
  <si>
    <t>Suministro y aplicación de pintura tipo epoxico con endurecedor poliamidico acabado brillante con uno de base / uno de catalizador prometal e-1500 de prisa, previa limpieza de la superficie con dos partes de agua por una de ácido muriático en áreas restringidas, y círculo central de canasta de básquet-bol, incluye: trazo, empapelado y limpieza. (Garantía 3 años).</t>
  </si>
  <si>
    <t>Suministro, habilitado y colocación de postes en cancha de voleibol con tubo negro ced 30 de 2 1/2" 2.55 m.. de altura color blanco, incluye: gancho de metal de 1/4" con rondana y tuerca hexagonal, casquillo con tubo negro 3" cedula 30 de 70 cm. una mano de primario epóxico anticorrosivo ea p-10 color blanco con catalizador disolución a base de solvente y 2 manos de pintura esmalte en acabado final, color definido por la residencia, dado de concreto 40x40x60 cm.(ver plano correspondiente).</t>
  </si>
  <si>
    <t>Suministro, habilitado y colocación de postes de tubo negro cedula 40 de 3" de diámetro para porteria, clavacote de madera, tornillos con cabeza de gota de 2 1/2", tuerca exagonal, aro, soporte de fierro redondo liso de 3/4", una mano de primario epóxico anticorrosivo ea p-10 color blanco con catalizador disolución a base de solvente y 2 manos de pintura esmalte en acabado final, color definido por la residencia y red de hilo blanco de 40 cm longitud. (ver plano correspondiente) tablero de madera de triplay filipino 3/4" de espesor con marco de acero perfil comercial de 2" x 2" x 1/8". placa a-36 3/8" de espesor, aro de fierro redondo liso de 3/4" d= 0.45 mts sujeta con placa de solera de 1/4", red de hilo blanco de 0.40 m de longitud, incluye: andamios, traslados dentro de la obra, gastos de taller, (ver plano oex-064 detalles de tablero)</t>
  </si>
  <si>
    <t>Acero de refuerzo en cimentación diámetro #5 f'y=4,200 kg/cm2; incluye: suministro, habilitado, armado, cortes, traslapes, ganchos y desperdicios, silletas, alambre recocido, mano de obra, herramienta, equipo de protección personal y limpieza del área de trabajo.</t>
  </si>
  <si>
    <t>Suministro, habilitado y colocación de anclas con 4 redondos A-36 de 3/4" de diámetro anclados al dado correspondiente 80 cm, con escuadra de 30 cm, roscado de 7.5 cm en punta, o var. cold rolled, placa base de 45 x 26.44 cm x 3/4", 6 cartabones triangulares de 15 x 5 cm x 3/8" de acero A-36 (resistencia a fluencia mínimo de 2530kg/cm2), incluye: tuerca y contratuerca de sujeción, rondanas de presión, biela plana (ver plano respectivo).</t>
  </si>
  <si>
    <t>Suministro y colocación de mortero expansivo de 0.00 hasta 4.00 cm. de espesor para nivelación de placas en base de columnas de acero, incluye: cimbrado, descimbrado, materiales, herramienta, mano de obra y limpieza.</t>
  </si>
  <si>
    <t>Suministro, habilitado y colocación de columnas, trabes con viga diferentes pesos (ipr) a-36, incluye; soldadura, flete, maniobras, plomeo, una mano de primario epóxico anticorrosivo ea p-10 color blanco con catalizador disolución a base de solvente y 2 manos de pintura esmalte en acabado final, color definido por la residencia (ver plano).</t>
  </si>
  <si>
    <t>Suministro, habilitado y colocación de perfiles cuadrados y rectangulares ® en diferentes secciones y pesos incluye: corte, soldadura, nivelación, una mano de primario epóxico anticorrosivo ea p-10 color blanco con catalizador disolución a base de solvente y 2 manos de pintura esmalte en acabado final, color definido por la residencia.</t>
  </si>
  <si>
    <t>Suministro, habilitado y armado de trabes y columnas a base de monten de 0,00 hasta 10.00 m. de altura en diferentes medidas, incluye: fletes, maniobras, una mano de primario epóxico anticorrosivo ea p-10 color blanco con catalizador disolución a base de solvente y 2 manos de pintura esmalte en acabado final, color definido por la residencia.</t>
  </si>
  <si>
    <t>Suministro, habilitado y colocación de placa de diferentes medidas; incluye: soldadura 70-11, una mano de primario epóxico anticorrosivo ea p-10 color blanco con catalizador disolución a base de solvente y 2 manos de pintura esmalte en acabado final, color definido por la residencia, incluye: fletes, maniobras, mano de obra, herramienta y equipo.</t>
  </si>
  <si>
    <t>Suministro y colocación de ángulo en diferentes medidas, incluye: soldadura, una mano de primario epóxico anticorrosivo ea p-10 color blanco con catalizador disolución a base de solvente y 2 manos de pintura esmalte en acabado final, color definido por la residencia, fletes, acarreo, maniobras, mano de obra, herramienta y equipo.</t>
  </si>
  <si>
    <t>Suministro, habilitado, roscado y colocación de varilla lisa de 5/8" redondo estructural en contravientos con acero tipo a-36 (resistencia a fluencia mínimo de 2530kg/cm2) con una longitud de hasta 10.00 m y placa de conexión de 10x10cm x1/4" y dos atiesadores triangulares de 10x10cm x 1/4" para recibir tensores, incluye: suministro y colocación de caja de tensión rectangular de 0.15x0.75x0.75 cm. con placa de 1/4" rosca, perforaciones de 11/16", soldadura, nivelación una mano de primario epóxico anticorrosivo ea p-10 color blanco con catalizador disolución a base de solvente y 2 manos de pintura esmalte en acabado final, color definido por la residencia.</t>
  </si>
  <si>
    <t>Suministro, habilitación y colocación a una altura máxima de 8.00 m. de perfil c-150 calibre 14 como arriostres entre largueros acero tipo a-36 (resistencia a fluencia mínimo de 2530kg/cm2) con una longitud de hasta1.50 m de desarrollo, incluye: soldadura, nivelación, una mano de primario epóxico anticorrosivo ea p-10 color blanco con catalizador disolución a base de solvente y 2 manos de pintura esmalte en acabado final, color definido por la residencia.</t>
  </si>
  <si>
    <t>Suministro y colocación de lámina zintro r72 calibre 26 rolada, incluye: pijas auto taladrante tipo 12-14x1 ancladas a largueros y montenes en cada canal para evitar vibraciones, elevación de material, maniobras y fletes (ver plano).</t>
  </si>
  <si>
    <t>Suministro y colocación de caballete dentado zintro aluminio calibre 26 r-72, incluye: anclajes a marco y largueros con pijas tipo lap auto taladrantes a cada 50 cm. de largo, sellado del caballete con sika flex.</t>
  </si>
  <si>
    <t>Suministro, colocación y conexión de lámpara LED marca MAGG modelo HIGHBAY B 100W temperatura de color 6000°, rango de voltaje  100-305v. - 50/60 hz, F.P. 0.9, flujo luminoso de 11000 lumenes, vida util de 50000 horas, incluye: colocación en estructura metálica, conexiones y pruebas, puesta en operacion, herramienta y mano de obra especializada.</t>
  </si>
  <si>
    <t>Suministro e instalacion de protección metalica para luminaria en techumbre de usos multiples fabricada con varilla solida de metal de 1/2” dimensiones de 50x50 cm con varilla a cada 12 cm en ambos sentidos, asi como anclaje por medio de varilla de 1/2” y solera de 1”x3/16” de 65 cm de largo, fijada a estrctura metalica por medio de tornillo autoroscable, primer y pintura acrílica gris maquina, incluye maniobra de montaje con andamios a una altura de hasta 7 metros, mano de obra y herramienta especializada.</t>
  </si>
  <si>
    <t>Suministro y colocación de salida eléctrica para lámpara en estructura metálica en techumbre, incluye; tubo conduit fierro galvanizado pared delgada 21 mm (3/4") de diámetro, coples y conectores para intemperie, curvas, conectores, soporteria con perfil unicanal y abrazadera unicanal del mismo diámetro, cable aislamiento thw-ls calibres 2-10 fases, 1-12 tierra física, caja f'c para conexiones, identificación y pruebas.</t>
  </si>
  <si>
    <t>Suministro y colocación de salida de contacto con caja 2x4 f'c (para intemperie) con terminal de ojo calibre 12 awg color verde, en  galvanizado pared delgada de 21 mm (3/4"), incluye; cableado con cable calibre 12 (fase, neutro y tierra física) aislamiento tipo thw-ls o thw-ls 75 c y contacto doble levitón color marfil, tapa para intemperie, conexiones y pruebas.</t>
  </si>
  <si>
    <t>Suministro, colocación y conexión de interruptor termomagnético tipo qo (enchufable) de 2 polos 50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</si>
  <si>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Suministro y tendido de tubo conduit pvc c-40 de 35 mm (1 1/4") diámetro, incluye: tendido, conexiones, pegamento, trazos, excavación, relleno, material, mano de obra, herramienta, equipo de protección personal y limpieza del área de trabajo.</t>
  </si>
  <si>
    <t>Suministro y tendido de tubo conduit fierro galvanizado pared delgada de 35 mm (1 1/4") diámetro, incluye: coples y conectores para intemperie, curvas, conectores, trazo, excavación y relleno o soporteria con perfil unicanal y abrazadera unicanal del mismo diámetro a cada 1.50 m o 90 cm antes de cada caja registro o centro de carga, cada soporte deberá de estar fijado con dos taquetes y dos tornillos de 2" de largo (no pijas)</t>
  </si>
  <si>
    <t>Demolición de muros de tabique o block de cemento con cadenas y castillos de concreto armado o piñas de block junteado con mortero cemento-arena y aplanados con mortero a cualquier altura, a mano o equipo neumático; incluye: acarreo, carga y retiro dentro y fuera de la obra.</t>
  </si>
  <si>
    <t>Subtotal Preliminares</t>
  </si>
  <si>
    <t>01.- Preliminares</t>
  </si>
  <si>
    <t>02.- Estructura</t>
  </si>
  <si>
    <t>03.- Albañilería y acabados</t>
  </si>
  <si>
    <t>04.- Herrería, carpintería y cancelería</t>
  </si>
  <si>
    <t>05.- Instalaciones</t>
  </si>
  <si>
    <t>Los Cabos, B.C.S.</t>
  </si>
  <si>
    <t>Escuela Secundaria Nueva Creación Predio La Ballena</t>
  </si>
  <si>
    <t>San José del Cabo</t>
  </si>
  <si>
    <t>Construcción de 3 aulas didácticas de 2 1/2 e/e en planta alta, construcción de 2 aulas didácticas de 2 1/2 e/e en planta baja, construcción de cancha de 19.20 x 32.20 mts y techumbre metálica de 21.30 x 32.00 mts, alumbrado exterior y andador de conexión.</t>
  </si>
  <si>
    <t>I.- Edificio 1A</t>
  </si>
  <si>
    <t>Total I.- Edificio 1A</t>
  </si>
  <si>
    <t>01.- Cimentación</t>
  </si>
  <si>
    <t>II.- Edificio 2B</t>
  </si>
  <si>
    <t>09020/04</t>
  </si>
  <si>
    <t>Retiro y desconexión de equipo de aire acondicionado tipo mini split de 1 tonelada, para trabajos de mantenimiento de infraestructura física, incluye: desconexión de tuberías de gas de refrigerante de la unidad condensadora (unidad exterior), retiro de alimentación eléctrica, maniobra de desmontaje de equipo y resguardo para permitir el trabajo de impermeabilización en azotea.</t>
  </si>
  <si>
    <t xml:space="preserve"> pza</t>
  </si>
  <si>
    <t>09025/04</t>
  </si>
  <si>
    <t>Retiro y desconexión de equipo de aire acondicionado tipo mini split de 5 toneladas, para trabajos de mantenimiento de infraestructura física, incluye: desconexión de tuberías de gas de refrigerante de la unidad condensadora (unidad exterior), retiro de alimentación eléctrica, maniobra de desmontaje de equipo y resguardo para permitir el trabajo de impermeabilización en azotea.</t>
  </si>
  <si>
    <t>00294/04</t>
  </si>
  <si>
    <t>Demolición de base de aire acondicionado incluye: demolición de block, capa de compresión de concreto, incluye mano de obra, andamios, apuntalamiento en secciones de losa, acopio y retiro de material producto de las demoliciones a tiro autorizado y limpieza del área de trabajo, herramienta y equipo.</t>
  </si>
  <si>
    <t>00206/04</t>
  </si>
  <si>
    <t>Demolición de preparaciones de muro de concreto pobre de 2.94 x 0.15 x 1.00 m. en losa de entre piso, incluye: acarreo de escombros fuera de obra, limpieza de acero, equipo, mano de obra y herramienta.</t>
  </si>
  <si>
    <t>00031/04</t>
  </si>
  <si>
    <t>Demolición de preparaciones de columnas de concreto pobre de 0.45 x 0.45 x 1.00 m. en losa de entre piso, incluye: acarreo de escombros fuera de obra, limpieza de acero, equipo, mano de obra y herramienta.</t>
  </si>
  <si>
    <t>00032/04</t>
  </si>
  <si>
    <t>Demolición de preparaciones de muro de concreto pobre de 7.95 x 0.15 x 1.00 m. en losa de entre piso, incluye: acarreo de escombros fuera de obra, limpieza de acero, equipo, mano de obra y herramienta.</t>
  </si>
  <si>
    <t>00360/04</t>
  </si>
  <si>
    <t>Demolición de preparaciones de castillo de concreto pobre de 0.15 x 0.15 x 0.30 m., en losa de entre piso, incluye: acarreo de escombros fuera de obra, limpieza de acero, equipo, mano de obra y herramienta.</t>
  </si>
  <si>
    <t>08777/04</t>
  </si>
  <si>
    <t>Demolición de preparación para recibir adose en estructura y cimentación, incluye: acarreo de escombros fuera de la obra.</t>
  </si>
  <si>
    <t>08874/04</t>
  </si>
  <si>
    <t>Retiro de impermeabilizante elastomerico existente; incluye: preparación de la superficie para recibir nivelación con mortero, mano de obra, equipo individual de protección, herramienta y limpieza del área de trabajo. ( incluye  acarreos  dentro y fuera de la obra del material producto de la demolición).</t>
  </si>
  <si>
    <t xml:space="preserve"> m2</t>
  </si>
  <si>
    <t>54242/04</t>
  </si>
  <si>
    <t>Extensión de salida eléctrica para equipo de aire acondicionado existente, desde losa de entrepiso hasta losa de azotea, consistente en conexiones de cableado 2-10 y 1-12 desde el centro de carga hasta azotea, conexión de tubería de cobre de para gas refrigerante de 1/2", conexión de tubería pvc flexible liquidtight de 3/4", conexión de tubería de pvc rígido e 3" para canalizaciones diferentes diámetros  incluye: acarreo de los materiales dentro y fuera de la obra, elevación de los materiales, andamiaje, materiales, conexiones, pegamento, pruebas, identificación, sellado de salida con poliuretano protegido con impermeabilizante elastomerico, mano de obra, depreciación y demás cargos derivados del uso de herramienta y equipo.</t>
  </si>
  <si>
    <t>54249/04</t>
  </si>
  <si>
    <t>Extensión de salida eléctrica para equipo de aire acondicionado existente, desde losa de entrepiso hasta losa de azotea, consistente en conexiones de cableado 2-6 y 1-10 desde el centro de carga hasta azotea, conexión de tubería de cobre de para gas refrigerante de 1/2", conexión de tubería pvc flexible liquidtight de 3/4", conexión de tubería de pvc rígido e 3" para canalizaciones diferentes diámetros  incluye: acarreo de los materiales dentro y fuera de la obra, elevación de los materiales, andamiaje, materiales, conexiones, pegamento, pruebas, identificación, sellado de salida con poliuretano protegido con impermeabilizante elastomerico, mano de obra, depreciación y demás cargos derivados del uso de herramienta y equipo.</t>
  </si>
  <si>
    <t>55596/04</t>
  </si>
  <si>
    <t>Conexión de equipo de aire acondicionado existente: incluye material, mano de obra, recarga de gas, pruebas y conexiones.</t>
  </si>
  <si>
    <t>00231/04</t>
  </si>
  <si>
    <t>Retiro de barandal para circulación a base de perfil tubular comercial calibre no.20 r-300 calibre no.14 con pasamanos de perfil de 160, placas para anclas 10 x 10 cm. 4 1/4" sin recuperación, incluye. mano de obra, herramienta, equipo, desconexión, acarreo, acopio y retiro del material producto de los trabajos, limpieza del área de trabajo.</t>
  </si>
  <si>
    <t>08811/04</t>
  </si>
  <si>
    <t>Desmontaje y montaje de tinaco para agua ubicado en azotea, con capacidad de hasta 1,100 litros material de recuperación pa favor del plantel escolar incluye: desconexión hidráulica, maniobra para el descenso de hasta una altura de 8 metros acarreo, estiba en lugar indicado por las autoridades escolares dentro del plantel.</t>
  </si>
  <si>
    <t>08744/04</t>
  </si>
  <si>
    <t>60034/04</t>
  </si>
  <si>
    <t>60035/04</t>
  </si>
  <si>
    <t>61465/04</t>
  </si>
  <si>
    <t>Suministro y colocación de llave de cerrado rápido de pvc de 25 mm, incluye: conexiones hasta 2.00 de altura, andamiaje, caja registro con tubo pvc de 10 mm materiales, mano de obra y pruebas.</t>
  </si>
  <si>
    <t>21101/04</t>
  </si>
  <si>
    <t>21115/04</t>
  </si>
  <si>
    <t>21110/04</t>
  </si>
  <si>
    <t>21111/04</t>
  </si>
  <si>
    <t>21203/04</t>
  </si>
  <si>
    <t>21204/04</t>
  </si>
  <si>
    <t>21205/04</t>
  </si>
  <si>
    <t>21206/04</t>
  </si>
  <si>
    <t>21306/04</t>
  </si>
  <si>
    <t>Concreto premezclado f'c=250 kg/cm2 en estructura y losa t.m.a. 3/4", con un revenimiento de 8-10 cm. resistencia a los 7 días, incluye: bombeo cualquier distancia (en volúmenes mayores a 3 m3), colado, vibrado, curado, afine, nivelado y acabado para recibir impermeabilización en primer nivel o piso de cerámica en segundo nivel, pruebas de concreto a 7,14 y 28 días. (en volúmenes mayores a 2 m3) y aditivos especificados según proyecto.</t>
  </si>
  <si>
    <t>38020/04</t>
  </si>
  <si>
    <t>Separación muro-columna con canal lámina galvanizada calibre #18 con 28 cm. de desarrollo en forma de "C", con placa poliestireno 3/4" x 18 cm. ancho, fijada a columna con ancla tipo hilti 6 por cada metro; incluye: acarreo dentro y fuera de la obra, elevación de los materiales, cortes, colocación, fijación, amarres, mano de obra, equipo de protección, depreciación y demás cargos derivados del uso de herramienta y equipo.</t>
  </si>
  <si>
    <t>31010/04</t>
  </si>
  <si>
    <t>Cadena o castillo 15 x 20 cm, acabado común, concreto h. en o., f'c= 250 kg/cm2, armada con 4 varillas del no.3 (3/8")  y estribos del no. 2 (1/4") @ 15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</si>
  <si>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31146/04</t>
  </si>
  <si>
    <t>Construcción de muro de block hueco de cemento 15x20x40 cm. (60 kg/cm2), asentado con mortero cemento-arena 1:3, acabado común, se deberá de considerar para este trabajo: mano de obra, suministro, elevación, movimientos horizontales, cargas, descargas y acarreos del material hasta el lugar de su utilización, herramienta, preparación de la superficie de desplante, trazo y desplante de acuerdo a proyecto, distribución uniforme de juntas verticales, cuatrapeo y remates adecuados, juntas horizontales continuas y a nivel, juntas verticales al centro y a plomo, con un espesor mínimo de 1 cm y máximo de 1.5 cm, remates verticales como preparación de castillos, cerchas o escantillones para el trazo de hiladas horizontales de acuerdo a la distribución uniforme, acopio y retiro de desperdicios a tiro autorizado y limpieza del área de trabajo. no se admiten desplomes mayores a 1:300.</t>
  </si>
  <si>
    <t>39163/04</t>
  </si>
  <si>
    <t>Renivelación de piso con mezcla mortero cemento-arena en proporción de 1:4 de 3 a 6 cm. de espesor, en losa de entrepiso para recibir vitropiso y/o azulejo y/o loseta vinílica, incluye: aplicación de pegacreto, suministro de los materiales, elevación, movimientos horizontales, cargas, descargas y acarreos del material hasta el lugar de su utilización, cimbra de fronteras, colocación de maestras, nivelación, compactación, limpieza y humedecido del terreno, vaciado, extendido, regleado, compactación y curado del concreto, descimbrado, mano de obra, herramienta y equipo, acopio y retiro de desperdicio a tiro autorizado y limpieza del área de trabajo.</t>
  </si>
  <si>
    <t>32001/04</t>
  </si>
  <si>
    <t>35600/04</t>
  </si>
  <si>
    <t>31250/04</t>
  </si>
  <si>
    <t>Suministro y colocación de piso a base de loseta cerámica extruida vitrificada, para tránsito pesado pei iv y v, tono y texturas uniformes, antiderrapante, con dimensiones de 45 x 45 cm, cumpliendo con las características de absorción de agua del esmalte  0.50-3.0% y cuerpo de la loseta 2.0-6.0%, módulo de ruptura mínimo 113.4 kg para toda la loseta; resistencia al choque térmico, abrasión y al agrietamiento; dureza del esmalte 5-6 según escala de mohs; para este trabajo se deberán de considerar, suministro de piso de loseta, materiales, mano de obra, adhesivo (mortero) de línea, considerando recomendaciones del fabricante para su tiempo de fraguado, juntas de 5mm de ancho, rellenas con boquilla de línea, separadores, trazo, nivelación, acarreos, cortes, desperdicios, despiece, acopio y retiro de desperdicios a tiro autorizado y limpieza del área.</t>
  </si>
  <si>
    <t>31231/04</t>
  </si>
  <si>
    <t>30001/04</t>
  </si>
  <si>
    <t>35106/04</t>
  </si>
  <si>
    <t>40232/04</t>
  </si>
  <si>
    <t>40133/04</t>
  </si>
  <si>
    <t>Suministro, habilitado y colocación de cancelería de aluminio línea 3000, color anodizado natural vidrio 6 mm traslucido, incluye; jaladeras y carretillas reforzadas, vinilos, calafateo con silicón, material, mano de obra y equipo.</t>
  </si>
  <si>
    <t>48056/04</t>
  </si>
  <si>
    <t>40015/04</t>
  </si>
  <si>
    <t>Suministro y colocación de pizarrón - pintarron de 1.22x2.44 m. Incluye: pizarron, fijación con taquetes y tornillos, flete al sitio de la obra, mano de obra y herramienta.</t>
  </si>
  <si>
    <t>49084/04</t>
  </si>
  <si>
    <t>Barandal para circulación con perfil tubular comercial a base de r-300 cal. no 14, para bastidor horizontal con una separación de 0.75 m; perfil r-249 cal. no 18, para formar celosía a cada 0.12 m;  perfil ptr de 3"x3" cal. no 18, fijado a piso y trabe a cada 3.24 m; con placa de acero de 10 x 10 x 1/4" ahogada en trabe y piso, pasamanos perfil 160 a 1.10 m. del nivel de piso y separada del bastidor superior de  0.12 m. unidos con r-249, acabado con una mano de primario epoxico anticorrosivo ea p-10 color blanco con catalizador disolución a base de solvente y dos manos de pintura esmalte en acabado final, en color definido por la residencia de isife, incluye: acarreos dentro y fuera  de la obra, cortes rectos y a 45ª, habilitado, soldadura uniforme, retiro y limpieza de escoria, preparación de la superficie, colocación , fijación, nivelación, limpieza del área de trabajo, protección contra fundente de soldadura en edificio, mano de obra, depreciación y demás cargos derivados del uso de herramienta y equipo.</t>
  </si>
  <si>
    <t>50007/04</t>
  </si>
  <si>
    <t>50009/04</t>
  </si>
  <si>
    <t>50011/04</t>
  </si>
  <si>
    <t>Salida para teléfono, intercomunicación, sonido o computadora con caja lamina de 2 x 4" y tubo pvc pesado de 1", incluye: conexiones, alambre galvanizado para guía y tapa ciega.</t>
  </si>
  <si>
    <t>51000/04</t>
  </si>
  <si>
    <t>50024/04</t>
  </si>
  <si>
    <t>50085/04</t>
  </si>
  <si>
    <t>51010/04</t>
  </si>
  <si>
    <t>51009/04</t>
  </si>
  <si>
    <t>54225/04</t>
  </si>
  <si>
    <t>Preparación para conexión de equipo de aire acondicionado minisplit en azotea con tubo p.v.c. eléctrico 27 mm (1") c-40 desde el centro de carga, tubo p.v.c. 3" para paso en losa, incluye codos, tapones, materiales necesarios y mano de obra.(ver plano correspondiente), caja galvanizada 2x4 y tubo de 16 mm (1/2") para interconexión de condensadora y difusor, cable desde el centro de carga hasta el desconectador de navajas colocado en losa con calibres 2-6 para fases 1-10 de tierra física, pruebas, conexiones e identificación.</t>
  </si>
  <si>
    <t>54222/04</t>
  </si>
  <si>
    <t>Suministro, colocación y conexión de interruptor de seguridad (navajas) 2 polos 60 amperes en gabinete nema 3r (intemperie) marca square d o similar en calidad y precio, incluye: conexiones con cable desde el centro de carga, así como una base metálica a base de perfil c-100 para su colocación en losa al pie del equipo de aire acondicionado, (condensadora).</t>
  </si>
  <si>
    <t>54321/04</t>
  </si>
  <si>
    <t>Suministro e instalación de equipo de aire acondicionado inverter tipo piso-techo marca: midea, lennox, trane, carrier o similar en calidad y especificaciones técnicas, con capacidad nominal de 60000 btu (5 ton) corriente de operación 208-230v/1/60hz, refrigerante ecológico 410, eficiencia 16 seer control remoto inalámbrico, incluye entrega de garantía individual por equipo así como entrega por escrito de respaldo técnico por la marca en la localidad, incluye también montaje del equipo en azotea, gas refrigerante, soporterias, fletes, maniobras, acarreos, herramientas y mano de obra, montaje de difusor en interior, interconexión eléctrica de condensador y difusor con cable según especificaciones de fabricante, alojado en tubo pvc flexible, no utilizar cable uso rudo, conexiones y pruebas.</t>
  </si>
  <si>
    <t>60038/04</t>
  </si>
  <si>
    <t>Salida para dren de desgue en equipo condensador de aire acondicionado con tubo de pvc de 3/4" de diámetro, desde unidad condensadora en interior de edificio hasta la base de edificio en exterior, incluye: suministro, instalación y conexión, pruebas, materiales, mano de obra, herramienta y equipo, andamios, cargas, descargas, acarreos, elevaciones, cortes, desperdicios, fijaciones, limpieza de la zona de trabajo, (ver plano aer-004-03)</t>
  </si>
  <si>
    <t>50184/04</t>
  </si>
  <si>
    <t>Fabricación de base de concreto h.o. de 150 kg/cm2 con dimensiones de 1.00x0.50x0.10 m., para el montaje de equipos de aires acondicionados, incluye: cimbrado y descimbrado, concreto, aplanado con acabado pulido con mortero cemento-arena proporción 1:4, chaflán perimetral con el mismo mortero en las aristas de la base, acabado final en la superficie con aplicación de impermeabilizante prefabricado tipo sbs pg 4 mm espesor sobre base y chaflán perimetral, así como la mano de obra, herramienta y elevación de los materiales necesarios a un segundo nivel.</t>
  </si>
  <si>
    <t>55511/04</t>
  </si>
  <si>
    <t>50058/04</t>
  </si>
  <si>
    <t>10001/04</t>
  </si>
  <si>
    <t>11072/04</t>
  </si>
  <si>
    <t>11101/04</t>
  </si>
  <si>
    <t>Plantilla de concreto hecho en obra f´c= 100 kg/cm2 de 6 cm. de espesor, apalillada y nivelada, incluye: cimbra, descimbrado, compactación del fondo, aplicación de riego con agua previo al colado vaciado, nivelado y curado del concreto, equipo individual de protección, mano de obra y herramienta.</t>
  </si>
  <si>
    <t>12034/04</t>
  </si>
  <si>
    <t>12035/04</t>
  </si>
  <si>
    <t>12037/04</t>
  </si>
  <si>
    <t>12021/04</t>
  </si>
  <si>
    <t>12014/04</t>
  </si>
  <si>
    <t>Concreto premezclado f'c= 250 kg/cm2 en cimentación t.m.a. 3/4",con un revenimiento de 8-10 cm., incluye: bombeo cualquier distancia, colado, vibrado, afine, curado en elementos estructurales como zapatas, dados, muros de concreto, mínimo una muestra por cada 20 m3 o con la frecuencia que la residencia lo considere necesario (ver especificaciones complementarias)</t>
  </si>
  <si>
    <t>12062/04</t>
  </si>
  <si>
    <t>12063/04</t>
  </si>
  <si>
    <t>Murete de enrase acabado común en cimentación a base de block de cemento de 15x20x40 cm. (60 kg/cm2), asentado con mortero cemento-arena en proporción de 1:3 y con celdas rellenas de concreto f'c= 150 kg/cm2. incluye: desfondar block y varilla del # 3 @ 40 cm.</t>
  </si>
  <si>
    <t>12048/04</t>
  </si>
  <si>
    <t>Anclaje de castillos de 15x15 cm. en zapatas y enrases 0.00 a 1.20 m. altura con 4 varillas de 3/8" y estribos #2 @ 20 cm. incluye: cimbra común, colado, cruces de varillas, vibrado, curado y descimbrado.</t>
  </si>
  <si>
    <t>12038/04</t>
  </si>
  <si>
    <t>12114/04</t>
  </si>
  <si>
    <t>Cadena de concreto f'c= 250 kg/cm2 sección de 15x30 cm. armada con 4 varillas de 3/8" y estribos # 2 @ 20 cm, con impermeabilizante integral en polvo sikalite, graltex o/ similar en calidad y precio, incluye: cimbra común, cruces de varillas, colado, vibrado, descimbrado y curado.</t>
  </si>
  <si>
    <t>10018/04</t>
  </si>
  <si>
    <t>11121/04</t>
  </si>
  <si>
    <t>11122/04</t>
  </si>
  <si>
    <t>11001/04</t>
  </si>
  <si>
    <t>21315/04</t>
  </si>
  <si>
    <t>Concreto f'c=100 kg/cm2 en muros o columnas de segundo nivel con altura de 1.00 m. (etapa futura y de seguimiento segunda planta); incluye: cimbrado armado: colado, vibrado, curado, pintura anticorrosiva en acero.</t>
  </si>
  <si>
    <t>31018/04</t>
  </si>
  <si>
    <t>Cadena o castillo 15 x 15 cm, acabado común, concreto h. en o., f'c= 250 kg/cm2, armada con 4 varillas del no.3 (3/8") y estribos del no. 2 (1/4") @ 20 cm a cualquier altura y grado de dificultad,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</si>
  <si>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31026/04</t>
  </si>
  <si>
    <t>Cadena o castillo 15 x 20 cm, acabado común, concreto h. en o., f'c= 250 kg/cm2, armada con 4 varillas del no.4 (1/2") y estribos del no. 2 (1/4") @ 20 cm a cualquier altura y grado de dificulta, se deberá considerar para este trabajo: materiales, mano de obra, herramienta y equipo, andamios, cimbra, torzales, desmoldante, habilitado y armado de acero, cruces de varillas, cortes, desperdicios, colado, descimbrado, curado con membrana, cargas, acarreo y elevación de materiales,  descargas, acopio y retiro de desperdicios a tiro autorizado y limpieza de área de trabajo.</t>
  </si>
  <si>
    <t>31200/04</t>
  </si>
  <si>
    <t>31214/04</t>
  </si>
  <si>
    <t>31220/04</t>
  </si>
  <si>
    <t>Piso de concreto f'c=200 kg/cm2 de 10 cm. de espesor, acabado pulido o rayado con brocha de pelo, acabado con volteador, realización del trabajo por módulos no mayores a 3.00 x 3.00 m. incluye: suministro de los materiales, elevación, movimientos horizontales, cargas, descargas y acarreos del material hasta el lugar de su utilización, cimbra de fronteras, colocación de muestras, nivelación, compactación, limpieza y humedecido del terreno, vaciado, extendido, regleado, compactación y curado del concreto, descimbrado, mano de obra, herramienta y equipo, acopio y retiro de desperdicio a tiro autorizado y limpieza del área de trabajo.</t>
  </si>
  <si>
    <t>35002/04</t>
  </si>
  <si>
    <t>Suministro y aplicación de impermeabilizante a base de pintura elastomerica color blanco, incluye: membrana de refuerzo, sellador de superficie con el mismo material diluido según especificación del fabricante y dos capas de material sin diluir, aplicación con cepillo, escoba.</t>
  </si>
  <si>
    <t>51368/04</t>
  </si>
  <si>
    <t>Suministro y colocación de centro de carga qo 24-3f-4h-220-127 volts con zapatas principales de 125 amperes. en gabinete nema 1, empotrado en muro, marca square "d" incluye: ranurado y resanado, identificación en circuitos, remate de tubería con conectores rectos, peinado, mano de obra, herramienta, equipo de protección personal y limpieza del área de trabajo.</t>
  </si>
  <si>
    <t>40220/04</t>
  </si>
  <si>
    <t>Suministro y colocación de cajillo perimetral a base de canal de amarre, forrado con tablaroca de 1/2" de 50 cm, fijado a losa con canal, ancla y fulminante, incluye: prefacinta, redimix y lijado para recibir pintura.</t>
  </si>
  <si>
    <t>51472/04</t>
  </si>
  <si>
    <t>Suministro, colocación y conexión de cable de cobre con aislamiento thw-ls o thhw-ls a 75 grados calibre # 1/0, incluye: cinta aislante, vulcanizada, barniz y perno de conexión, cocas y desperdicios.</t>
  </si>
  <si>
    <t>51471/04</t>
  </si>
  <si>
    <t>Suministro, colocación y conexión de cable de cobre con aislamiento thw-ls o thhw-ls a 75 grados calibre # 2, incluye: cinta aislante, vulcanizada, barniz y perno de conexión, cocas y desperdicios.</t>
  </si>
  <si>
    <t>51469/04</t>
  </si>
  <si>
    <t>51421/04</t>
  </si>
  <si>
    <t>Suministro y tendido de tubo conduit pvc c-40 de 53 mm (2") diámetro, incluye: coples, conectores, curvas, contratuercas, monitores, trazo y soportería con perfil unicanal de fibra de vidrio U-30 y abrazadera unicanal del mismo diámetro a cada 90 cm antes de cada caja registro o centro de carga, cada soporte deberá de estar fijado con dos taquetes de 1/4" de diámetro x 2" de largo y dos tornillos de acero inoxidable (no pijas).</t>
  </si>
  <si>
    <t>55626/04</t>
  </si>
  <si>
    <t>Suministro, colocación y conexión de interruptor termomagnético tipo i-line de 3x125 amperes, incluye montaje, conexión, pruebas, identificación con etiqueta adhesiva.</t>
  </si>
  <si>
    <t>55759/04</t>
  </si>
  <si>
    <t>Construcción de registro eléctrico de 60 x 60 x 80 cm. con block 15 x 20 x 40 cm. y cadena de remate con armex 15x15, aplanado interior y exterior, fabricación y suministro de marco con ángulo de 2-1/2" x 3/16" y tapa con ángulo de 2" x 3/16" acero no.3.concreto f"c= 150 kg/cm2, asa con redondo liso de 3/8" como jaladera inc. una mano de primario af-62 ty dos manos de esmalte alquidalico industrial, grava en el fondo y pintura vinílica.</t>
  </si>
  <si>
    <t>50303/04</t>
  </si>
  <si>
    <t>Verificación de instalación eléctrica por parte de la unidad verificadora de instalaciones eléctricas (uvie), visitas a obra, reporte de anomalías y carta de verificación por una carga en baja tensión de 46 kw hasta 60 kw.</t>
  </si>
  <si>
    <t>Total II.- Edificio 2B</t>
  </si>
  <si>
    <t>10016/04</t>
  </si>
  <si>
    <t>Suministro y colocación de plástico calibre 400 de polipropileno, en ancho cepa bajo plantilla y sentido vertical hasta nivel de terreno natural, incluye: cortes, desperdicios y elementos de fijación.</t>
  </si>
  <si>
    <t>12010/04</t>
  </si>
  <si>
    <t>Concreto f'c= 250 kg/cm2 en cimentación t.m.a. 3/4", con un revenimiento de 8-10 cm, incluye: acarreo, colado, vibrado, afine, curado, muestra de concreto, (7, 14, y 28 días). en elementos estructurales como zapatas, dados, muros de concreto, mínimo una muestra por cada 20 m3 o con la frecuencia que la residencia lo considere necesario (ver especificaciones complementarias)</t>
  </si>
  <si>
    <t>31227/04</t>
  </si>
  <si>
    <t>34001/04</t>
  </si>
  <si>
    <t>34002/04</t>
  </si>
  <si>
    <t>48020/04</t>
  </si>
  <si>
    <t>48030/04</t>
  </si>
  <si>
    <t>III.- Construccion de Cancha de 19.20 x 32.20 metros</t>
  </si>
  <si>
    <t>Total III.- Construccion de Cancha de 19.20 x 32.20 metros</t>
  </si>
  <si>
    <t>02.- Albañilería y acabados</t>
  </si>
  <si>
    <t>03.- Herrería, carpintería y cancelería</t>
  </si>
  <si>
    <t>IV.- Construccion de techumbre metálica de 21.30 x 32.00 metros</t>
  </si>
  <si>
    <t>Total IV.- Construccion de techumbre metálica de 21.30 x 32.00 metros</t>
  </si>
  <si>
    <t>03.- Instalaciones</t>
  </si>
  <si>
    <t>08772/04</t>
  </si>
  <si>
    <t>12036/04</t>
  </si>
  <si>
    <t>12162/04</t>
  </si>
  <si>
    <t>10010/04</t>
  </si>
  <si>
    <t>20121/04</t>
  </si>
  <si>
    <t>20005/04</t>
  </si>
  <si>
    <t>20101/04</t>
  </si>
  <si>
    <t>20106/04</t>
  </si>
  <si>
    <t>20115/04</t>
  </si>
  <si>
    <t>20143/04</t>
  </si>
  <si>
    <t>20135/04</t>
  </si>
  <si>
    <t>20126/04</t>
  </si>
  <si>
    <t>20127/04</t>
  </si>
  <si>
    <t>50040/04</t>
  </si>
  <si>
    <t>50254/04</t>
  </si>
  <si>
    <t>50255/04</t>
  </si>
  <si>
    <t>51359/04</t>
  </si>
  <si>
    <t>Suministro, colocación y conexión de centro de carga tipo qo 12 circuitos 2f-3h 220/127 v con zapatas principales de 100 amperes, en gabinete nema 3r modelo qo212l100grb, marca square d o similar en calidad y precio, incluye: fijación conexiones, identificación y pruebas.</t>
  </si>
  <si>
    <t>55508/04</t>
  </si>
  <si>
    <t>50032/04</t>
  </si>
  <si>
    <t>51467/04</t>
  </si>
  <si>
    <t>51466/04</t>
  </si>
  <si>
    <t>51429/04</t>
  </si>
  <si>
    <t>55613/04</t>
  </si>
  <si>
    <t>V.- Alumbrado exterior</t>
  </si>
  <si>
    <t>01.- Instalaciones</t>
  </si>
  <si>
    <t>Subtotal VI</t>
  </si>
  <si>
    <t>VI.- Andador de conexión.</t>
  </si>
  <si>
    <t>Total V.- Alumbrado exterior</t>
  </si>
  <si>
    <t>55636/04</t>
  </si>
  <si>
    <t>Fabricación de base de concreto h.o. de 150 kg/cm2 piramidal con dimensiones de 0.60x0.30x0.80 m., para el montaje de luminaria, incluye: anclas de varilla redonda 1/2" y varilla 3/8" a cada 15 cm. (ver plano oex-057)</t>
  </si>
  <si>
    <t>55665/04</t>
  </si>
  <si>
    <t>Suministro y colocación de poste cónico circular de fábrica marca isesa o similar en calidad y precio  para luminaria de 6.00 m. altura  incluye registro de inspección de 10x6.5 cm a 35 o 40 cm de la base  así como la tapa atornillable de dicho registro, cartabones y placa 3/8", una mano de primario epóxico anticorrosivo ea p-10 color blanco con catalizador disolución a base de solvente y 2 manos de pintura esmalte en acabado final, color definido por la residencia, 2 cables #10 y 1-12t. hasta registro pie de luminaria, aterrizaje de poste por medio de cable y terminal de ojo calibre 12 awg, montaje nivelación, mano de obra, herramienta, equipo de protección personal y limpieza del área de trabajo.</t>
  </si>
  <si>
    <t>50025/04</t>
  </si>
  <si>
    <t>Suministro, colocación y conexión de luminaria marca magg led modelo citi 80, 75 watts 100-305 v con fotosensor integrado incluye: brazo metálico de 2.00 m., pruebas, conexiones, mano de obra, herramienta, equipo de protección personal y limpieza del área de trabajo.</t>
  </si>
  <si>
    <t>51465/04</t>
  </si>
  <si>
    <t>Suministro, colocación y conexión de cable de cobre con aislamiento thw-ls o thw-ls a 75 grados calibre # 12, incluye: cinta aislante, vulcanizada, barniz y perno de conexión, cocas y desperdicios.</t>
  </si>
  <si>
    <t>51427/04</t>
  </si>
  <si>
    <t>Suministro y tendido de tubo conduit pvc c-40 de 21 mm (3/4") diámetro, incluye: tendido, conexiones, pegamento, trazos, excavación, relleno, material, mano de obra, herramienta, equipo de protección personal y limpieza del área de trabajo.</t>
  </si>
  <si>
    <t>55638/04</t>
  </si>
  <si>
    <t>Registro eléctrico para luminaria exterior 40x40x40 cm. con block 10x20x40 cm. (60 kg/cm2), aplanado, interior pulido, exterior floteado marco y contramarco metálico, cadena remate, fondo grava, tapa concreto y pintura.</t>
  </si>
  <si>
    <t>55507/04</t>
  </si>
  <si>
    <t>Suministro, colocación y conexión de interruptor termomagnético tipo qo (enchufable) de 2 polos 15 amperes marca square d o similar en calidad y precio ubicado en tablero o centro de carga correspondiente de acuerdo en la posición que marque el proyecto en diagrama unifilar y/o cuadro de carga que corresponda, incluye montaje, conexión, pruebas, identificación con etiqueta adhesiva</t>
  </si>
  <si>
    <t>Total VI.- Andador de conexión</t>
  </si>
  <si>
    <t>LPO-000000009-007-2025</t>
  </si>
  <si>
    <t>Licitación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</si>
</sst>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44" formatCode="_-&quot;$&quot;* #,##0.00_-;\-&quot;$&quot;* #,##0.00_-;_-&quot;$&quot;* &quot;-&quot;??_-;_-@_-"/>
    <numFmt numFmtId="43" formatCode="_-* #,##0.00_-;\-* #,##0.00_-;_-* &quot;-&quot;??_-;_-@_-"/>
    <numFmt numFmtId="164" formatCode="00000"/>
  </numFmts>
  <fonts count="14" x14ac:knownFonts="1">
    <font>
      <sz val="11"/>
      <color theme="1"/>
      <name val="Calibri"/>
      <family val="2"/>
      <scheme val="minor"/>
    </font>
    <font>
      <sz val="11"/>
      <color theme="1"/>
      <name val="Calibri"/>
      <family val="2"/>
      <scheme val="minor"/>
    </font>
    <font>
      <sz val="10"/>
      <name val="Arial"/>
      <family val="2"/>
    </font>
    <font>
      <b/>
      <sz val="12"/>
      <name val="Arial"/>
      <family val="2"/>
    </font>
    <font>
      <sz val="10"/>
      <name val="Courier"/>
      <family val="3"/>
    </font>
    <font>
      <sz val="12"/>
      <name val="Arial"/>
      <family val="2"/>
    </font>
    <font>
      <b/>
      <sz val="12"/>
      <color theme="0"/>
      <name val="Arial"/>
      <family val="2"/>
    </font>
    <font>
      <sz val="10"/>
      <color theme="1"/>
      <name val="Century Gothic"/>
      <family val="2"/>
    </font>
    <font>
      <b/>
      <sz val="18"/>
      <name val="Arial"/>
      <family val="2"/>
    </font>
    <font>
      <sz val="12"/>
      <color theme="0"/>
      <name val="Arial"/>
      <family val="2"/>
    </font>
    <font>
      <sz val="12"/>
      <color theme="1"/>
      <name val="Arial"/>
      <family val="2"/>
    </font>
    <font>
      <sz val="10"/>
      <name val="Courier"/>
    </font>
    <font>
      <sz val="11"/>
      <name val="Arial"/>
      <family val="2"/>
    </font>
    <font>
      <b/>
      <sz val="14"/>
      <name val="Arial"/>
      <family val="2"/>
    </font>
  </fonts>
  <fills count="8">
    <fill>
      <patternFill patternType="none"/>
    </fill>
    <fill>
      <patternFill patternType="gray125"/>
    </fill>
    <fill>
      <patternFill patternType="solid">
        <fgColor rgb="FFBE9655"/>
        <bgColor indexed="64"/>
      </patternFill>
    </fill>
    <fill>
      <patternFill patternType="solid">
        <fgColor theme="0"/>
        <bgColor indexed="64"/>
      </patternFill>
    </fill>
    <fill>
      <patternFill patternType="solid">
        <fgColor rgb="FF9F2241"/>
        <bgColor indexed="64"/>
      </patternFill>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double">
        <color auto="1"/>
      </left>
      <right/>
      <top/>
      <bottom/>
      <diagonal/>
    </border>
    <border>
      <left/>
      <right style="double">
        <color auto="1"/>
      </right>
      <top/>
      <bottom/>
      <diagonal/>
    </border>
    <border>
      <left/>
      <right/>
      <top style="thin">
        <color indexed="64"/>
      </top>
      <bottom/>
      <diagonal/>
    </border>
    <border>
      <left/>
      <right/>
      <top/>
      <bottom style="hair">
        <color indexed="64"/>
      </bottom>
      <diagonal/>
    </border>
    <border>
      <left/>
      <right/>
      <top style="hair">
        <color indexed="64"/>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auto="1"/>
      </left>
      <right style="thin">
        <color theme="0" tint="-4.9989318521683403E-2"/>
      </right>
      <top style="double">
        <color auto="1"/>
      </top>
      <bottom style="thin">
        <color theme="0" tint="-4.9989318521683403E-2"/>
      </bottom>
      <diagonal/>
    </border>
    <border>
      <left style="thin">
        <color theme="0" tint="-4.9989318521683403E-2"/>
      </left>
      <right style="thin">
        <color theme="0" tint="-4.9989318521683403E-2"/>
      </right>
      <top style="double">
        <color auto="1"/>
      </top>
      <bottom style="thin">
        <color theme="0" tint="-4.9989318521683403E-2"/>
      </bottom>
      <diagonal/>
    </border>
    <border>
      <left style="thin">
        <color theme="0" tint="-4.9989318521683403E-2"/>
      </left>
      <right style="double">
        <color auto="1"/>
      </right>
      <top style="double">
        <color auto="1"/>
      </top>
      <bottom style="thin">
        <color theme="0" tint="-4.9989318521683403E-2"/>
      </bottom>
      <diagonal/>
    </border>
    <border>
      <left style="double">
        <color auto="1"/>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double">
        <color auto="1"/>
      </right>
      <top style="thin">
        <color theme="0" tint="-4.9989318521683403E-2"/>
      </top>
      <bottom style="thin">
        <color theme="0" tint="-4.9989318521683403E-2"/>
      </bottom>
      <diagonal/>
    </border>
    <border>
      <left style="double">
        <color auto="1"/>
      </left>
      <right style="thin">
        <color theme="0" tint="-4.9989318521683403E-2"/>
      </right>
      <top style="thin">
        <color theme="0" tint="-4.9989318521683403E-2"/>
      </top>
      <bottom style="double">
        <color auto="1"/>
      </bottom>
      <diagonal/>
    </border>
    <border>
      <left style="thin">
        <color theme="0" tint="-4.9989318521683403E-2"/>
      </left>
      <right/>
      <top style="thin">
        <color theme="0" tint="-4.9989318521683403E-2"/>
      </top>
      <bottom style="double">
        <color indexed="64"/>
      </bottom>
      <diagonal/>
    </border>
    <border>
      <left/>
      <right/>
      <top style="thin">
        <color theme="0" tint="-4.9989318521683403E-2"/>
      </top>
      <bottom style="double">
        <color indexed="64"/>
      </bottom>
      <diagonal/>
    </border>
    <border>
      <left/>
      <right style="double">
        <color auto="1"/>
      </right>
      <top style="thin">
        <color theme="0" tint="-4.9989318521683403E-2"/>
      </top>
      <bottom style="double">
        <color indexed="64"/>
      </bottom>
      <diagonal/>
    </border>
    <border>
      <left style="thin">
        <color theme="0" tint="-4.9989318521683403E-2"/>
      </left>
      <right/>
      <top style="double">
        <color auto="1"/>
      </top>
      <bottom style="thin">
        <color theme="0" tint="-4.9989318521683403E-2"/>
      </bottom>
      <diagonal/>
    </border>
    <border>
      <left style="thin">
        <color theme="0" tint="-4.9989318521683403E-2"/>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thin">
        <color indexed="64"/>
      </bottom>
      <diagonal/>
    </border>
  </borders>
  <cellStyleXfs count="15">
    <xf numFmtId="0" fontId="0" fillId="0" borderId="0"/>
    <xf numFmtId="44" fontId="1" fillId="0" borderId="0" applyFont="0" applyFill="0" applyBorder="0" applyAlignment="0" applyProtection="0"/>
    <xf numFmtId="0" fontId="2" fillId="0" borderId="0"/>
    <xf numFmtId="39" fontId="4" fillId="0" borderId="0"/>
    <xf numFmtId="39" fontId="4" fillId="0" borderId="0"/>
    <xf numFmtId="0" fontId="1" fillId="0" borderId="0"/>
    <xf numFmtId="44" fontId="2" fillId="0" borderId="0" applyFont="0" applyFill="0" applyBorder="0" applyAlignment="0" applyProtection="0"/>
    <xf numFmtId="0" fontId="2" fillId="0" borderId="0"/>
    <xf numFmtId="0" fontId="1" fillId="0" borderId="0"/>
    <xf numFmtId="43" fontId="2" fillId="0" borderId="0" applyFont="0" applyFill="0" applyBorder="0" applyAlignment="0" applyProtection="0"/>
    <xf numFmtId="39" fontId="4" fillId="0" borderId="0"/>
    <xf numFmtId="39" fontId="4" fillId="0" borderId="0"/>
    <xf numFmtId="39" fontId="11" fillId="0" borderId="0"/>
    <xf numFmtId="0" fontId="1" fillId="0" borderId="0"/>
    <xf numFmtId="0" fontId="2" fillId="0" borderId="0"/>
  </cellStyleXfs>
  <cellXfs count="103">
    <xf numFmtId="0" fontId="0" fillId="0" borderId="0" xfId="0"/>
    <xf numFmtId="0" fontId="2" fillId="0" borderId="0" xfId="2" applyFont="1"/>
    <xf numFmtId="49" fontId="3" fillId="0" borderId="0" xfId="2" applyNumberFormat="1" applyFont="1" applyFill="1" applyBorder="1" applyAlignment="1">
      <alignment horizontal="center" vertical="center" wrapText="1"/>
    </xf>
    <xf numFmtId="0" fontId="3" fillId="0" borderId="0" xfId="2" applyFont="1" applyFill="1" applyBorder="1" applyAlignment="1">
      <alignment horizontal="center" vertical="top" wrapText="1"/>
    </xf>
    <xf numFmtId="0" fontId="3" fillId="0" borderId="0" xfId="2" applyFont="1" applyFill="1" applyBorder="1" applyAlignment="1">
      <alignment horizontal="center" vertical="center" wrapText="1"/>
    </xf>
    <xf numFmtId="0" fontId="3" fillId="0" borderId="0" xfId="2" applyFont="1" applyFill="1" applyBorder="1" applyAlignment="1">
      <alignment horizontal="left" vertical="top" wrapText="1"/>
    </xf>
    <xf numFmtId="0" fontId="2" fillId="3" borderId="0" xfId="2" applyFont="1" applyFill="1"/>
    <xf numFmtId="0" fontId="2" fillId="0" borderId="0" xfId="2" applyFont="1" applyAlignment="1">
      <alignment horizontal="center" vertical="center"/>
    </xf>
    <xf numFmtId="0" fontId="5" fillId="0" borderId="0" xfId="2" applyFont="1" applyFill="1" applyBorder="1" applyAlignment="1">
      <alignment vertical="center" wrapText="1"/>
    </xf>
    <xf numFmtId="0" fontId="5" fillId="0" borderId="0" xfId="2" applyFont="1" applyAlignment="1">
      <alignment vertical="center"/>
    </xf>
    <xf numFmtId="49" fontId="3" fillId="0" borderId="0" xfId="2" applyNumberFormat="1" applyFont="1" applyBorder="1" applyAlignment="1">
      <alignment horizontal="center" vertical="center"/>
    </xf>
    <xf numFmtId="0" fontId="3" fillId="0" borderId="0" xfId="2" applyFont="1" applyBorder="1" applyAlignment="1">
      <alignment horizontal="center" vertical="center"/>
    </xf>
    <xf numFmtId="0" fontId="5" fillId="0" borderId="0" xfId="2" applyFont="1" applyBorder="1" applyAlignment="1">
      <alignment vertical="center"/>
    </xf>
    <xf numFmtId="7" fontId="5" fillId="5" borderId="7" xfId="3" applyNumberFormat="1" applyFont="1" applyFill="1" applyBorder="1" applyAlignment="1" applyProtection="1">
      <alignment horizontal="center" vertical="center"/>
    </xf>
    <xf numFmtId="2" fontId="3" fillId="0" borderId="0" xfId="2" applyNumberFormat="1" applyFont="1" applyFill="1" applyBorder="1" applyAlignment="1">
      <alignment horizontal="center" vertical="center" wrapText="1"/>
    </xf>
    <xf numFmtId="2" fontId="2" fillId="0" borderId="0" xfId="2" applyNumberFormat="1" applyFont="1" applyAlignment="1">
      <alignment horizontal="center" vertical="center"/>
    </xf>
    <xf numFmtId="2" fontId="3" fillId="0" borderId="0" xfId="2" applyNumberFormat="1" applyFont="1" applyBorder="1" applyAlignment="1">
      <alignment horizontal="center" vertical="center"/>
    </xf>
    <xf numFmtId="44" fontId="3" fillId="0" borderId="0" xfId="1" applyFont="1" applyFill="1" applyBorder="1" applyAlignment="1">
      <alignment horizontal="center" vertical="center" wrapText="1"/>
    </xf>
    <xf numFmtId="44" fontId="2" fillId="0" borderId="0" xfId="1" applyFont="1"/>
    <xf numFmtId="44" fontId="3" fillId="0" borderId="0" xfId="1" applyFont="1" applyBorder="1" applyAlignment="1">
      <alignment horizontal="center" vertical="center"/>
    </xf>
    <xf numFmtId="44" fontId="5" fillId="0" borderId="0" xfId="1" applyFont="1" applyFill="1" applyBorder="1" applyAlignment="1">
      <alignment horizontal="center" vertical="center" wrapText="1"/>
    </xf>
    <xf numFmtId="44" fontId="5" fillId="0" borderId="0" xfId="1" applyFont="1" applyBorder="1" applyAlignment="1">
      <alignment horizontal="center" vertical="center" wrapText="1"/>
    </xf>
    <xf numFmtId="44" fontId="5" fillId="0" borderId="7" xfId="1" applyFont="1" applyBorder="1" applyAlignment="1" applyProtection="1">
      <alignment horizontal="center" vertical="center"/>
    </xf>
    <xf numFmtId="49" fontId="5" fillId="0" borderId="0" xfId="7" applyNumberFormat="1" applyFont="1" applyAlignment="1">
      <alignment horizontal="center" vertical="center"/>
    </xf>
    <xf numFmtId="0" fontId="5" fillId="0" borderId="0" xfId="7" applyFont="1" applyAlignment="1">
      <alignment vertical="center"/>
    </xf>
    <xf numFmtId="0" fontId="0" fillId="0" borderId="1" xfId="0" applyBorder="1"/>
    <xf numFmtId="39" fontId="5" fillId="0" borderId="0" xfId="3" applyFont="1" applyFill="1" applyBorder="1" applyAlignment="1" applyProtection="1">
      <alignment vertical="top"/>
      <protection locked="0"/>
    </xf>
    <xf numFmtId="39" fontId="5" fillId="0" borderId="0" xfId="3" applyFont="1" applyFill="1" applyBorder="1" applyAlignment="1" applyProtection="1">
      <alignment horizontal="center" vertical="top"/>
      <protection locked="0"/>
    </xf>
    <xf numFmtId="0" fontId="0" fillId="0" borderId="0" xfId="0" applyBorder="1"/>
    <xf numFmtId="39" fontId="5" fillId="0" borderId="2" xfId="3" applyFont="1" applyFill="1" applyBorder="1" applyAlignment="1" applyProtection="1">
      <alignment vertical="top"/>
      <protection locked="0"/>
    </xf>
    <xf numFmtId="39" fontId="3" fillId="0" borderId="1" xfId="3" applyFont="1" applyFill="1" applyBorder="1" applyAlignment="1" applyProtection="1">
      <alignment vertical="top"/>
      <protection locked="0"/>
    </xf>
    <xf numFmtId="0" fontId="7" fillId="0" borderId="0" xfId="0" applyFont="1" applyBorder="1" applyAlignment="1">
      <alignment vertical="center"/>
    </xf>
    <xf numFmtId="0" fontId="7" fillId="0" borderId="2" xfId="0" applyFont="1" applyBorder="1" applyAlignment="1">
      <alignment vertical="center"/>
    </xf>
    <xf numFmtId="39" fontId="6" fillId="4" borderId="8" xfId="3" applyFont="1" applyFill="1" applyBorder="1" applyAlignment="1" applyProtection="1">
      <alignment horizontal="left" vertical="center"/>
      <protection locked="0"/>
    </xf>
    <xf numFmtId="39" fontId="6" fillId="4" borderId="11" xfId="3" applyFont="1" applyFill="1" applyBorder="1" applyAlignment="1" applyProtection="1">
      <alignment horizontal="left" vertical="center"/>
      <protection locked="0"/>
    </xf>
    <xf numFmtId="39" fontId="6" fillId="4" borderId="15" xfId="3" applyFont="1" applyFill="1" applyBorder="1" applyAlignment="1" applyProtection="1">
      <alignment vertical="center"/>
      <protection locked="0"/>
    </xf>
    <xf numFmtId="49" fontId="3" fillId="0" borderId="6" xfId="7" applyNumberFormat="1" applyFont="1" applyFill="1" applyBorder="1" applyAlignment="1">
      <alignment horizontal="center" vertical="center" wrapText="1"/>
    </xf>
    <xf numFmtId="0" fontId="3" fillId="0" borderId="6" xfId="7" applyFont="1" applyFill="1" applyBorder="1" applyAlignment="1">
      <alignment horizontal="center" vertical="center" wrapText="1"/>
    </xf>
    <xf numFmtId="44" fontId="5" fillId="0" borderId="0" xfId="2" applyNumberFormat="1" applyFont="1" applyFill="1" applyBorder="1" applyAlignment="1">
      <alignment horizontal="center" vertical="center" wrapText="1"/>
    </xf>
    <xf numFmtId="0" fontId="3" fillId="0" borderId="0" xfId="2" applyFont="1" applyFill="1" applyBorder="1" applyAlignment="1">
      <alignment horizontal="right" vertical="center" wrapText="1"/>
    </xf>
    <xf numFmtId="44" fontId="3" fillId="0" borderId="3" xfId="2" applyNumberFormat="1" applyFont="1" applyFill="1" applyBorder="1" applyAlignment="1">
      <alignment horizontal="center" vertical="center" wrapText="1"/>
    </xf>
    <xf numFmtId="39" fontId="3" fillId="0" borderId="0" xfId="4" applyFont="1" applyBorder="1" applyAlignment="1" applyProtection="1">
      <alignment horizontal="right" vertical="center" wrapText="1"/>
      <protection locked="0"/>
    </xf>
    <xf numFmtId="0" fontId="3" fillId="0" borderId="0" xfId="2" applyFont="1" applyBorder="1" applyAlignment="1">
      <alignment horizontal="right" vertical="center"/>
    </xf>
    <xf numFmtId="0" fontId="5" fillId="0" borderId="4" xfId="8" applyFont="1" applyBorder="1" applyAlignment="1" applyProtection="1">
      <alignment vertical="center" wrapText="1"/>
      <protection locked="0"/>
    </xf>
    <xf numFmtId="0" fontId="5" fillId="0" borderId="5" xfId="8" applyFont="1" applyBorder="1" applyAlignment="1" applyProtection="1">
      <alignment vertical="center" wrapText="1"/>
      <protection locked="0"/>
    </xf>
    <xf numFmtId="44" fontId="3" fillId="0" borderId="0" xfId="1" applyFont="1" applyBorder="1" applyAlignment="1">
      <alignment horizontal="center" vertical="center" wrapText="1"/>
    </xf>
    <xf numFmtId="0" fontId="5" fillId="0" borderId="4" xfId="2" applyFont="1" applyFill="1" applyBorder="1" applyAlignment="1">
      <alignment vertical="center" wrapText="1"/>
    </xf>
    <xf numFmtId="0" fontId="3" fillId="0" borderId="4" xfId="2" applyFont="1" applyFill="1" applyBorder="1" applyAlignment="1">
      <alignment vertical="center" wrapText="1"/>
    </xf>
    <xf numFmtId="0" fontId="3" fillId="0" borderId="4" xfId="2" applyFont="1" applyFill="1" applyBorder="1" applyAlignment="1">
      <alignment horizontal="center" vertical="center" wrapText="1"/>
    </xf>
    <xf numFmtId="0" fontId="3" fillId="0" borderId="0" xfId="2" applyFont="1" applyFill="1" applyBorder="1" applyAlignment="1">
      <alignment vertical="center" wrapText="1"/>
    </xf>
    <xf numFmtId="0" fontId="3" fillId="6" borderId="7" xfId="10" applyNumberFormat="1" applyFont="1" applyFill="1" applyBorder="1" applyAlignment="1" applyProtection="1">
      <alignment horizontal="left" vertical="center" wrapText="1"/>
    </xf>
    <xf numFmtId="0" fontId="3" fillId="6" borderId="7" xfId="10" applyNumberFormat="1" applyFont="1" applyFill="1" applyBorder="1" applyAlignment="1" applyProtection="1">
      <alignment horizontal="left" vertical="top" wrapText="1"/>
    </xf>
    <xf numFmtId="0" fontId="3" fillId="6" borderId="7" xfId="10" applyNumberFormat="1" applyFont="1" applyFill="1" applyBorder="1" applyAlignment="1" applyProtection="1">
      <alignment horizontal="left" vertical="center"/>
    </xf>
    <xf numFmtId="0" fontId="3" fillId="6" borderId="7" xfId="10" applyNumberFormat="1" applyFont="1" applyFill="1" applyBorder="1" applyAlignment="1" applyProtection="1">
      <alignment horizontal="right" vertical="top" wrapText="1"/>
    </xf>
    <xf numFmtId="0" fontId="3" fillId="6" borderId="7" xfId="10" applyNumberFormat="1" applyFont="1" applyFill="1" applyBorder="1" applyAlignment="1" applyProtection="1">
      <alignment horizontal="left" vertical="top"/>
    </xf>
    <xf numFmtId="0" fontId="9" fillId="4" borderId="7" xfId="10" applyNumberFormat="1" applyFont="1" applyFill="1" applyBorder="1" applyAlignment="1" applyProtection="1">
      <alignment horizontal="center" vertical="top"/>
    </xf>
    <xf numFmtId="0" fontId="6" fillId="4" borderId="7" xfId="10" applyNumberFormat="1" applyFont="1" applyFill="1" applyBorder="1" applyAlignment="1" applyProtection="1">
      <alignment horizontal="right" vertical="center" wrapText="1"/>
    </xf>
    <xf numFmtId="44" fontId="3" fillId="6" borderId="7" xfId="10" applyNumberFormat="1" applyFont="1" applyFill="1" applyBorder="1" applyAlignment="1" applyProtection="1">
      <alignment horizontal="left" vertical="top"/>
    </xf>
    <xf numFmtId="0" fontId="10" fillId="3" borderId="7" xfId="9" applyNumberFormat="1" applyFont="1" applyFill="1" applyBorder="1" applyAlignment="1">
      <alignment vertical="center" wrapText="1"/>
    </xf>
    <xf numFmtId="44" fontId="6" fillId="4" borderId="7" xfId="1" applyFont="1" applyFill="1" applyBorder="1" applyAlignment="1">
      <alignment horizontal="center" vertical="top"/>
    </xf>
    <xf numFmtId="39" fontId="6" fillId="4" borderId="12" xfId="3" applyFont="1" applyFill="1" applyBorder="1" applyAlignment="1" applyProtection="1">
      <alignment vertical="center"/>
      <protection locked="0"/>
    </xf>
    <xf numFmtId="39" fontId="6" fillId="4" borderId="13" xfId="3" applyFont="1" applyFill="1" applyBorder="1" applyAlignment="1" applyProtection="1">
      <alignment vertical="center"/>
      <protection locked="0"/>
    </xf>
    <xf numFmtId="39" fontId="6" fillId="4" borderId="14" xfId="3" applyFont="1" applyFill="1" applyBorder="1" applyAlignment="1" applyProtection="1">
      <alignment vertical="center"/>
      <protection locked="0"/>
    </xf>
    <xf numFmtId="0" fontId="9" fillId="4" borderId="22" xfId="10" applyNumberFormat="1" applyFont="1" applyFill="1" applyBorder="1" applyAlignment="1" applyProtection="1">
      <alignment horizontal="center" vertical="top"/>
    </xf>
    <xf numFmtId="39" fontId="9" fillId="4" borderId="21" xfId="11" applyFont="1" applyFill="1" applyBorder="1" applyAlignment="1">
      <alignment horizontal="center" vertical="top"/>
    </xf>
    <xf numFmtId="39" fontId="5" fillId="4" borderId="21" xfId="11" applyFont="1" applyFill="1" applyBorder="1" applyAlignment="1">
      <alignment horizontal="center" vertical="top"/>
    </xf>
    <xf numFmtId="39" fontId="3" fillId="4" borderId="13" xfId="3" applyFont="1" applyFill="1" applyBorder="1" applyAlignment="1" applyProtection="1">
      <alignment vertical="center"/>
      <protection locked="0"/>
    </xf>
    <xf numFmtId="164" fontId="12" fillId="0" borderId="7" xfId="0" applyNumberFormat="1" applyFont="1" applyBorder="1" applyAlignment="1">
      <alignment horizontal="center" vertical="center" wrapText="1"/>
    </xf>
    <xf numFmtId="49" fontId="12" fillId="0" borderId="7" xfId="0" applyNumberFormat="1" applyFont="1" applyBorder="1" applyAlignment="1">
      <alignment horizontal="center" vertical="center" wrapText="1"/>
    </xf>
    <xf numFmtId="39" fontId="8" fillId="0" borderId="1" xfId="3" applyFont="1" applyFill="1" applyBorder="1" applyAlignment="1" applyProtection="1">
      <alignment vertical="center"/>
      <protection locked="0"/>
    </xf>
    <xf numFmtId="39" fontId="8" fillId="0" borderId="0" xfId="3" applyFont="1" applyFill="1" applyBorder="1" applyAlignment="1" applyProtection="1">
      <alignment vertical="center"/>
      <protection locked="0"/>
    </xf>
    <xf numFmtId="0" fontId="5" fillId="0" borderId="0" xfId="2" applyFont="1"/>
    <xf numFmtId="39" fontId="5" fillId="3" borderId="7" xfId="10" applyFont="1" applyFill="1" applyBorder="1" applyAlignment="1" applyProtection="1">
      <alignment horizontal="center" vertical="center"/>
    </xf>
    <xf numFmtId="2" fontId="5" fillId="3" borderId="7" xfId="11" applyNumberFormat="1" applyFont="1" applyFill="1" applyBorder="1" applyAlignment="1">
      <alignment horizontal="center" vertical="center"/>
    </xf>
    <xf numFmtId="0" fontId="12" fillId="3" borderId="7" xfId="10" applyNumberFormat="1" applyFont="1" applyFill="1" applyBorder="1" applyAlignment="1" applyProtection="1">
      <alignment horizontal="justify" vertical="justify" wrapText="1"/>
    </xf>
    <xf numFmtId="7" fontId="5" fillId="7" borderId="7" xfId="3" applyNumberFormat="1" applyFont="1" applyFill="1" applyBorder="1" applyAlignment="1" applyProtection="1">
      <alignment horizontal="center" vertical="center"/>
    </xf>
    <xf numFmtId="0" fontId="3" fillId="7" borderId="7" xfId="10" applyNumberFormat="1" applyFont="1" applyFill="1" applyBorder="1" applyAlignment="1" applyProtection="1">
      <alignment horizontal="left" vertical="top"/>
    </xf>
    <xf numFmtId="7" fontId="5" fillId="6" borderId="7" xfId="3" applyNumberFormat="1" applyFont="1" applyFill="1" applyBorder="1" applyAlignment="1" applyProtection="1">
      <alignment horizontal="center" vertical="center"/>
    </xf>
    <xf numFmtId="49" fontId="5" fillId="0" borderId="0" xfId="7" applyNumberFormat="1" applyFont="1" applyBorder="1" applyAlignment="1">
      <alignment horizontal="center" vertical="center"/>
    </xf>
    <xf numFmtId="0" fontId="5" fillId="0" borderId="0" xfId="7" applyFont="1" applyBorder="1" applyAlignment="1">
      <alignment vertical="center"/>
    </xf>
    <xf numFmtId="49" fontId="3" fillId="2" borderId="0" xfId="7" applyNumberFormat="1" applyFont="1" applyFill="1" applyBorder="1" applyAlignment="1">
      <alignment horizontal="center"/>
    </xf>
    <xf numFmtId="39" fontId="6" fillId="4" borderId="12" xfId="3" applyFont="1" applyFill="1" applyBorder="1" applyAlignment="1" applyProtection="1">
      <alignment horizontal="left" vertical="center"/>
      <protection locked="0"/>
    </xf>
    <xf numFmtId="39" fontId="6" fillId="4" borderId="13" xfId="3" applyFont="1" applyFill="1" applyBorder="1" applyAlignment="1" applyProtection="1">
      <alignment horizontal="left" vertical="center"/>
      <protection locked="0"/>
    </xf>
    <xf numFmtId="39" fontId="6" fillId="4" borderId="14" xfId="3" applyFont="1" applyFill="1" applyBorder="1" applyAlignment="1" applyProtection="1">
      <alignment horizontal="left" vertical="center"/>
      <protection locked="0"/>
    </xf>
    <xf numFmtId="49" fontId="3" fillId="2" borderId="1" xfId="7" applyNumberFormat="1" applyFont="1" applyFill="1" applyBorder="1" applyAlignment="1">
      <alignment horizontal="center"/>
    </xf>
    <xf numFmtId="49" fontId="3" fillId="2" borderId="2" xfId="7" applyNumberFormat="1" applyFont="1" applyFill="1" applyBorder="1" applyAlignment="1">
      <alignment horizontal="center"/>
    </xf>
    <xf numFmtId="39" fontId="6" fillId="4" borderId="9" xfId="3" applyFont="1" applyFill="1" applyBorder="1" applyAlignment="1" applyProtection="1">
      <alignment horizontal="justify" vertical="center" wrapText="1"/>
      <protection locked="0"/>
    </xf>
    <xf numFmtId="39" fontId="6" fillId="4" borderId="19" xfId="3" applyFont="1" applyFill="1" applyBorder="1" applyAlignment="1" applyProtection="1">
      <alignment horizontal="justify" vertical="center" wrapText="1"/>
      <protection locked="0"/>
    </xf>
    <xf numFmtId="39" fontId="6" fillId="4" borderId="10" xfId="3" applyFont="1" applyFill="1" applyBorder="1" applyAlignment="1" applyProtection="1">
      <alignment horizontal="justify" vertical="center" wrapText="1"/>
      <protection locked="0"/>
    </xf>
    <xf numFmtId="39" fontId="13" fillId="0" borderId="0" xfId="3" applyFont="1" applyFill="1" applyBorder="1" applyAlignment="1" applyProtection="1">
      <alignment horizontal="right" vertical="center"/>
      <protection locked="0"/>
    </xf>
    <xf numFmtId="39" fontId="13" fillId="0" borderId="2" xfId="3" applyFont="1" applyFill="1" applyBorder="1" applyAlignment="1" applyProtection="1">
      <alignment horizontal="right" vertical="center"/>
      <protection locked="0"/>
    </xf>
    <xf numFmtId="39" fontId="8" fillId="0" borderId="23" xfId="3" applyFont="1" applyFill="1" applyBorder="1" applyAlignment="1" applyProtection="1">
      <alignment horizontal="center" vertical="center"/>
      <protection locked="0"/>
    </xf>
    <xf numFmtId="39" fontId="8" fillId="0" borderId="24" xfId="3" applyFont="1" applyFill="1" applyBorder="1" applyAlignment="1" applyProtection="1">
      <alignment horizontal="center" vertical="center"/>
      <protection locked="0"/>
    </xf>
    <xf numFmtId="39" fontId="8" fillId="0" borderId="25" xfId="3" applyFont="1" applyFill="1" applyBorder="1" applyAlignment="1" applyProtection="1">
      <alignment horizontal="center" vertical="center"/>
      <protection locked="0"/>
    </xf>
    <xf numFmtId="39" fontId="6" fillId="4" borderId="16" xfId="3" applyFont="1" applyFill="1" applyBorder="1" applyAlignment="1" applyProtection="1">
      <alignment horizontal="left" vertical="center"/>
      <protection locked="0"/>
    </xf>
    <xf numFmtId="39" fontId="6" fillId="4" borderId="17" xfId="3" applyFont="1" applyFill="1" applyBorder="1" applyAlignment="1" applyProtection="1">
      <alignment horizontal="left" vertical="center"/>
      <protection locked="0"/>
    </xf>
    <xf numFmtId="39" fontId="6" fillId="4" borderId="18" xfId="3" applyFont="1" applyFill="1" applyBorder="1" applyAlignment="1" applyProtection="1">
      <alignment horizontal="left" vertical="center"/>
      <protection locked="0"/>
    </xf>
    <xf numFmtId="39" fontId="6" fillId="4" borderId="20" xfId="3" applyFont="1" applyFill="1" applyBorder="1" applyAlignment="1" applyProtection="1">
      <alignment horizontal="left" vertical="center"/>
      <protection locked="0"/>
    </xf>
    <xf numFmtId="39" fontId="6" fillId="4" borderId="0" xfId="3" applyFont="1" applyFill="1" applyBorder="1" applyAlignment="1" applyProtection="1">
      <alignment horizontal="left" vertical="center"/>
      <protection locked="0"/>
    </xf>
    <xf numFmtId="39" fontId="5" fillId="4" borderId="21" xfId="11" applyFont="1" applyFill="1" applyBorder="1" applyAlignment="1">
      <alignment horizontal="center" vertical="top"/>
    </xf>
    <xf numFmtId="39" fontId="5" fillId="4" borderId="26" xfId="11" applyFont="1" applyFill="1" applyBorder="1" applyAlignment="1">
      <alignment horizontal="center" vertical="top"/>
    </xf>
    <xf numFmtId="39" fontId="3" fillId="4" borderId="21" xfId="3" applyFont="1" applyFill="1" applyBorder="1" applyAlignment="1" applyProtection="1">
      <alignment horizontal="center" vertical="center"/>
      <protection locked="0"/>
    </xf>
    <xf numFmtId="39" fontId="3" fillId="4" borderId="26" xfId="3" applyFont="1" applyFill="1" applyBorder="1" applyAlignment="1" applyProtection="1">
      <alignment horizontal="center" vertical="center"/>
      <protection locked="0"/>
    </xf>
  </cellXfs>
  <cellStyles count="15">
    <cellStyle name="Millares 2 3" xfId="9"/>
    <cellStyle name="Moneda" xfId="1" builtinId="4"/>
    <cellStyle name="Moneda 2" xfId="6"/>
    <cellStyle name="Normal" xfId="0" builtinId="0"/>
    <cellStyle name="Normal 13" xfId="13"/>
    <cellStyle name="Normal 2 2 2" xfId="2"/>
    <cellStyle name="Normal 2 2 2 2" xfId="7"/>
    <cellStyle name="Normal 2 2 3" xfId="5"/>
    <cellStyle name="Normal 4" xfId="14"/>
    <cellStyle name="Normal 5" xfId="12"/>
    <cellStyle name="Normal 7 2" xfId="11"/>
    <cellStyle name="Normal 9" xfId="8"/>
    <cellStyle name="Normal_CATALAGOS MESA COLORADA MODIFICADO" xfId="10"/>
    <cellStyle name="Normal_CBTIS-256-SIN PRECIOS" xfId="3"/>
    <cellStyle name="Normal_E.P. Vicente Guerrero(La Paz)"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1032059</xdr:colOff>
      <xdr:row>2</xdr:row>
      <xdr:rowOff>33310</xdr:rowOff>
    </xdr:from>
    <xdr:to>
      <xdr:col>7</xdr:col>
      <xdr:colOff>1184827</xdr:colOff>
      <xdr:row>6</xdr:row>
      <xdr:rowOff>272143</xdr:rowOff>
    </xdr:to>
    <xdr:pic>
      <xdr:nvPicPr>
        <xdr:cNvPr id="5"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9958345" y="237417"/>
          <a:ext cx="3949161" cy="1082476"/>
        </a:xfrm>
        <a:prstGeom prst="rect">
          <a:avLst/>
        </a:prstGeom>
      </xdr:spPr>
    </xdr:pic>
    <xdr:clientData/>
  </xdr:twoCellAnchor>
  <xdr:oneCellAnchor>
    <xdr:from>
      <xdr:col>5</xdr:col>
      <xdr:colOff>1120163</xdr:colOff>
      <xdr:row>93</xdr:row>
      <xdr:rowOff>131281</xdr:rowOff>
    </xdr:from>
    <xdr:ext cx="3861057" cy="1038934"/>
    <xdr:pic>
      <xdr:nvPicPr>
        <xdr:cNvPr id="22" name="2 Imagen">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7109" t="10975" b="20731"/>
        <a:stretch/>
      </xdr:blipFill>
      <xdr:spPr>
        <a:xfrm>
          <a:off x="10046449" y="19984102"/>
          <a:ext cx="3861057" cy="1038934"/>
        </a:xfrm>
        <a:prstGeom prst="rect">
          <a:avLst/>
        </a:prstGeom>
      </xdr:spPr>
    </xdr:pic>
    <xdr:clientData/>
  </xdr:oneCellAnchor>
  <xdr:twoCellAnchor editAs="oneCell">
    <xdr:from>
      <xdr:col>1</xdr:col>
      <xdr:colOff>97972</xdr:colOff>
      <xdr:row>2</xdr:row>
      <xdr:rowOff>76199</xdr:rowOff>
    </xdr:from>
    <xdr:to>
      <xdr:col>2</xdr:col>
      <xdr:colOff>3510643</xdr:colOff>
      <xdr:row>6</xdr:row>
      <xdr:rowOff>285156</xdr:rowOff>
    </xdr:to>
    <xdr:pic>
      <xdr:nvPicPr>
        <xdr:cNvPr id="12"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274865" y="280306"/>
          <a:ext cx="4501242" cy="1052600"/>
        </a:xfrm>
        <a:prstGeom prst="rect">
          <a:avLst/>
        </a:prstGeom>
      </xdr:spPr>
    </xdr:pic>
    <xdr:clientData/>
  </xdr:twoCellAnchor>
  <xdr:twoCellAnchor editAs="oneCell">
    <xdr:from>
      <xdr:col>1</xdr:col>
      <xdr:colOff>108857</xdr:colOff>
      <xdr:row>93</xdr:row>
      <xdr:rowOff>76200</xdr:rowOff>
    </xdr:from>
    <xdr:to>
      <xdr:col>2</xdr:col>
      <xdr:colOff>3605893</xdr:colOff>
      <xdr:row>98</xdr:row>
      <xdr:rowOff>5527</xdr:rowOff>
    </xdr:to>
    <xdr:pic>
      <xdr:nvPicPr>
        <xdr:cNvPr id="13" name="1 Imagen">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975" r="55149" b="20731"/>
        <a:stretch/>
      </xdr:blipFill>
      <xdr:spPr>
        <a:xfrm>
          <a:off x="285750" y="19929021"/>
          <a:ext cx="4585607" cy="107232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se2\documentos%20c\Mis%20documentos\TEC%20DEPARTAMENTAL\E.P.%20AMELIA%20WILKES%20CESE&#209;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se2\documentos%20c\Mis%20documentos\estimaciones%20capece\ESTIMACIONESCAM\PRESUPUESTO%20PREPA%20MORELOS%20ES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se2\documentos%20c\Mis%20documentos\TEC%20LAB.%20IDIOMAS\PRESUPUESTO%20PREPA%20MORELOS%20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CION 03"/>
      <sheetName val="ESTIMACION 02"/>
      <sheetName val="ESTIMACION 01"/>
      <sheetName val="CONVENIO"/>
      <sheetName val="Hoja1"/>
      <sheetName val="FINIQUITO "/>
      <sheetName val="PERSONAL"/>
      <sheetName val="MAQUINARIA "/>
      <sheetName val="MATERIALES"/>
      <sheetName val="PROGRAMA DEOBRA"/>
      <sheetName val="PROGRAMA PARTIDAS"/>
      <sheetName val="PROGRAMA DE OBRA"/>
      <sheetName val="PROGRAMA DE OBRA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4">
          <cell r="F4" t="str">
            <v>COMITE ADMINISTRADOR DEL PROGRAMA ESTATAL DE  CONSTRUCCION DE ESCUELAS</v>
          </cell>
        </row>
        <row r="8">
          <cell r="F8" t="str">
            <v>PROGRAMA DE OBRA</v>
          </cell>
        </row>
        <row r="11">
          <cell r="F11" t="str">
            <v>OBRA:</v>
          </cell>
          <cell r="H11" t="str">
            <v>E.P. JACINTO ROCHIN PINO, CONSTRUCCION DE TRES AULAS DIDACTICAS EN ESTRUCTURA REGIONAL, CANCHA DE USOS MULTIPLES Y OBRA EXTERIOR.</v>
          </cell>
          <cell r="W11" t="str">
            <v>FECHA DE INICIO:</v>
          </cell>
          <cell r="X11" t="str">
            <v>12 DE JUNIO DEL 2000</v>
          </cell>
        </row>
        <row r="12">
          <cell r="W12" t="str">
            <v>FECHA DE TERMINACION:</v>
          </cell>
          <cell r="X12" t="str">
            <v>21 DE JULIO DEL 2000</v>
          </cell>
        </row>
        <row r="13">
          <cell r="F13" t="str">
            <v>CONCURSO NO.:</v>
          </cell>
          <cell r="I13" t="str">
            <v>33055001-011-01</v>
          </cell>
          <cell r="W13" t="str">
            <v>LUGAR Y FECHA:</v>
          </cell>
          <cell r="X13" t="str">
            <v>LA PAZ, B.C.S. A 31 DE MAYO DEL 2000</v>
          </cell>
        </row>
        <row r="14">
          <cell r="F14" t="str">
            <v>EMPRESA PROPONENTE:</v>
          </cell>
          <cell r="I14" t="str">
            <v>CISE DE MEXICO, S.A. DE C.V.</v>
          </cell>
          <cell r="Q14" t="str">
            <v>HOJA NO.: 1 DE 1</v>
          </cell>
        </row>
        <row r="16">
          <cell r="I16" t="str">
            <v>M E S</v>
          </cell>
          <cell r="K16" t="str">
            <v>JUNIO</v>
          </cell>
          <cell r="O16" t="str">
            <v>JULIO</v>
          </cell>
          <cell r="S16" t="str">
            <v>AGOSTO</v>
          </cell>
          <cell r="W16" t="str">
            <v>SEPTIEMBRE</v>
          </cell>
          <cell r="AA16" t="str">
            <v>%DEL TOTAL</v>
          </cell>
        </row>
        <row r="17">
          <cell r="B17" t="str">
            <v>CLAVE</v>
          </cell>
          <cell r="D17" t="str">
            <v xml:space="preserve">        C O N C E P T O</v>
          </cell>
          <cell r="I17" t="str">
            <v>S E M A N A</v>
          </cell>
          <cell r="K17" t="str">
            <v>1</v>
          </cell>
          <cell r="L17" t="str">
            <v>2</v>
          </cell>
          <cell r="M17" t="str">
            <v>3</v>
          </cell>
          <cell r="N17" t="str">
            <v>4</v>
          </cell>
          <cell r="O17" t="str">
            <v>1</v>
          </cell>
          <cell r="P17" t="str">
            <v>2</v>
          </cell>
          <cell r="Q17" t="str">
            <v>3</v>
          </cell>
          <cell r="R17" t="str">
            <v>4</v>
          </cell>
          <cell r="S17" t="str">
            <v>1</v>
          </cell>
          <cell r="T17" t="str">
            <v>2</v>
          </cell>
          <cell r="U17" t="str">
            <v>3</v>
          </cell>
          <cell r="V17" t="str">
            <v>4</v>
          </cell>
          <cell r="W17" t="str">
            <v>1</v>
          </cell>
          <cell r="X17" t="str">
            <v>2</v>
          </cell>
          <cell r="Y17" t="str">
            <v>3</v>
          </cell>
          <cell r="Z17" t="str">
            <v>4</v>
          </cell>
          <cell r="AA17" t="str">
            <v>DE LA OBRA</v>
          </cell>
        </row>
        <row r="18">
          <cell r="I18" t="str">
            <v>IMPORTE $</v>
          </cell>
        </row>
        <row r="19">
          <cell r="C19" t="str">
            <v>A).-AULA DE USOS MULTIPLES</v>
          </cell>
          <cell r="I19">
            <v>0</v>
          </cell>
          <cell r="J19" t="str">
            <v>$</v>
          </cell>
          <cell r="K19">
            <v>0</v>
          </cell>
        </row>
        <row r="21">
          <cell r="C21" t="str">
            <v>01.- CIMENTACION</v>
          </cell>
          <cell r="I21">
            <v>0</v>
          </cell>
          <cell r="J21" t="str">
            <v>$</v>
          </cell>
        </row>
        <row r="23">
          <cell r="B23" t="str">
            <v>11061</v>
          </cell>
          <cell r="C23" t="str">
            <v>LIMPIA, TRAZO Y NIVELACION DEL TERRENO ( AREA DE EDIFICIO ).</v>
          </cell>
          <cell r="I23">
            <v>870.36</v>
          </cell>
          <cell r="J23" t="str">
            <v>$</v>
          </cell>
          <cell r="M23">
            <v>870.36</v>
          </cell>
        </row>
        <row r="25">
          <cell r="B25" t="str">
            <v>11071</v>
          </cell>
          <cell r="C25" t="str">
            <v>EXCAVACION A MANO EN  TERRENO TIPO "A"  INVESTIGADO EN OBRA, A CUALQUIER PROFUNDIDAD INCLUYE:  AFINE DE TALUDES,   ACARREO  DENTRO  Y FUERA  DE LA OBRA DEL MATERIAL NO UTILIZABLE.</v>
          </cell>
          <cell r="I25">
            <v>4578.1099999999997</v>
          </cell>
          <cell r="J25" t="str">
            <v>$</v>
          </cell>
          <cell r="M25">
            <v>4578.1099999999997</v>
          </cell>
        </row>
        <row r="27">
          <cell r="B27" t="str">
            <v>11101</v>
          </cell>
          <cell r="C27" t="str">
            <v>PLANTILLA  DE  CONCRETO  HECHA  EN  OBRA F'c= 100 KG/CM2 DE 6 CMS. DE ESPESOR.</v>
          </cell>
          <cell r="I27">
            <v>3346.16</v>
          </cell>
          <cell r="J27" t="str">
            <v>$</v>
          </cell>
          <cell r="M27">
            <v>3346.16</v>
          </cell>
        </row>
        <row r="29">
          <cell r="B29" t="str">
            <v>11121</v>
          </cell>
          <cell r="C29" t="str">
            <v>RELLENO Y COMPACTACION DE  MATERIAL  PRODUCTO DE EXCAVACION CON PISON Y AGUA EN CAPAS DE 20 CMS. DE ESPESOR INCLUYE ACARREO DENTRO  DE LA OBRA, MEDIDO COMPACTADO.</v>
          </cell>
          <cell r="I29">
            <v>1436.74</v>
          </cell>
          <cell r="J29" t="str">
            <v>$</v>
          </cell>
          <cell r="M29">
            <v>1436.74</v>
          </cell>
        </row>
        <row r="31">
          <cell r="B31" t="str">
            <v>11131</v>
          </cell>
          <cell r="C31" t="str">
            <v>SUMINISTRO Y   RELLENO   DE  MATERIAL  INERTE COMPACTADO CON PISON Y AGUA EN  CAPAS  DE  20 CMS. DE ESPESOR INCLUYE ACARREO DENTRO  DE LA OBRA MEDIDO COMPACTADO.</v>
          </cell>
          <cell r="I31">
            <v>5991.76</v>
          </cell>
          <cell r="J31" t="str">
            <v>$</v>
          </cell>
          <cell r="M31">
            <v>5991.76</v>
          </cell>
        </row>
        <row r="33">
          <cell r="B33" t="str">
            <v>12010</v>
          </cell>
          <cell r="C33" t="str">
            <v>CONCRETO F'c= 250 KG/CM2 EN CIMENTACION T. M. A. 3/4" INCLUYE COLADO, VIBRADO, CURADO Y PRUEBAS DE CONCRETO.</v>
          </cell>
          <cell r="I33">
            <v>11335.16</v>
          </cell>
          <cell r="J33" t="str">
            <v>$</v>
          </cell>
          <cell r="M33">
            <v>11335.16</v>
          </cell>
        </row>
        <row r="35">
          <cell r="B35" t="str">
            <v>12021</v>
          </cell>
          <cell r="C35" t="str">
            <v>CIMBRA PARA CIMENTACION CON MADERA DE PINO DE 3ra. ACABADO COMUN. INCLUYE  CIMBRADO Y  DESCIMBRADO, MEDIDO POR AREA DE CONTACTO.</v>
          </cell>
          <cell r="I35">
            <v>4168.66</v>
          </cell>
          <cell r="J35" t="str">
            <v>$</v>
          </cell>
          <cell r="M35">
            <v>4168.66</v>
          </cell>
        </row>
        <row r="37">
          <cell r="B37" t="str">
            <v>12032</v>
          </cell>
          <cell r="C37" t="str">
            <v>ACERO DE REFUERZO EN CIMENTACION CON ALAMBRON #2 F'y= 2530 KG/CM2 INCLUYE SUMINISTRO, HABILITADO, ARMADO, TRASLAPES, GANCHOS Y DESPERDICIOS.</v>
          </cell>
          <cell r="I37">
            <v>417.29</v>
          </cell>
          <cell r="J37" t="str">
            <v>$</v>
          </cell>
          <cell r="M37">
            <v>417.29</v>
          </cell>
        </row>
        <row r="39">
          <cell r="B39" t="str">
            <v>12034</v>
          </cell>
          <cell r="C39" t="str">
            <v>ACERO DE REFUERZO  DIAMETRO # 3 F'y= 4200 KG/CM2  INCLUYE SUMINISTRO, HABILITADO, ARMADO, TRASLAPES, GANCHOS Y DESPERDICIOS.</v>
          </cell>
          <cell r="I39">
            <v>2039.02</v>
          </cell>
          <cell r="J39" t="str">
            <v>$</v>
          </cell>
          <cell r="M39">
            <v>2039.02</v>
          </cell>
        </row>
        <row r="41">
          <cell r="B41" t="str">
            <v>12035</v>
          </cell>
          <cell r="C41" t="str">
            <v>ACERO DE REFUERZO  DIAMETRO # 4 F'y= 4200 KG/CM2  INCLUYE SUMINISTRO, HABILITADO, ARMADO, TRASLAPES, GANCHOS Y DESPERDICIOS.</v>
          </cell>
          <cell r="I41">
            <v>1381.39</v>
          </cell>
          <cell r="J41" t="str">
            <v>$</v>
          </cell>
          <cell r="M41">
            <v>1381.39</v>
          </cell>
        </row>
        <row r="43">
          <cell r="B43" t="str">
            <v>12036</v>
          </cell>
          <cell r="C43" t="str">
            <v>ACERO DE REFUERZO DIAMETRO #5 F'y= 4200 KG/CM2 INCLUYE SUMINISTRO, HABILITADO, ARMADO, TRASLAPES, GANCHOS Y DESPERDICIOS</v>
          </cell>
          <cell r="I43">
            <v>363.43</v>
          </cell>
          <cell r="J43" t="str">
            <v>$</v>
          </cell>
          <cell r="M43">
            <v>363.43</v>
          </cell>
        </row>
        <row r="45">
          <cell r="B45" t="str">
            <v>12037</v>
          </cell>
          <cell r="C45" t="str">
            <v>ACERO DE REFUERZO DIAMETRO #6 AL 12 F'y= 4200 KG/CM2 INCLUYE SUMINISTRO, HABILITADO, ARMADO, TRASLAPES, GANCHOS Y DESPERDICIOS</v>
          </cell>
          <cell r="I45">
            <v>238.9</v>
          </cell>
          <cell r="J45" t="str">
            <v>$</v>
          </cell>
          <cell r="M45">
            <v>238.9</v>
          </cell>
        </row>
        <row r="47">
          <cell r="B47" t="str">
            <v>12112</v>
          </cell>
          <cell r="C47" t="str">
            <v>CADENA  DE CONCRETO F'c= 250 KG/CM2  SECCION DE 15x30 CMS ARMADA CON 4 VARILLAS  # 3 ESTRIBOS # 2 A CADA 20 CMS INCLUYE CIMBRA COMUN Y CRUCES DE VARILLAS.</v>
          </cell>
          <cell r="I47">
            <v>7806.8</v>
          </cell>
          <cell r="J47" t="str">
            <v>$</v>
          </cell>
          <cell r="M47">
            <v>7806.8</v>
          </cell>
        </row>
        <row r="49">
          <cell r="B49" t="str">
            <v>11500</v>
          </cell>
          <cell r="C49" t="str">
            <v>MURETE DE ENRASE DE BLOCK DE CEMENTO DE 15x20x40 CMS ASENTADO CON MORTERO CEMENTO ARENA 1:3 ACABADO COMUN DE 15 CMS DE ESPESOR CON CELDAS RELLENAS DE CONCRETO F'c= 100 KG/CM2.</v>
          </cell>
          <cell r="I49">
            <v>4300.54</v>
          </cell>
          <cell r="J49" t="str">
            <v>$</v>
          </cell>
          <cell r="M49">
            <v>4300.54</v>
          </cell>
        </row>
        <row r="51">
          <cell r="B51" t="str">
            <v>12407</v>
          </cell>
          <cell r="C51" t="str">
            <v>ANCLAJE DE CASTILLOS EN ZAPATAS Y ENRASES 0.00 A 1.20 MTS ALTURA CON 4 VARILLAS 3/8" ESTRIBOS #2 A CADA 20 CMS INCLUYE CIMBRADO ARMADO Y COLOCADO.</v>
          </cell>
          <cell r="I51">
            <v>1493.94</v>
          </cell>
          <cell r="J51" t="str">
            <v>$</v>
          </cell>
          <cell r="M51">
            <v>1493.94</v>
          </cell>
        </row>
        <row r="52">
          <cell r="B52" t="str">
            <v/>
          </cell>
        </row>
        <row r="53">
          <cell r="C53" t="str">
            <v>02.- ESTRUCTURA</v>
          </cell>
          <cell r="I53">
            <v>0</v>
          </cell>
          <cell r="J53" t="str">
            <v>$</v>
          </cell>
        </row>
        <row r="55">
          <cell r="B55" t="str">
            <v>21110</v>
          </cell>
          <cell r="C55" t="str">
            <v>CIMBRA PARA LOSA COMUN  ACABADO COMUN CON TRIPLAY DE PINO 19 MM INCLUYE CIMBRADO, DESCIMBRADO, CHAFLAN, GOTERO Y FRONTERAS.</v>
          </cell>
          <cell r="I55">
            <v>18428.8</v>
          </cell>
          <cell r="J55" t="str">
            <v>$</v>
          </cell>
          <cell r="O55">
            <v>18428.8</v>
          </cell>
        </row>
        <row r="57">
          <cell r="B57">
            <v>21116</v>
          </cell>
          <cell r="C57" t="str">
            <v>CIMBRA APARENTE EN TRABES CON TRIPLAY DE PINO DE 19 MM INCLUYE CIMBRADO, DESCIMBRADO Y CHAFLANES.</v>
          </cell>
          <cell r="I57">
            <v>5854.09</v>
          </cell>
          <cell r="J57" t="str">
            <v>$</v>
          </cell>
          <cell r="O57">
            <v>5854.09</v>
          </cell>
        </row>
        <row r="59">
          <cell r="B59" t="str">
            <v>21101</v>
          </cell>
          <cell r="C59" t="str">
            <v>CIMBRA EN COLUMNAS Y MUROS APARENTES CON TRIPLAY DE PINO DE 19 MM INCLUYE CIMBRADO, DESCIMBRADO, HABILITADO Y CHAFLANES U OCHAVOS</v>
          </cell>
          <cell r="I59">
            <v>1168.92</v>
          </cell>
          <cell r="J59" t="str">
            <v>$</v>
          </cell>
          <cell r="O59">
            <v>1168.92</v>
          </cell>
        </row>
        <row r="61">
          <cell r="B61" t="str">
            <v>21201</v>
          </cell>
          <cell r="C61" t="str">
            <v>ACERO DE REFUERZO EN ESTRUCTURA CON ALAMBRON F'y= 2530 KG/CM2 INCLUYE SUMINISTRO, HABILITADO, ARMADO, TRASLAPES, GANCHO Y DESPERDICIOS.</v>
          </cell>
          <cell r="I61">
            <v>591.04999999999995</v>
          </cell>
          <cell r="J61" t="str">
            <v>$</v>
          </cell>
          <cell r="O61">
            <v>591.04999999999995</v>
          </cell>
        </row>
        <row r="63">
          <cell r="B63" t="str">
            <v>21203</v>
          </cell>
          <cell r="C63" t="str">
            <v>ACERO DE REFUERZO EN ESTRUCTURA #3 F'y= 4200 KG/CM2 INCLUYE SUMINISTRO, HABILITADO, ARMADO, TRASLAPES, GANCHO Y DESPERDICIOS.</v>
          </cell>
          <cell r="I63">
            <v>10842.45</v>
          </cell>
          <cell r="J63" t="str">
            <v>$</v>
          </cell>
          <cell r="O63">
            <v>10842.45</v>
          </cell>
        </row>
        <row r="65">
          <cell r="B65" t="str">
            <v>21204</v>
          </cell>
          <cell r="C65" t="str">
            <v>ACERO DE REFUERZO EN ESTRUCTURA #4 F'y= 4200 KG/CM2 INCLUYE SUMINISTRO, HABILITADO, ARMADO, TRASLAPES, GANCHO Y DESPERDICIOS.</v>
          </cell>
          <cell r="I65">
            <v>2365.96</v>
          </cell>
          <cell r="J65" t="str">
            <v>$</v>
          </cell>
          <cell r="O65">
            <v>2365.96</v>
          </cell>
        </row>
        <row r="67">
          <cell r="B67" t="str">
            <v>21206</v>
          </cell>
          <cell r="C67" t="str">
            <v>ACERO DE REFUERZO EN ESTRUCTURA #6 AL 12 F'y=4200 KG/CM2 INCLUYE SUMINISTRO, HABILITADO, ARMADO, TRASLAPES, GANCHO Y DESPERDICIOS.</v>
          </cell>
          <cell r="I67">
            <v>4651.7299999999996</v>
          </cell>
          <cell r="J67" t="str">
            <v>$</v>
          </cell>
          <cell r="O67">
            <v>4651.7299999999996</v>
          </cell>
        </row>
        <row r="69">
          <cell r="B69" t="str">
            <v>21205</v>
          </cell>
          <cell r="C69" t="str">
            <v>ACERO DE REFUERZO EN ESTRUCTURA #5 F'y= 4200 KG/CM2 INCLUYE SUMINISTRO, HABILITADO, ARMADO, TRASLAPES, GANCHO Y DESPERDICIOS.</v>
          </cell>
          <cell r="I69">
            <v>899.9</v>
          </cell>
          <cell r="J69" t="str">
            <v>$</v>
          </cell>
          <cell r="O69">
            <v>899.9</v>
          </cell>
        </row>
        <row r="71">
          <cell r="B71" t="str">
            <v>21301</v>
          </cell>
          <cell r="C71" t="str">
            <v xml:space="preserve">CONCRETO F'c= 250 KG/CM2 EN ESTRUCTURA Y  LOSA T. M. A. 3/4" INCLUYE COLADO, VIBRADO, CURADO Y AFINE, PRUEBAS DE CONCRETO. </v>
          </cell>
          <cell r="I71">
            <v>37128.370000000003</v>
          </cell>
          <cell r="J71" t="str">
            <v>$</v>
          </cell>
          <cell r="O71">
            <v>37128.370000000003</v>
          </cell>
        </row>
        <row r="72">
          <cell r="B72" t="str">
            <v/>
          </cell>
        </row>
        <row r="73">
          <cell r="C73" t="str">
            <v>03.- ALBAÑILERIA   ACABADOS</v>
          </cell>
          <cell r="I73">
            <v>0</v>
          </cell>
          <cell r="J73" t="str">
            <v>$</v>
          </cell>
        </row>
        <row r="75">
          <cell r="B75" t="str">
            <v>31019</v>
          </cell>
          <cell r="C75" t="str">
            <v>CADENA O CASTILLO DE CONCRETO F'c= 250 KG/CM2 15x20 CMS ARMADA CON 4 VARILLAS #3 F'y= 4200 KG/CM2 ESTRIBOS #2 A CADA 20 CMS INCLUYE CIMBRA COMUN Y CRUCES DE VARILLAS.</v>
          </cell>
          <cell r="I75">
            <v>14270.78</v>
          </cell>
          <cell r="J75" t="str">
            <v>$</v>
          </cell>
          <cell r="N75">
            <v>14270.78</v>
          </cell>
        </row>
        <row r="77">
          <cell r="B77" t="str">
            <v>31146</v>
          </cell>
          <cell r="C77" t="str">
            <v>MURO DE BLOCK HUECO DE  CEMENTO  15x20x40 CMS. DE 15 CMS ESPESOR ASENTADO CON MORTERO CEMENTO-ARENA EN PROPORCION DE 1:3 , ACABADO COMUN.</v>
          </cell>
          <cell r="I77">
            <v>8852.2900000000009</v>
          </cell>
          <cell r="J77" t="str">
            <v>$</v>
          </cell>
          <cell r="N77">
            <v>4426.1450000000004</v>
          </cell>
          <cell r="O77">
            <v>4426.1450000000004</v>
          </cell>
        </row>
        <row r="79">
          <cell r="B79" t="str">
            <v>31200</v>
          </cell>
          <cell r="C79" t="str">
            <v>REFUERZO CON MALLA ELECTROSOLDADA 6-6-10/10 EN PISOS INCLUYE SUMINISTRO Y COLOCACION.</v>
          </cell>
          <cell r="I79">
            <v>3098.03</v>
          </cell>
          <cell r="J79" t="str">
            <v>$</v>
          </cell>
          <cell r="Q79">
            <v>3098.03</v>
          </cell>
        </row>
        <row r="81">
          <cell r="B81" t="str">
            <v>31220</v>
          </cell>
          <cell r="C81" t="str">
            <v>PISO DE CONCRETO F'c= 150 KG/CM2 DE 10 CMS DE ESPESOR ACABADO PULIDO Y RAYADO CON BROCHA DE PELO, LOSAS DE 3.00x2.00 MTS JUNTAS FRIAS ACABADO CON VOLTEADOR INCLUYE CIMBRA, FRONTERAS.</v>
          </cell>
          <cell r="I81">
            <v>20024.07</v>
          </cell>
          <cell r="J81" t="str">
            <v>$</v>
          </cell>
          <cell r="Q81">
            <v>20024.07</v>
          </cell>
        </row>
        <row r="83">
          <cell r="B83" t="str">
            <v>31266</v>
          </cell>
          <cell r="C83" t="str">
            <v>FORJADO DE NARIZ EN BANQUETAS 0.10 MTS, INCLUYE CIMBRA COMUN ACERO #3 A CADA 40 CMS SENTIDO VERTICAL AHOGADO EN MURETE ENRASE O GUARNICION Y 1 VARILLA #3 PERIMETRAL, INCLUYE CHAFLAN EN FILO DE LECHO INFERIOR ACABADO CON VOLTEADOR EN EL SUPERIOR DECIMBRADO</v>
          </cell>
          <cell r="I83">
            <v>728.71</v>
          </cell>
          <cell r="J83" t="str">
            <v>$</v>
          </cell>
          <cell r="Q83">
            <v>728.71</v>
          </cell>
        </row>
        <row r="85">
          <cell r="B85" t="str">
            <v>32001</v>
          </cell>
          <cell r="C85" t="str">
            <v>APLANADO  EN  MUROS  DE   BLOCK  CON  MORTERO CEMENTO-ARENA 1:3 A  PLOMO  Y  REGLA  ACABADO CON FLOTA DE HULE INCLUYE REMATES Y EMBOQUILLADOS.</v>
          </cell>
          <cell r="I85">
            <v>14654.01</v>
          </cell>
          <cell r="J85" t="str">
            <v>$</v>
          </cell>
          <cell r="P85">
            <v>7327.0050000000001</v>
          </cell>
          <cell r="Q85">
            <v>7327.0050000000001</v>
          </cell>
        </row>
        <row r="87">
          <cell r="B87" t="str">
            <v>35501</v>
          </cell>
          <cell r="C87" t="str">
            <v>SUMINISTRO Y COLOCACION DE YESO EN PLAFONES Y TRABES, TRABAJO TERMINADO INCLUYE PREPARACION DE SUPERFICIE, BOQUILLAS, ANDAMIOS, MANO DE OBRA Y MATERIALES.</v>
          </cell>
          <cell r="I87">
            <v>10703.79</v>
          </cell>
          <cell r="J87" t="str">
            <v>$</v>
          </cell>
          <cell r="P87">
            <v>10703.79</v>
          </cell>
        </row>
        <row r="89">
          <cell r="B89" t="str">
            <v>34003</v>
          </cell>
          <cell r="C89" t="str">
            <v>PINTURA VINILICA MARCA DOAL GRAN TURISMO EN MUROS, COLUMNAS, TRABES Y PLAFONES TRABAJO TERMINADO INCLUYE PREPARACION DE SUPERFICIE REBABEAR Y PLASTE NECESARIOS INCLUYE ZOCLOS.</v>
          </cell>
          <cell r="I89">
            <v>8345.7000000000007</v>
          </cell>
          <cell r="J89" t="str">
            <v>$</v>
          </cell>
          <cell r="R89">
            <v>8345.7000000000007</v>
          </cell>
        </row>
        <row r="91">
          <cell r="B91" t="str">
            <v>35005</v>
          </cell>
          <cell r="C91" t="str">
            <v>SUMINISTRO Y APLICACIÓN DE IMPERMEABILIZANTE EN CALIENTE A BASE DE PRIMER, TAPA-POROS, ASFALTO OXIDADO #2 A RAZON DE 4 KG/M2; ALTERNANDO CON FIBRA DE VIDRIO ASFALTADA (PERMAFELT) 2 CAPAS, POSTERIORMENTE ASFALTO Y TERMINACION CON CARTON MINERALIZADO Y SELL</v>
          </cell>
          <cell r="I91">
            <v>18619.29</v>
          </cell>
          <cell r="J91" t="str">
            <v>$</v>
          </cell>
          <cell r="P91">
            <v>18619.29</v>
          </cell>
        </row>
        <row r="93">
          <cell r="B93" t="str">
            <v>37005</v>
          </cell>
          <cell r="C93" t="str">
            <v>LIMPIEZA DE PISOS DE CONCRETO Y/O MOSAICO DE PASTA, CERAMICA, ETC CON CEPILLO, AGUA Y ACIDO CLORHIDRICO.</v>
          </cell>
          <cell r="I93">
            <v>587.07000000000005</v>
          </cell>
          <cell r="J93" t="str">
            <v>$</v>
          </cell>
          <cell r="R93">
            <v>587.07000000000005</v>
          </cell>
        </row>
        <row r="95">
          <cell r="B95" t="str">
            <v>37030</v>
          </cell>
          <cell r="C95" t="str">
            <v>LIMPIEZA DE VIDRIOS Y TABLETAS POR AMBAS CARAS.</v>
          </cell>
          <cell r="I95">
            <v>104.23</v>
          </cell>
          <cell r="J95" t="str">
            <v>$</v>
          </cell>
          <cell r="R95">
            <v>104.23</v>
          </cell>
        </row>
        <row r="97">
          <cell r="B97" t="str">
            <v>38036</v>
          </cell>
          <cell r="C97" t="str">
            <v>SEPARACION MURO-COLUMNA CON CANAL DE LAMINA #18 DE 0.28 DESARROLLO CON PLACA POLIESTIRENO DE 3/4" Y 15 CMS ANCHO FIJADA A COLUMNA.</v>
          </cell>
          <cell r="I97">
            <v>621.99</v>
          </cell>
          <cell r="J97" t="str">
            <v>$</v>
          </cell>
          <cell r="N97">
            <v>621.99</v>
          </cell>
        </row>
        <row r="99">
          <cell r="C99" t="str">
            <v>04.- HERRERIA Y CARPINTERIA</v>
          </cell>
          <cell r="I99">
            <v>0</v>
          </cell>
          <cell r="J99" t="str">
            <v>$</v>
          </cell>
        </row>
        <row r="101">
          <cell r="B101" t="str">
            <v>46000</v>
          </cell>
          <cell r="C101" t="str">
            <v>SUMINISTRO Y COLOCACION DE MARCO Y PUERTA DE HERRERIA TUBULAR, CAL. #18, INCLUYE PRIMER, PINTURA ESMALTE A DOS MANOS, CHAPA DE PARCHE Y JALADERA AMBOS SENTIDOS, HERRAJES NECESARIOS DE 1.00x2.50 MTS.</v>
          </cell>
          <cell r="I101">
            <v>4077.2</v>
          </cell>
          <cell r="J101" t="str">
            <v>$</v>
          </cell>
          <cell r="R101">
            <v>4077.2</v>
          </cell>
        </row>
        <row r="103">
          <cell r="B103" t="str">
            <v>49110</v>
          </cell>
          <cell r="C103" t="str">
            <v>COLOCACION DE CANCELARÍA DE ALUMINIO FIJADA CON TAQUETES Y TORNILLOS, SUMINISTRADA POR CAPECE, INCLUYE FLETES DEL ALMACEN DE CAPECE A LA OBRA Y MANIOBRAS.</v>
          </cell>
          <cell r="I103">
            <v>2114.5300000000002</v>
          </cell>
          <cell r="J103" t="str">
            <v>$</v>
          </cell>
          <cell r="R103">
            <v>2114.5300000000002</v>
          </cell>
        </row>
        <row r="105">
          <cell r="B105" t="str">
            <v>49005</v>
          </cell>
          <cell r="C105" t="str">
            <v>MUEBLE GUARDA (USOS MULTIPLES) CON BASTIDOR DE MADERA Y TRIPLAY ACABADO CON ESMALTE MATE 2 MANOS 5.15x0.80x2.50 MTS. (SEGÚN PLANO DET-008.)</v>
          </cell>
          <cell r="I105">
            <v>5887.48</v>
          </cell>
          <cell r="J105" t="str">
            <v>$</v>
          </cell>
          <cell r="R105">
            <v>5887.48</v>
          </cell>
        </row>
        <row r="107">
          <cell r="C107" t="str">
            <v>05.- INSTALACIONES</v>
          </cell>
          <cell r="I107">
            <v>0</v>
          </cell>
          <cell r="J107" t="str">
            <v>$</v>
          </cell>
        </row>
        <row r="109">
          <cell r="B109" t="str">
            <v>50008</v>
          </cell>
          <cell r="C109" t="str">
            <v>SALIDA DE ALUMBRADO CON CAJA DE LAMINA Y TUBO PVC LIGERO INCLUYE APAGADOR Y CABLE VINANEL.</v>
          </cell>
          <cell r="I109">
            <v>6463.68</v>
          </cell>
          <cell r="J109" t="str">
            <v>$</v>
          </cell>
          <cell r="O109">
            <v>6463.68</v>
          </cell>
        </row>
        <row r="111">
          <cell r="B111" t="str">
            <v>50040</v>
          </cell>
          <cell r="C111" t="str">
            <v>SUMINISTRO Y COLOCACION DE TABLERO DE CONTROL QO4,  INCLUYE PRUEBAS MONOFASICO.</v>
          </cell>
          <cell r="I111">
            <v>294.72000000000003</v>
          </cell>
          <cell r="J111" t="str">
            <v>$</v>
          </cell>
          <cell r="P111">
            <v>294.72000000000003</v>
          </cell>
        </row>
        <row r="113">
          <cell r="B113">
            <v>50019</v>
          </cell>
          <cell r="C113" t="str">
            <v>COLOCACION DE LUMINARIA  FLUORESCENTE DE SOBREPONER 2x20 W CON ACRILICO DIFUSOR ENVOLVENTE, GABINETE METALICO, BALASTRAS Y TUBO U.O.T. ANCLAS HILTI (4 POR PZA.), INCLUYE FLETE, ALMACEN CAPECE-OBRA</v>
          </cell>
          <cell r="I113">
            <v>1213.7</v>
          </cell>
          <cell r="J113" t="str">
            <v>$</v>
          </cell>
          <cell r="R113">
            <v>1213.7</v>
          </cell>
        </row>
        <row r="115">
          <cell r="B115">
            <v>50027</v>
          </cell>
          <cell r="C115" t="str">
            <v>COLOCACION DE VENTILADOR DE TECHO DE 52" DE 5 VELOCIDADES, INCLUYE CONEXIONES Y FIJACION A CAJA (VARILLA 3/8" SENTIDO LONGITUDINAL), INCLUYE FLETE, ALMACEN CAPECE-OBRA.</v>
          </cell>
          <cell r="I115">
            <v>1226.8</v>
          </cell>
          <cell r="J115" t="str">
            <v>$</v>
          </cell>
          <cell r="R115">
            <v>1226.8</v>
          </cell>
        </row>
        <row r="117">
          <cell r="B117" t="str">
            <v>50402</v>
          </cell>
          <cell r="C117" t="str">
            <v>COLOCACION DE PIZARRON DE 0.90x3.00 MTS SUMINISTRO POR CAPECE INCLUYE TAQUETES TORNILLOS Y FLETE DEL ALMACEN A LA OBRA.</v>
          </cell>
          <cell r="I117">
            <v>167.47</v>
          </cell>
          <cell r="J117" t="str">
            <v>$</v>
          </cell>
          <cell r="R117">
            <v>167.47</v>
          </cell>
        </row>
        <row r="118">
          <cell r="B118" t="str">
            <v/>
          </cell>
        </row>
        <row r="119">
          <cell r="C119" t="str">
            <v>06.- OBRA EXTERIOR</v>
          </cell>
          <cell r="I119">
            <v>0</v>
          </cell>
          <cell r="J119" t="str">
            <v>$</v>
          </cell>
        </row>
        <row r="121">
          <cell r="B121" t="str">
            <v>61013</v>
          </cell>
          <cell r="C121" t="str">
            <v>REGISTRO ELECTRICO 60x60x80 CMS CON BLOCK CEMENTO, APLANADO INTERIOR Y EXTERIOR FLOTEADO, MARCO Y CONTRAMARCO METALICO, CADENA DE REMATE, FONDO GRAVA, TAPA DE CONCRETO ASA Y PINTURA.</v>
          </cell>
          <cell r="I121">
            <v>875.13</v>
          </cell>
          <cell r="J121" t="str">
            <v>$</v>
          </cell>
          <cell r="P121">
            <v>875.13</v>
          </cell>
        </row>
        <row r="123">
          <cell r="B123" t="str">
            <v>61031</v>
          </cell>
          <cell r="C123" t="str">
            <v>SUMINISTRO Y TENDIDO DE TUBO PVC RIGIDO PESADO 19 MM DE DIAMETRO, INCLUYE TRAZO, EXCAVACION, RELLENO COMPACTADO, CONEXIONES.</v>
          </cell>
          <cell r="I123">
            <v>2975.5</v>
          </cell>
          <cell r="J123" t="str">
            <v>$</v>
          </cell>
          <cell r="P123">
            <v>2975.5</v>
          </cell>
        </row>
        <row r="125">
          <cell r="B125" t="str">
            <v>61104</v>
          </cell>
          <cell r="C125" t="str">
            <v>SUMINISTRO Y TENDIDO DE CABLE T. H. W.  90º CAL #8, INCLUYE 3% DESPERDICIO Y 3% PUNTAS CONEXIONES, ABRAZADERA MECANICA Y CINTA VULCANIZABLE PARA DERIVACIONES.</v>
          </cell>
          <cell r="I125">
            <v>2296</v>
          </cell>
          <cell r="J125" t="str">
            <v>$</v>
          </cell>
          <cell r="P125">
            <v>2296</v>
          </cell>
        </row>
        <row r="127">
          <cell r="B127" t="str">
            <v>61106</v>
          </cell>
          <cell r="C127" t="str">
            <v>SUMINISTRO Y TENDIDO DE CABLE T. H. W.  90º CAL #10, INCLUYE 3% DESPERDICIO Y 3% PUNTAS CONEXIONES, ABRAZADERA MECANICA Y CINTA VULCANIZABLE PARA DERIVACIONES.</v>
          </cell>
          <cell r="I127">
            <v>841</v>
          </cell>
          <cell r="J127" t="str">
            <v>$</v>
          </cell>
          <cell r="P127">
            <v>841</v>
          </cell>
        </row>
        <row r="129">
          <cell r="C129" t="str">
            <v>B).- ANDADOR</v>
          </cell>
          <cell r="I129">
            <v>0</v>
          </cell>
          <cell r="J129" t="str">
            <v>$</v>
          </cell>
        </row>
        <row r="131">
          <cell r="B131" t="str">
            <v>11061</v>
          </cell>
          <cell r="C131" t="str">
            <v>LIMPIA, TRAZO Y NIVELACION DEL TERRENO ( AREA DE EDIFICIO ).</v>
          </cell>
          <cell r="I131">
            <v>507.2</v>
          </cell>
          <cell r="J131" t="str">
            <v>$</v>
          </cell>
          <cell r="M131">
            <v>507.2</v>
          </cell>
        </row>
        <row r="133">
          <cell r="B133" t="str">
            <v>11071</v>
          </cell>
          <cell r="C133" t="str">
            <v>EXCAVACION A MANO EN  TERRENO TIPO "A"  INVESTIGADO EN OBRA, A CUALQUIER PROFUNDIDAD INCLUYE:  AFINE DE TALUDES,   ACARREO  DENTRO  Y FUERA  DE LA OBRA DEL MATERIAL NO UTILIZABLE.</v>
          </cell>
          <cell r="I133">
            <v>809.34</v>
          </cell>
          <cell r="J133" t="str">
            <v>$</v>
          </cell>
          <cell r="M133">
            <v>809.34</v>
          </cell>
        </row>
        <row r="134">
          <cell r="M134">
            <v>0</v>
          </cell>
        </row>
        <row r="135">
          <cell r="B135" t="str">
            <v>11101</v>
          </cell>
          <cell r="C135" t="str">
            <v>PLANTILLA  DE  CONCRETO  HECHA  EN  OBRA F'c= 100 KG/CM2 DE 6 CMS. DE ESPESOR.</v>
          </cell>
          <cell r="I135">
            <v>159.69999999999999</v>
          </cell>
          <cell r="J135" t="str">
            <v>$</v>
          </cell>
          <cell r="M135">
            <v>159.69999999999999</v>
          </cell>
        </row>
        <row r="136">
          <cell r="M136">
            <v>0</v>
          </cell>
        </row>
        <row r="137">
          <cell r="B137" t="str">
            <v>11131</v>
          </cell>
          <cell r="C137" t="str">
            <v>SUMINISTRO Y   RELLENO   DE  MATERIAL  INERTE COMPACTADO CON PISON Y AGUA EN  CAPAS  DE  20 CMS. DE ESPESOR INCLUYE ACARREO DENTRO  DE LA OBRA MEDIDO COMPACTADO.</v>
          </cell>
          <cell r="I137">
            <v>2324.64</v>
          </cell>
          <cell r="J137" t="str">
            <v>$</v>
          </cell>
          <cell r="M137">
            <v>2324.64</v>
          </cell>
        </row>
        <row r="139">
          <cell r="B139" t="str">
            <v>11500</v>
          </cell>
          <cell r="C139" t="str">
            <v>MURETE DE ENRASE DE BLOCK DE CEMENTO DE 15x20x40 CMS ASENTADO CON MORTERO CEMENTO ARENA 1:3 ACABADO COMUN DE 15 CMS DE ESPESOR CON CELDAS RELLENAS DE CONCRETO F'c= 100 KG/CM2.</v>
          </cell>
          <cell r="I139">
            <v>4230.28</v>
          </cell>
          <cell r="J139" t="str">
            <v>$</v>
          </cell>
          <cell r="N139">
            <v>4230.28</v>
          </cell>
        </row>
        <row r="141">
          <cell r="B141" t="str">
            <v>31220</v>
          </cell>
          <cell r="C141" t="str">
            <v>PISO DE CONCRETO F'c= 150 KG/CM2 DE 10 CMS DE ESPESOR ACABADO PULIDO Y RAYADO CON BROCHA DE PELO, LOSAS DE 3.00x2.00 MTS JUNTAS FRIAS ACABADO CON VOLTEADOR INCLUYE CIMBRA, FRONTERAS.</v>
          </cell>
          <cell r="I141">
            <v>14871.2</v>
          </cell>
          <cell r="J141" t="str">
            <v>$</v>
          </cell>
          <cell r="N141">
            <v>14871.2</v>
          </cell>
        </row>
        <row r="143">
          <cell r="B143" t="str">
            <v>31262</v>
          </cell>
          <cell r="C143" t="str">
            <v>FORJADO DE NARIZ DE CONCRETO F'c= 150 KG/CM2, INCLUYE CIMBRA Y ACERO 0.8 KG/ML PARA REMATE PISO LADO POSTERIOR DEL EDIFICIO.</v>
          </cell>
          <cell r="I143">
            <v>2489.7600000000002</v>
          </cell>
          <cell r="J143" t="str">
            <v>$</v>
          </cell>
          <cell r="N143">
            <v>2489.7600000000002</v>
          </cell>
        </row>
        <row r="146">
          <cell r="G146" t="str">
            <v>SUMA   $ :</v>
          </cell>
          <cell r="I146">
            <v>286134.82000000012</v>
          </cell>
        </row>
        <row r="147">
          <cell r="AA147">
            <v>0</v>
          </cell>
        </row>
        <row r="148">
          <cell r="I148" t="str">
            <v>%   PARCIAL      :</v>
          </cell>
          <cell r="K148">
            <v>0</v>
          </cell>
          <cell r="L148">
            <v>0</v>
          </cell>
          <cell r="M148">
            <v>0.18721643175059915</v>
          </cell>
          <cell r="N148">
            <v>0.14297510173700631</v>
          </cell>
          <cell r="O148">
            <v>0.3243963632248601</v>
          </cell>
          <cell r="P148">
            <v>0.15353753520805327</v>
          </cell>
          <cell r="Q148">
            <v>0.10896197463838894</v>
          </cell>
          <cell r="R148">
            <v>8.2912593441091822E-2</v>
          </cell>
          <cell r="S148">
            <v>0</v>
          </cell>
          <cell r="T148">
            <v>0</v>
          </cell>
          <cell r="U148">
            <v>0</v>
          </cell>
          <cell r="V148">
            <v>0</v>
          </cell>
          <cell r="W148">
            <v>0</v>
          </cell>
          <cell r="X148">
            <v>0</v>
          </cell>
          <cell r="Y148">
            <v>0</v>
          </cell>
          <cell r="Z148">
            <v>0</v>
          </cell>
        </row>
        <row r="149">
          <cell r="C149" t="str">
            <v>E R O G A C I O N E S:</v>
          </cell>
          <cell r="I149" t="str">
            <v>%   ACUMULADO      :</v>
          </cell>
          <cell r="K149">
            <v>0</v>
          </cell>
          <cell r="L149">
            <v>0</v>
          </cell>
          <cell r="M149">
            <v>0.18721643175059915</v>
          </cell>
          <cell r="N149">
            <v>0.33019153348760549</v>
          </cell>
          <cell r="O149">
            <v>0.65458789671246564</v>
          </cell>
          <cell r="P149">
            <v>0.80812543192051889</v>
          </cell>
          <cell r="Q149">
            <v>0.91708740655890775</v>
          </cell>
          <cell r="R149">
            <v>0.99999999999999956</v>
          </cell>
          <cell r="S149">
            <v>0.99999999999999956</v>
          </cell>
          <cell r="T149">
            <v>0.99999999999999956</v>
          </cell>
          <cell r="U149">
            <v>0.99999999999999956</v>
          </cell>
          <cell r="V149">
            <v>0.99999999999999956</v>
          </cell>
          <cell r="W149">
            <v>0.99999999999999956</v>
          </cell>
          <cell r="X149">
            <v>0.99999999999999956</v>
          </cell>
        </row>
        <row r="150">
          <cell r="I150" t="str">
            <v>EROGACION    MENSUAL       $   :</v>
          </cell>
          <cell r="K150">
            <v>0</v>
          </cell>
          <cell r="L150">
            <v>0</v>
          </cell>
          <cell r="M150">
            <v>53569.14</v>
          </cell>
          <cell r="N150">
            <v>40910.155000000006</v>
          </cell>
          <cell r="O150">
            <v>92821.095000000001</v>
          </cell>
          <cell r="P150">
            <v>43932.435000000005</v>
          </cell>
          <cell r="Q150">
            <v>31177.814999999999</v>
          </cell>
          <cell r="R150">
            <v>23724.18</v>
          </cell>
          <cell r="S150">
            <v>0</v>
          </cell>
          <cell r="T150">
            <v>0</v>
          </cell>
          <cell r="U150">
            <v>0</v>
          </cell>
          <cell r="V150">
            <v>0</v>
          </cell>
          <cell r="W150">
            <v>0</v>
          </cell>
          <cell r="X150">
            <v>0</v>
          </cell>
        </row>
        <row r="151">
          <cell r="I151" t="str">
            <v>EROGACION    ACUMULADA  $   :</v>
          </cell>
          <cell r="K151">
            <v>0</v>
          </cell>
          <cell r="L151">
            <v>0</v>
          </cell>
          <cell r="M151">
            <v>53569.14</v>
          </cell>
          <cell r="N151">
            <v>94479.295000000013</v>
          </cell>
          <cell r="O151">
            <v>187300.39</v>
          </cell>
          <cell r="P151">
            <v>231232.82500000001</v>
          </cell>
          <cell r="Q151">
            <v>262410.64</v>
          </cell>
          <cell r="R151">
            <v>286134.82</v>
          </cell>
          <cell r="S151">
            <v>286134.82</v>
          </cell>
          <cell r="T151">
            <v>286134.82</v>
          </cell>
          <cell r="U151">
            <v>286134.82</v>
          </cell>
          <cell r="V151">
            <v>286134.82</v>
          </cell>
          <cell r="W151">
            <v>286134.82</v>
          </cell>
          <cell r="X151">
            <v>286134.82</v>
          </cell>
        </row>
        <row r="156">
          <cell r="C156" t="str">
            <v xml:space="preserve">  ELABORO: ____________________________</v>
          </cell>
          <cell r="F156" t="str">
            <v>CISE DE MEXICO</v>
          </cell>
        </row>
      </sheetData>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PROG. OBRA"/>
      <sheetName val="GENERADOR GENERAL"/>
      <sheetName val="GENERADOR EST. No. 1"/>
      <sheetName val="GENERADOR EST. No.2"/>
      <sheetName val="GENERADOR EST. No. 3CP"/>
      <sheetName val="FINIQUITO"/>
      <sheetName val="hoja 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002060"/>
    <pageSetUpPr fitToPage="1"/>
  </sheetPr>
  <dimension ref="A1:J353"/>
  <sheetViews>
    <sheetView tabSelected="1" view="pageBreakPreview" topLeftCell="A90" zoomScale="70" zoomScaleNormal="70" zoomScaleSheetLayoutView="70" workbookViewId="0">
      <selection activeCell="C87" sqref="C87"/>
    </sheetView>
  </sheetViews>
  <sheetFormatPr baseColWidth="10" defaultRowHeight="12.75" x14ac:dyDescent="0.2"/>
  <cols>
    <col min="1" max="1" width="2.5703125" style="1" customWidth="1"/>
    <col min="2" max="2" width="16.28515625" style="7" customWidth="1"/>
    <col min="3" max="3" width="81.42578125" style="1" customWidth="1"/>
    <col min="4" max="4" width="12.5703125" style="7" customWidth="1"/>
    <col min="5" max="5" width="20.85546875" style="15" customWidth="1"/>
    <col min="6" max="6" width="18.42578125" style="18" customWidth="1"/>
    <col min="7" max="7" width="38.5703125" style="18" customWidth="1"/>
    <col min="8" max="8" width="18.42578125" style="18" customWidth="1"/>
    <col min="9" max="9" width="9.7109375" style="1" customWidth="1"/>
    <col min="10" max="10" width="17.28515625" style="1" customWidth="1"/>
    <col min="11" max="243" width="11.42578125" style="1"/>
    <col min="244" max="244" width="2.85546875" style="1" customWidth="1"/>
    <col min="245" max="246" width="12.85546875" style="1" customWidth="1"/>
    <col min="247" max="248" width="8.85546875" style="1" customWidth="1"/>
    <col min="249" max="249" width="17" style="1" customWidth="1"/>
    <col min="250" max="256" width="8.85546875" style="1" customWidth="1"/>
    <col min="257" max="257" width="15.140625" style="1" customWidth="1"/>
    <col min="258" max="258" width="12.140625" style="1" customWidth="1"/>
    <col min="259" max="259" width="16.85546875" style="1" customWidth="1"/>
    <col min="260" max="260" width="14.85546875" style="1" customWidth="1"/>
    <col min="261" max="261" width="25.140625" style="1" customWidth="1"/>
    <col min="262" max="499" width="11.42578125" style="1"/>
    <col min="500" max="500" width="2.85546875" style="1" customWidth="1"/>
    <col min="501" max="502" width="12.85546875" style="1" customWidth="1"/>
    <col min="503" max="504" width="8.85546875" style="1" customWidth="1"/>
    <col min="505" max="505" width="17" style="1" customWidth="1"/>
    <col min="506" max="512" width="8.85546875" style="1" customWidth="1"/>
    <col min="513" max="513" width="15.140625" style="1" customWidth="1"/>
    <col min="514" max="514" width="12.140625" style="1" customWidth="1"/>
    <col min="515" max="515" width="16.85546875" style="1" customWidth="1"/>
    <col min="516" max="516" width="14.85546875" style="1" customWidth="1"/>
    <col min="517" max="517" width="25.140625" style="1" customWidth="1"/>
    <col min="518" max="755" width="11.42578125" style="1"/>
    <col min="756" max="756" width="2.85546875" style="1" customWidth="1"/>
    <col min="757" max="758" width="12.85546875" style="1" customWidth="1"/>
    <col min="759" max="760" width="8.85546875" style="1" customWidth="1"/>
    <col min="761" max="761" width="17" style="1" customWidth="1"/>
    <col min="762" max="768" width="8.85546875" style="1" customWidth="1"/>
    <col min="769" max="769" width="15.140625" style="1" customWidth="1"/>
    <col min="770" max="770" width="12.140625" style="1" customWidth="1"/>
    <col min="771" max="771" width="16.85546875" style="1" customWidth="1"/>
    <col min="772" max="772" width="14.85546875" style="1" customWidth="1"/>
    <col min="773" max="773" width="25.140625" style="1" customWidth="1"/>
    <col min="774" max="1011" width="11.42578125" style="1"/>
    <col min="1012" max="1012" width="2.85546875" style="1" customWidth="1"/>
    <col min="1013" max="1014" width="12.85546875" style="1" customWidth="1"/>
    <col min="1015" max="1016" width="8.85546875" style="1" customWidth="1"/>
    <col min="1017" max="1017" width="17" style="1" customWidth="1"/>
    <col min="1018" max="1024" width="8.85546875" style="1" customWidth="1"/>
    <col min="1025" max="1025" width="15.140625" style="1" customWidth="1"/>
    <col min="1026" max="1026" width="12.140625" style="1" customWidth="1"/>
    <col min="1027" max="1027" width="16.85546875" style="1" customWidth="1"/>
    <col min="1028" max="1028" width="14.85546875" style="1" customWidth="1"/>
    <col min="1029" max="1029" width="25.140625" style="1" customWidth="1"/>
    <col min="1030" max="1267" width="11.42578125" style="1"/>
    <col min="1268" max="1268" width="2.85546875" style="1" customWidth="1"/>
    <col min="1269" max="1270" width="12.85546875" style="1" customWidth="1"/>
    <col min="1271" max="1272" width="8.85546875" style="1" customWidth="1"/>
    <col min="1273" max="1273" width="17" style="1" customWidth="1"/>
    <col min="1274" max="1280" width="8.85546875" style="1" customWidth="1"/>
    <col min="1281" max="1281" width="15.140625" style="1" customWidth="1"/>
    <col min="1282" max="1282" width="12.140625" style="1" customWidth="1"/>
    <col min="1283" max="1283" width="16.85546875" style="1" customWidth="1"/>
    <col min="1284" max="1284" width="14.85546875" style="1" customWidth="1"/>
    <col min="1285" max="1285" width="25.140625" style="1" customWidth="1"/>
    <col min="1286" max="1523" width="11.42578125" style="1"/>
    <col min="1524" max="1524" width="2.85546875" style="1" customWidth="1"/>
    <col min="1525" max="1526" width="12.85546875" style="1" customWidth="1"/>
    <col min="1527" max="1528" width="8.85546875" style="1" customWidth="1"/>
    <col min="1529" max="1529" width="17" style="1" customWidth="1"/>
    <col min="1530" max="1536" width="8.85546875" style="1" customWidth="1"/>
    <col min="1537" max="1537" width="15.140625" style="1" customWidth="1"/>
    <col min="1538" max="1538" width="12.140625" style="1" customWidth="1"/>
    <col min="1539" max="1539" width="16.85546875" style="1" customWidth="1"/>
    <col min="1540" max="1540" width="14.85546875" style="1" customWidth="1"/>
    <col min="1541" max="1541" width="25.140625" style="1" customWidth="1"/>
    <col min="1542" max="1779" width="11.42578125" style="1"/>
    <col min="1780" max="1780" width="2.85546875" style="1" customWidth="1"/>
    <col min="1781" max="1782" width="12.85546875" style="1" customWidth="1"/>
    <col min="1783" max="1784" width="8.85546875" style="1" customWidth="1"/>
    <col min="1785" max="1785" width="17" style="1" customWidth="1"/>
    <col min="1786" max="1792" width="8.85546875" style="1" customWidth="1"/>
    <col min="1793" max="1793" width="15.140625" style="1" customWidth="1"/>
    <col min="1794" max="1794" width="12.140625" style="1" customWidth="1"/>
    <col min="1795" max="1795" width="16.85546875" style="1" customWidth="1"/>
    <col min="1796" max="1796" width="14.85546875" style="1" customWidth="1"/>
    <col min="1797" max="1797" width="25.140625" style="1" customWidth="1"/>
    <col min="1798" max="2035" width="11.42578125" style="1"/>
    <col min="2036" max="2036" width="2.85546875" style="1" customWidth="1"/>
    <col min="2037" max="2038" width="12.85546875" style="1" customWidth="1"/>
    <col min="2039" max="2040" width="8.85546875" style="1" customWidth="1"/>
    <col min="2041" max="2041" width="17" style="1" customWidth="1"/>
    <col min="2042" max="2048" width="8.85546875" style="1" customWidth="1"/>
    <col min="2049" max="2049" width="15.140625" style="1" customWidth="1"/>
    <col min="2050" max="2050" width="12.140625" style="1" customWidth="1"/>
    <col min="2051" max="2051" width="16.85546875" style="1" customWidth="1"/>
    <col min="2052" max="2052" width="14.85546875" style="1" customWidth="1"/>
    <col min="2053" max="2053" width="25.140625" style="1" customWidth="1"/>
    <col min="2054" max="2291" width="11.42578125" style="1"/>
    <col min="2292" max="2292" width="2.85546875" style="1" customWidth="1"/>
    <col min="2293" max="2294" width="12.85546875" style="1" customWidth="1"/>
    <col min="2295" max="2296" width="8.85546875" style="1" customWidth="1"/>
    <col min="2297" max="2297" width="17" style="1" customWidth="1"/>
    <col min="2298" max="2304" width="8.85546875" style="1" customWidth="1"/>
    <col min="2305" max="2305" width="15.140625" style="1" customWidth="1"/>
    <col min="2306" max="2306" width="12.140625" style="1" customWidth="1"/>
    <col min="2307" max="2307" width="16.85546875" style="1" customWidth="1"/>
    <col min="2308" max="2308" width="14.85546875" style="1" customWidth="1"/>
    <col min="2309" max="2309" width="25.140625" style="1" customWidth="1"/>
    <col min="2310" max="2547" width="11.42578125" style="1"/>
    <col min="2548" max="2548" width="2.85546875" style="1" customWidth="1"/>
    <col min="2549" max="2550" width="12.85546875" style="1" customWidth="1"/>
    <col min="2551" max="2552" width="8.85546875" style="1" customWidth="1"/>
    <col min="2553" max="2553" width="17" style="1" customWidth="1"/>
    <col min="2554" max="2560" width="8.85546875" style="1" customWidth="1"/>
    <col min="2561" max="2561" width="15.140625" style="1" customWidth="1"/>
    <col min="2562" max="2562" width="12.140625" style="1" customWidth="1"/>
    <col min="2563" max="2563" width="16.85546875" style="1" customWidth="1"/>
    <col min="2564" max="2564" width="14.85546875" style="1" customWidth="1"/>
    <col min="2565" max="2565" width="25.140625" style="1" customWidth="1"/>
    <col min="2566" max="2803" width="11.42578125" style="1"/>
    <col min="2804" max="2804" width="2.85546875" style="1" customWidth="1"/>
    <col min="2805" max="2806" width="12.85546875" style="1" customWidth="1"/>
    <col min="2807" max="2808" width="8.85546875" style="1" customWidth="1"/>
    <col min="2809" max="2809" width="17" style="1" customWidth="1"/>
    <col min="2810" max="2816" width="8.85546875" style="1" customWidth="1"/>
    <col min="2817" max="2817" width="15.140625" style="1" customWidth="1"/>
    <col min="2818" max="2818" width="12.140625" style="1" customWidth="1"/>
    <col min="2819" max="2819" width="16.85546875" style="1" customWidth="1"/>
    <col min="2820" max="2820" width="14.85546875" style="1" customWidth="1"/>
    <col min="2821" max="2821" width="25.140625" style="1" customWidth="1"/>
    <col min="2822" max="3059" width="11.42578125" style="1"/>
    <col min="3060" max="3060" width="2.85546875" style="1" customWidth="1"/>
    <col min="3061" max="3062" width="12.85546875" style="1" customWidth="1"/>
    <col min="3063" max="3064" width="8.85546875" style="1" customWidth="1"/>
    <col min="3065" max="3065" width="17" style="1" customWidth="1"/>
    <col min="3066" max="3072" width="8.85546875" style="1" customWidth="1"/>
    <col min="3073" max="3073" width="15.140625" style="1" customWidth="1"/>
    <col min="3074" max="3074" width="12.140625" style="1" customWidth="1"/>
    <col min="3075" max="3075" width="16.85546875" style="1" customWidth="1"/>
    <col min="3076" max="3076" width="14.85546875" style="1" customWidth="1"/>
    <col min="3077" max="3077" width="25.140625" style="1" customWidth="1"/>
    <col min="3078" max="3315" width="11.42578125" style="1"/>
    <col min="3316" max="3316" width="2.85546875" style="1" customWidth="1"/>
    <col min="3317" max="3318" width="12.85546875" style="1" customWidth="1"/>
    <col min="3319" max="3320" width="8.85546875" style="1" customWidth="1"/>
    <col min="3321" max="3321" width="17" style="1" customWidth="1"/>
    <col min="3322" max="3328" width="8.85546875" style="1" customWidth="1"/>
    <col min="3329" max="3329" width="15.140625" style="1" customWidth="1"/>
    <col min="3330" max="3330" width="12.140625" style="1" customWidth="1"/>
    <col min="3331" max="3331" width="16.85546875" style="1" customWidth="1"/>
    <col min="3332" max="3332" width="14.85546875" style="1" customWidth="1"/>
    <col min="3333" max="3333" width="25.140625" style="1" customWidth="1"/>
    <col min="3334" max="3571" width="11.42578125" style="1"/>
    <col min="3572" max="3572" width="2.85546875" style="1" customWidth="1"/>
    <col min="3573" max="3574" width="12.85546875" style="1" customWidth="1"/>
    <col min="3575" max="3576" width="8.85546875" style="1" customWidth="1"/>
    <col min="3577" max="3577" width="17" style="1" customWidth="1"/>
    <col min="3578" max="3584" width="8.85546875" style="1" customWidth="1"/>
    <col min="3585" max="3585" width="15.140625" style="1" customWidth="1"/>
    <col min="3586" max="3586" width="12.140625" style="1" customWidth="1"/>
    <col min="3587" max="3587" width="16.85546875" style="1" customWidth="1"/>
    <col min="3588" max="3588" width="14.85546875" style="1" customWidth="1"/>
    <col min="3589" max="3589" width="25.140625" style="1" customWidth="1"/>
    <col min="3590" max="3827" width="11.42578125" style="1"/>
    <col min="3828" max="3828" width="2.85546875" style="1" customWidth="1"/>
    <col min="3829" max="3830" width="12.85546875" style="1" customWidth="1"/>
    <col min="3831" max="3832" width="8.85546875" style="1" customWidth="1"/>
    <col min="3833" max="3833" width="17" style="1" customWidth="1"/>
    <col min="3834" max="3840" width="8.85546875" style="1" customWidth="1"/>
    <col min="3841" max="3841" width="15.140625" style="1" customWidth="1"/>
    <col min="3842" max="3842" width="12.140625" style="1" customWidth="1"/>
    <col min="3843" max="3843" width="16.85546875" style="1" customWidth="1"/>
    <col min="3844" max="3844" width="14.85546875" style="1" customWidth="1"/>
    <col min="3845" max="3845" width="25.140625" style="1" customWidth="1"/>
    <col min="3846" max="4083" width="11.42578125" style="1"/>
    <col min="4084" max="4084" width="2.85546875" style="1" customWidth="1"/>
    <col min="4085" max="4086" width="12.85546875" style="1" customWidth="1"/>
    <col min="4087" max="4088" width="8.85546875" style="1" customWidth="1"/>
    <col min="4089" max="4089" width="17" style="1" customWidth="1"/>
    <col min="4090" max="4096" width="8.85546875" style="1" customWidth="1"/>
    <col min="4097" max="4097" width="15.140625" style="1" customWidth="1"/>
    <col min="4098" max="4098" width="12.140625" style="1" customWidth="1"/>
    <col min="4099" max="4099" width="16.85546875" style="1" customWidth="1"/>
    <col min="4100" max="4100" width="14.85546875" style="1" customWidth="1"/>
    <col min="4101" max="4101" width="25.140625" style="1" customWidth="1"/>
    <col min="4102" max="4339" width="11.42578125" style="1"/>
    <col min="4340" max="4340" width="2.85546875" style="1" customWidth="1"/>
    <col min="4341" max="4342" width="12.85546875" style="1" customWidth="1"/>
    <col min="4343" max="4344" width="8.85546875" style="1" customWidth="1"/>
    <col min="4345" max="4345" width="17" style="1" customWidth="1"/>
    <col min="4346" max="4352" width="8.85546875" style="1" customWidth="1"/>
    <col min="4353" max="4353" width="15.140625" style="1" customWidth="1"/>
    <col min="4354" max="4354" width="12.140625" style="1" customWidth="1"/>
    <col min="4355" max="4355" width="16.85546875" style="1" customWidth="1"/>
    <col min="4356" max="4356" width="14.85546875" style="1" customWidth="1"/>
    <col min="4357" max="4357" width="25.140625" style="1" customWidth="1"/>
    <col min="4358" max="4595" width="11.42578125" style="1"/>
    <col min="4596" max="4596" width="2.85546875" style="1" customWidth="1"/>
    <col min="4597" max="4598" width="12.85546875" style="1" customWidth="1"/>
    <col min="4599" max="4600" width="8.85546875" style="1" customWidth="1"/>
    <col min="4601" max="4601" width="17" style="1" customWidth="1"/>
    <col min="4602" max="4608" width="8.85546875" style="1" customWidth="1"/>
    <col min="4609" max="4609" width="15.140625" style="1" customWidth="1"/>
    <col min="4610" max="4610" width="12.140625" style="1" customWidth="1"/>
    <col min="4611" max="4611" width="16.85546875" style="1" customWidth="1"/>
    <col min="4612" max="4612" width="14.85546875" style="1" customWidth="1"/>
    <col min="4613" max="4613" width="25.140625" style="1" customWidth="1"/>
    <col min="4614" max="4851" width="11.42578125" style="1"/>
    <col min="4852" max="4852" width="2.85546875" style="1" customWidth="1"/>
    <col min="4853" max="4854" width="12.85546875" style="1" customWidth="1"/>
    <col min="4855" max="4856" width="8.85546875" style="1" customWidth="1"/>
    <col min="4857" max="4857" width="17" style="1" customWidth="1"/>
    <col min="4858" max="4864" width="8.85546875" style="1" customWidth="1"/>
    <col min="4865" max="4865" width="15.140625" style="1" customWidth="1"/>
    <col min="4866" max="4866" width="12.140625" style="1" customWidth="1"/>
    <col min="4867" max="4867" width="16.85546875" style="1" customWidth="1"/>
    <col min="4868" max="4868" width="14.85546875" style="1" customWidth="1"/>
    <col min="4869" max="4869" width="25.140625" style="1" customWidth="1"/>
    <col min="4870" max="5107" width="11.42578125" style="1"/>
    <col min="5108" max="5108" width="2.85546875" style="1" customWidth="1"/>
    <col min="5109" max="5110" width="12.85546875" style="1" customWidth="1"/>
    <col min="5111" max="5112" width="8.85546875" style="1" customWidth="1"/>
    <col min="5113" max="5113" width="17" style="1" customWidth="1"/>
    <col min="5114" max="5120" width="8.85546875" style="1" customWidth="1"/>
    <col min="5121" max="5121" width="15.140625" style="1" customWidth="1"/>
    <col min="5122" max="5122" width="12.140625" style="1" customWidth="1"/>
    <col min="5123" max="5123" width="16.85546875" style="1" customWidth="1"/>
    <col min="5124" max="5124" width="14.85546875" style="1" customWidth="1"/>
    <col min="5125" max="5125" width="25.140625" style="1" customWidth="1"/>
    <col min="5126" max="5363" width="11.42578125" style="1"/>
    <col min="5364" max="5364" width="2.85546875" style="1" customWidth="1"/>
    <col min="5365" max="5366" width="12.85546875" style="1" customWidth="1"/>
    <col min="5367" max="5368" width="8.85546875" style="1" customWidth="1"/>
    <col min="5369" max="5369" width="17" style="1" customWidth="1"/>
    <col min="5370" max="5376" width="8.85546875" style="1" customWidth="1"/>
    <col min="5377" max="5377" width="15.140625" style="1" customWidth="1"/>
    <col min="5378" max="5378" width="12.140625" style="1" customWidth="1"/>
    <col min="5379" max="5379" width="16.85546875" style="1" customWidth="1"/>
    <col min="5380" max="5380" width="14.85546875" style="1" customWidth="1"/>
    <col min="5381" max="5381" width="25.140625" style="1" customWidth="1"/>
    <col min="5382" max="5619" width="11.42578125" style="1"/>
    <col min="5620" max="5620" width="2.85546875" style="1" customWidth="1"/>
    <col min="5621" max="5622" width="12.85546875" style="1" customWidth="1"/>
    <col min="5623" max="5624" width="8.85546875" style="1" customWidth="1"/>
    <col min="5625" max="5625" width="17" style="1" customWidth="1"/>
    <col min="5626" max="5632" width="8.85546875" style="1" customWidth="1"/>
    <col min="5633" max="5633" width="15.140625" style="1" customWidth="1"/>
    <col min="5634" max="5634" width="12.140625" style="1" customWidth="1"/>
    <col min="5635" max="5635" width="16.85546875" style="1" customWidth="1"/>
    <col min="5636" max="5636" width="14.85546875" style="1" customWidth="1"/>
    <col min="5637" max="5637" width="25.140625" style="1" customWidth="1"/>
    <col min="5638" max="5875" width="11.42578125" style="1"/>
    <col min="5876" max="5876" width="2.85546875" style="1" customWidth="1"/>
    <col min="5877" max="5878" width="12.85546875" style="1" customWidth="1"/>
    <col min="5879" max="5880" width="8.85546875" style="1" customWidth="1"/>
    <col min="5881" max="5881" width="17" style="1" customWidth="1"/>
    <col min="5882" max="5888" width="8.85546875" style="1" customWidth="1"/>
    <col min="5889" max="5889" width="15.140625" style="1" customWidth="1"/>
    <col min="5890" max="5890" width="12.140625" style="1" customWidth="1"/>
    <col min="5891" max="5891" width="16.85546875" style="1" customWidth="1"/>
    <col min="5892" max="5892" width="14.85546875" style="1" customWidth="1"/>
    <col min="5893" max="5893" width="25.140625" style="1" customWidth="1"/>
    <col min="5894" max="6131" width="11.42578125" style="1"/>
    <col min="6132" max="6132" width="2.85546875" style="1" customWidth="1"/>
    <col min="6133" max="6134" width="12.85546875" style="1" customWidth="1"/>
    <col min="6135" max="6136" width="8.85546875" style="1" customWidth="1"/>
    <col min="6137" max="6137" width="17" style="1" customWidth="1"/>
    <col min="6138" max="6144" width="8.85546875" style="1" customWidth="1"/>
    <col min="6145" max="6145" width="15.140625" style="1" customWidth="1"/>
    <col min="6146" max="6146" width="12.140625" style="1" customWidth="1"/>
    <col min="6147" max="6147" width="16.85546875" style="1" customWidth="1"/>
    <col min="6148" max="6148" width="14.85546875" style="1" customWidth="1"/>
    <col min="6149" max="6149" width="25.140625" style="1" customWidth="1"/>
    <col min="6150" max="6387" width="11.42578125" style="1"/>
    <col min="6388" max="6388" width="2.85546875" style="1" customWidth="1"/>
    <col min="6389" max="6390" width="12.85546875" style="1" customWidth="1"/>
    <col min="6391" max="6392" width="8.85546875" style="1" customWidth="1"/>
    <col min="6393" max="6393" width="17" style="1" customWidth="1"/>
    <col min="6394" max="6400" width="8.85546875" style="1" customWidth="1"/>
    <col min="6401" max="6401" width="15.140625" style="1" customWidth="1"/>
    <col min="6402" max="6402" width="12.140625" style="1" customWidth="1"/>
    <col min="6403" max="6403" width="16.85546875" style="1" customWidth="1"/>
    <col min="6404" max="6404" width="14.85546875" style="1" customWidth="1"/>
    <col min="6405" max="6405" width="25.140625" style="1" customWidth="1"/>
    <col min="6406" max="6643" width="11.42578125" style="1"/>
    <col min="6644" max="6644" width="2.85546875" style="1" customWidth="1"/>
    <col min="6645" max="6646" width="12.85546875" style="1" customWidth="1"/>
    <col min="6647" max="6648" width="8.85546875" style="1" customWidth="1"/>
    <col min="6649" max="6649" width="17" style="1" customWidth="1"/>
    <col min="6650" max="6656" width="8.85546875" style="1" customWidth="1"/>
    <col min="6657" max="6657" width="15.140625" style="1" customWidth="1"/>
    <col min="6658" max="6658" width="12.140625" style="1" customWidth="1"/>
    <col min="6659" max="6659" width="16.85546875" style="1" customWidth="1"/>
    <col min="6660" max="6660" width="14.85546875" style="1" customWidth="1"/>
    <col min="6661" max="6661" width="25.140625" style="1" customWidth="1"/>
    <col min="6662" max="6899" width="11.42578125" style="1"/>
    <col min="6900" max="6900" width="2.85546875" style="1" customWidth="1"/>
    <col min="6901" max="6902" width="12.85546875" style="1" customWidth="1"/>
    <col min="6903" max="6904" width="8.85546875" style="1" customWidth="1"/>
    <col min="6905" max="6905" width="17" style="1" customWidth="1"/>
    <col min="6906" max="6912" width="8.85546875" style="1" customWidth="1"/>
    <col min="6913" max="6913" width="15.140625" style="1" customWidth="1"/>
    <col min="6914" max="6914" width="12.140625" style="1" customWidth="1"/>
    <col min="6915" max="6915" width="16.85546875" style="1" customWidth="1"/>
    <col min="6916" max="6916" width="14.85546875" style="1" customWidth="1"/>
    <col min="6917" max="6917" width="25.140625" style="1" customWidth="1"/>
    <col min="6918" max="7155" width="11.42578125" style="1"/>
    <col min="7156" max="7156" width="2.85546875" style="1" customWidth="1"/>
    <col min="7157" max="7158" width="12.85546875" style="1" customWidth="1"/>
    <col min="7159" max="7160" width="8.85546875" style="1" customWidth="1"/>
    <col min="7161" max="7161" width="17" style="1" customWidth="1"/>
    <col min="7162" max="7168" width="8.85546875" style="1" customWidth="1"/>
    <col min="7169" max="7169" width="15.140625" style="1" customWidth="1"/>
    <col min="7170" max="7170" width="12.140625" style="1" customWidth="1"/>
    <col min="7171" max="7171" width="16.85546875" style="1" customWidth="1"/>
    <col min="7172" max="7172" width="14.85546875" style="1" customWidth="1"/>
    <col min="7173" max="7173" width="25.140625" style="1" customWidth="1"/>
    <col min="7174" max="7411" width="11.42578125" style="1"/>
    <col min="7412" max="7412" width="2.85546875" style="1" customWidth="1"/>
    <col min="7413" max="7414" width="12.85546875" style="1" customWidth="1"/>
    <col min="7415" max="7416" width="8.85546875" style="1" customWidth="1"/>
    <col min="7417" max="7417" width="17" style="1" customWidth="1"/>
    <col min="7418" max="7424" width="8.85546875" style="1" customWidth="1"/>
    <col min="7425" max="7425" width="15.140625" style="1" customWidth="1"/>
    <col min="7426" max="7426" width="12.140625" style="1" customWidth="1"/>
    <col min="7427" max="7427" width="16.85546875" style="1" customWidth="1"/>
    <col min="7428" max="7428" width="14.85546875" style="1" customWidth="1"/>
    <col min="7429" max="7429" width="25.140625" style="1" customWidth="1"/>
    <col min="7430" max="7667" width="11.42578125" style="1"/>
    <col min="7668" max="7668" width="2.85546875" style="1" customWidth="1"/>
    <col min="7669" max="7670" width="12.85546875" style="1" customWidth="1"/>
    <col min="7671" max="7672" width="8.85546875" style="1" customWidth="1"/>
    <col min="7673" max="7673" width="17" style="1" customWidth="1"/>
    <col min="7674" max="7680" width="8.85546875" style="1" customWidth="1"/>
    <col min="7681" max="7681" width="15.140625" style="1" customWidth="1"/>
    <col min="7682" max="7682" width="12.140625" style="1" customWidth="1"/>
    <col min="7683" max="7683" width="16.85546875" style="1" customWidth="1"/>
    <col min="7684" max="7684" width="14.85546875" style="1" customWidth="1"/>
    <col min="7685" max="7685" width="25.140625" style="1" customWidth="1"/>
    <col min="7686" max="7923" width="11.42578125" style="1"/>
    <col min="7924" max="7924" width="2.85546875" style="1" customWidth="1"/>
    <col min="7925" max="7926" width="12.85546875" style="1" customWidth="1"/>
    <col min="7927" max="7928" width="8.85546875" style="1" customWidth="1"/>
    <col min="7929" max="7929" width="17" style="1" customWidth="1"/>
    <col min="7930" max="7936" width="8.85546875" style="1" customWidth="1"/>
    <col min="7937" max="7937" width="15.140625" style="1" customWidth="1"/>
    <col min="7938" max="7938" width="12.140625" style="1" customWidth="1"/>
    <col min="7939" max="7939" width="16.85546875" style="1" customWidth="1"/>
    <col min="7940" max="7940" width="14.85546875" style="1" customWidth="1"/>
    <col min="7941" max="7941" width="25.140625" style="1" customWidth="1"/>
    <col min="7942" max="8179" width="11.42578125" style="1"/>
    <col min="8180" max="8180" width="2.85546875" style="1" customWidth="1"/>
    <col min="8181" max="8182" width="12.85546875" style="1" customWidth="1"/>
    <col min="8183" max="8184" width="8.85546875" style="1" customWidth="1"/>
    <col min="8185" max="8185" width="17" style="1" customWidth="1"/>
    <col min="8186" max="8192" width="8.85546875" style="1" customWidth="1"/>
    <col min="8193" max="8193" width="15.140625" style="1" customWidth="1"/>
    <col min="8194" max="8194" width="12.140625" style="1" customWidth="1"/>
    <col min="8195" max="8195" width="16.85546875" style="1" customWidth="1"/>
    <col min="8196" max="8196" width="14.85546875" style="1" customWidth="1"/>
    <col min="8197" max="8197" width="25.140625" style="1" customWidth="1"/>
    <col min="8198" max="8435" width="11.42578125" style="1"/>
    <col min="8436" max="8436" width="2.85546875" style="1" customWidth="1"/>
    <col min="8437" max="8438" width="12.85546875" style="1" customWidth="1"/>
    <col min="8439" max="8440" width="8.85546875" style="1" customWidth="1"/>
    <col min="8441" max="8441" width="17" style="1" customWidth="1"/>
    <col min="8442" max="8448" width="8.85546875" style="1" customWidth="1"/>
    <col min="8449" max="8449" width="15.140625" style="1" customWidth="1"/>
    <col min="8450" max="8450" width="12.140625" style="1" customWidth="1"/>
    <col min="8451" max="8451" width="16.85546875" style="1" customWidth="1"/>
    <col min="8452" max="8452" width="14.85546875" style="1" customWidth="1"/>
    <col min="8453" max="8453" width="25.140625" style="1" customWidth="1"/>
    <col min="8454" max="8691" width="11.42578125" style="1"/>
    <col min="8692" max="8692" width="2.85546875" style="1" customWidth="1"/>
    <col min="8693" max="8694" width="12.85546875" style="1" customWidth="1"/>
    <col min="8695" max="8696" width="8.85546875" style="1" customWidth="1"/>
    <col min="8697" max="8697" width="17" style="1" customWidth="1"/>
    <col min="8698" max="8704" width="8.85546875" style="1" customWidth="1"/>
    <col min="8705" max="8705" width="15.140625" style="1" customWidth="1"/>
    <col min="8706" max="8706" width="12.140625" style="1" customWidth="1"/>
    <col min="8707" max="8707" width="16.85546875" style="1" customWidth="1"/>
    <col min="8708" max="8708" width="14.85546875" style="1" customWidth="1"/>
    <col min="8709" max="8709" width="25.140625" style="1" customWidth="1"/>
    <col min="8710" max="8947" width="11.42578125" style="1"/>
    <col min="8948" max="8948" width="2.85546875" style="1" customWidth="1"/>
    <col min="8949" max="8950" width="12.85546875" style="1" customWidth="1"/>
    <col min="8951" max="8952" width="8.85546875" style="1" customWidth="1"/>
    <col min="8953" max="8953" width="17" style="1" customWidth="1"/>
    <col min="8954" max="8960" width="8.85546875" style="1" customWidth="1"/>
    <col min="8961" max="8961" width="15.140625" style="1" customWidth="1"/>
    <col min="8962" max="8962" width="12.140625" style="1" customWidth="1"/>
    <col min="8963" max="8963" width="16.85546875" style="1" customWidth="1"/>
    <col min="8964" max="8964" width="14.85546875" style="1" customWidth="1"/>
    <col min="8965" max="8965" width="25.140625" style="1" customWidth="1"/>
    <col min="8966" max="9203" width="11.42578125" style="1"/>
    <col min="9204" max="9204" width="2.85546875" style="1" customWidth="1"/>
    <col min="9205" max="9206" width="12.85546875" style="1" customWidth="1"/>
    <col min="9207" max="9208" width="8.85546875" style="1" customWidth="1"/>
    <col min="9209" max="9209" width="17" style="1" customWidth="1"/>
    <col min="9210" max="9216" width="8.85546875" style="1" customWidth="1"/>
    <col min="9217" max="9217" width="15.140625" style="1" customWidth="1"/>
    <col min="9218" max="9218" width="12.140625" style="1" customWidth="1"/>
    <col min="9219" max="9219" width="16.85546875" style="1" customWidth="1"/>
    <col min="9220" max="9220" width="14.85546875" style="1" customWidth="1"/>
    <col min="9221" max="9221" width="25.140625" style="1" customWidth="1"/>
    <col min="9222" max="9459" width="11.42578125" style="1"/>
    <col min="9460" max="9460" width="2.85546875" style="1" customWidth="1"/>
    <col min="9461" max="9462" width="12.85546875" style="1" customWidth="1"/>
    <col min="9463" max="9464" width="8.85546875" style="1" customWidth="1"/>
    <col min="9465" max="9465" width="17" style="1" customWidth="1"/>
    <col min="9466" max="9472" width="8.85546875" style="1" customWidth="1"/>
    <col min="9473" max="9473" width="15.140625" style="1" customWidth="1"/>
    <col min="9474" max="9474" width="12.140625" style="1" customWidth="1"/>
    <col min="9475" max="9475" width="16.85546875" style="1" customWidth="1"/>
    <col min="9476" max="9476" width="14.85546875" style="1" customWidth="1"/>
    <col min="9477" max="9477" width="25.140625" style="1" customWidth="1"/>
    <col min="9478" max="9715" width="11.42578125" style="1"/>
    <col min="9716" max="9716" width="2.85546875" style="1" customWidth="1"/>
    <col min="9717" max="9718" width="12.85546875" style="1" customWidth="1"/>
    <col min="9719" max="9720" width="8.85546875" style="1" customWidth="1"/>
    <col min="9721" max="9721" width="17" style="1" customWidth="1"/>
    <col min="9722" max="9728" width="8.85546875" style="1" customWidth="1"/>
    <col min="9729" max="9729" width="15.140625" style="1" customWidth="1"/>
    <col min="9730" max="9730" width="12.140625" style="1" customWidth="1"/>
    <col min="9731" max="9731" width="16.85546875" style="1" customWidth="1"/>
    <col min="9732" max="9732" width="14.85546875" style="1" customWidth="1"/>
    <col min="9733" max="9733" width="25.140625" style="1" customWidth="1"/>
    <col min="9734" max="9971" width="11.42578125" style="1"/>
    <col min="9972" max="9972" width="2.85546875" style="1" customWidth="1"/>
    <col min="9973" max="9974" width="12.85546875" style="1" customWidth="1"/>
    <col min="9975" max="9976" width="8.85546875" style="1" customWidth="1"/>
    <col min="9977" max="9977" width="17" style="1" customWidth="1"/>
    <col min="9978" max="9984" width="8.85546875" style="1" customWidth="1"/>
    <col min="9985" max="9985" width="15.140625" style="1" customWidth="1"/>
    <col min="9986" max="9986" width="12.140625" style="1" customWidth="1"/>
    <col min="9987" max="9987" width="16.85546875" style="1" customWidth="1"/>
    <col min="9988" max="9988" width="14.85546875" style="1" customWidth="1"/>
    <col min="9989" max="9989" width="25.140625" style="1" customWidth="1"/>
    <col min="9990" max="10227" width="11.42578125" style="1"/>
    <col min="10228" max="10228" width="2.85546875" style="1" customWidth="1"/>
    <col min="10229" max="10230" width="12.85546875" style="1" customWidth="1"/>
    <col min="10231" max="10232" width="8.85546875" style="1" customWidth="1"/>
    <col min="10233" max="10233" width="17" style="1" customWidth="1"/>
    <col min="10234" max="10240" width="8.85546875" style="1" customWidth="1"/>
    <col min="10241" max="10241" width="15.140625" style="1" customWidth="1"/>
    <col min="10242" max="10242" width="12.140625" style="1" customWidth="1"/>
    <col min="10243" max="10243" width="16.85546875" style="1" customWidth="1"/>
    <col min="10244" max="10244" width="14.85546875" style="1" customWidth="1"/>
    <col min="10245" max="10245" width="25.140625" style="1" customWidth="1"/>
    <col min="10246" max="10483" width="11.42578125" style="1"/>
    <col min="10484" max="10484" width="2.85546875" style="1" customWidth="1"/>
    <col min="10485" max="10486" width="12.85546875" style="1" customWidth="1"/>
    <col min="10487" max="10488" width="8.85546875" style="1" customWidth="1"/>
    <col min="10489" max="10489" width="17" style="1" customWidth="1"/>
    <col min="10490" max="10496" width="8.85546875" style="1" customWidth="1"/>
    <col min="10497" max="10497" width="15.140625" style="1" customWidth="1"/>
    <col min="10498" max="10498" width="12.140625" style="1" customWidth="1"/>
    <col min="10499" max="10499" width="16.85546875" style="1" customWidth="1"/>
    <col min="10500" max="10500" width="14.85546875" style="1" customWidth="1"/>
    <col min="10501" max="10501" width="25.140625" style="1" customWidth="1"/>
    <col min="10502" max="10739" width="11.42578125" style="1"/>
    <col min="10740" max="10740" width="2.85546875" style="1" customWidth="1"/>
    <col min="10741" max="10742" width="12.85546875" style="1" customWidth="1"/>
    <col min="10743" max="10744" width="8.85546875" style="1" customWidth="1"/>
    <col min="10745" max="10745" width="17" style="1" customWidth="1"/>
    <col min="10746" max="10752" width="8.85546875" style="1" customWidth="1"/>
    <col min="10753" max="10753" width="15.140625" style="1" customWidth="1"/>
    <col min="10754" max="10754" width="12.140625" style="1" customWidth="1"/>
    <col min="10755" max="10755" width="16.85546875" style="1" customWidth="1"/>
    <col min="10756" max="10756" width="14.85546875" style="1" customWidth="1"/>
    <col min="10757" max="10757" width="25.140625" style="1" customWidth="1"/>
    <col min="10758" max="10995" width="11.42578125" style="1"/>
    <col min="10996" max="10996" width="2.85546875" style="1" customWidth="1"/>
    <col min="10997" max="10998" width="12.85546875" style="1" customWidth="1"/>
    <col min="10999" max="11000" width="8.85546875" style="1" customWidth="1"/>
    <col min="11001" max="11001" width="17" style="1" customWidth="1"/>
    <col min="11002" max="11008" width="8.85546875" style="1" customWidth="1"/>
    <col min="11009" max="11009" width="15.140625" style="1" customWidth="1"/>
    <col min="11010" max="11010" width="12.140625" style="1" customWidth="1"/>
    <col min="11011" max="11011" width="16.85546875" style="1" customWidth="1"/>
    <col min="11012" max="11012" width="14.85546875" style="1" customWidth="1"/>
    <col min="11013" max="11013" width="25.140625" style="1" customWidth="1"/>
    <col min="11014" max="11251" width="11.42578125" style="1"/>
    <col min="11252" max="11252" width="2.85546875" style="1" customWidth="1"/>
    <col min="11253" max="11254" width="12.85546875" style="1" customWidth="1"/>
    <col min="11255" max="11256" width="8.85546875" style="1" customWidth="1"/>
    <col min="11257" max="11257" width="17" style="1" customWidth="1"/>
    <col min="11258" max="11264" width="8.85546875" style="1" customWidth="1"/>
    <col min="11265" max="11265" width="15.140625" style="1" customWidth="1"/>
    <col min="11266" max="11266" width="12.140625" style="1" customWidth="1"/>
    <col min="11267" max="11267" width="16.85546875" style="1" customWidth="1"/>
    <col min="11268" max="11268" width="14.85546875" style="1" customWidth="1"/>
    <col min="11269" max="11269" width="25.140625" style="1" customWidth="1"/>
    <col min="11270" max="11507" width="11.42578125" style="1"/>
    <col min="11508" max="11508" width="2.85546875" style="1" customWidth="1"/>
    <col min="11509" max="11510" width="12.85546875" style="1" customWidth="1"/>
    <col min="11511" max="11512" width="8.85546875" style="1" customWidth="1"/>
    <col min="11513" max="11513" width="17" style="1" customWidth="1"/>
    <col min="11514" max="11520" width="8.85546875" style="1" customWidth="1"/>
    <col min="11521" max="11521" width="15.140625" style="1" customWidth="1"/>
    <col min="11522" max="11522" width="12.140625" style="1" customWidth="1"/>
    <col min="11523" max="11523" width="16.85546875" style="1" customWidth="1"/>
    <col min="11524" max="11524" width="14.85546875" style="1" customWidth="1"/>
    <col min="11525" max="11525" width="25.140625" style="1" customWidth="1"/>
    <col min="11526" max="11763" width="11.42578125" style="1"/>
    <col min="11764" max="11764" width="2.85546875" style="1" customWidth="1"/>
    <col min="11765" max="11766" width="12.85546875" style="1" customWidth="1"/>
    <col min="11767" max="11768" width="8.85546875" style="1" customWidth="1"/>
    <col min="11769" max="11769" width="17" style="1" customWidth="1"/>
    <col min="11770" max="11776" width="8.85546875" style="1" customWidth="1"/>
    <col min="11777" max="11777" width="15.140625" style="1" customWidth="1"/>
    <col min="11778" max="11778" width="12.140625" style="1" customWidth="1"/>
    <col min="11779" max="11779" width="16.85546875" style="1" customWidth="1"/>
    <col min="11780" max="11780" width="14.85546875" style="1" customWidth="1"/>
    <col min="11781" max="11781" width="25.140625" style="1" customWidth="1"/>
    <col min="11782" max="12019" width="11.42578125" style="1"/>
    <col min="12020" max="12020" width="2.85546875" style="1" customWidth="1"/>
    <col min="12021" max="12022" width="12.85546875" style="1" customWidth="1"/>
    <col min="12023" max="12024" width="8.85546875" style="1" customWidth="1"/>
    <col min="12025" max="12025" width="17" style="1" customWidth="1"/>
    <col min="12026" max="12032" width="8.85546875" style="1" customWidth="1"/>
    <col min="12033" max="12033" width="15.140625" style="1" customWidth="1"/>
    <col min="12034" max="12034" width="12.140625" style="1" customWidth="1"/>
    <col min="12035" max="12035" width="16.85546875" style="1" customWidth="1"/>
    <col min="12036" max="12036" width="14.85546875" style="1" customWidth="1"/>
    <col min="12037" max="12037" width="25.140625" style="1" customWidth="1"/>
    <col min="12038" max="12275" width="11.42578125" style="1"/>
    <col min="12276" max="12276" width="2.85546875" style="1" customWidth="1"/>
    <col min="12277" max="12278" width="12.85546875" style="1" customWidth="1"/>
    <col min="12279" max="12280" width="8.85546875" style="1" customWidth="1"/>
    <col min="12281" max="12281" width="17" style="1" customWidth="1"/>
    <col min="12282" max="12288" width="8.85546875" style="1" customWidth="1"/>
    <col min="12289" max="12289" width="15.140625" style="1" customWidth="1"/>
    <col min="12290" max="12290" width="12.140625" style="1" customWidth="1"/>
    <col min="12291" max="12291" width="16.85546875" style="1" customWidth="1"/>
    <col min="12292" max="12292" width="14.85546875" style="1" customWidth="1"/>
    <col min="12293" max="12293" width="25.140625" style="1" customWidth="1"/>
    <col min="12294" max="12531" width="11.42578125" style="1"/>
    <col min="12532" max="12532" width="2.85546875" style="1" customWidth="1"/>
    <col min="12533" max="12534" width="12.85546875" style="1" customWidth="1"/>
    <col min="12535" max="12536" width="8.85546875" style="1" customWidth="1"/>
    <col min="12537" max="12537" width="17" style="1" customWidth="1"/>
    <col min="12538" max="12544" width="8.85546875" style="1" customWidth="1"/>
    <col min="12545" max="12545" width="15.140625" style="1" customWidth="1"/>
    <col min="12546" max="12546" width="12.140625" style="1" customWidth="1"/>
    <col min="12547" max="12547" width="16.85546875" style="1" customWidth="1"/>
    <col min="12548" max="12548" width="14.85546875" style="1" customWidth="1"/>
    <col min="12549" max="12549" width="25.140625" style="1" customWidth="1"/>
    <col min="12550" max="12787" width="11.42578125" style="1"/>
    <col min="12788" max="12788" width="2.85546875" style="1" customWidth="1"/>
    <col min="12789" max="12790" width="12.85546875" style="1" customWidth="1"/>
    <col min="12791" max="12792" width="8.85546875" style="1" customWidth="1"/>
    <col min="12793" max="12793" width="17" style="1" customWidth="1"/>
    <col min="12794" max="12800" width="8.85546875" style="1" customWidth="1"/>
    <col min="12801" max="12801" width="15.140625" style="1" customWidth="1"/>
    <col min="12802" max="12802" width="12.140625" style="1" customWidth="1"/>
    <col min="12803" max="12803" width="16.85546875" style="1" customWidth="1"/>
    <col min="12804" max="12804" width="14.85546875" style="1" customWidth="1"/>
    <col min="12805" max="12805" width="25.140625" style="1" customWidth="1"/>
    <col min="12806" max="13043" width="11.42578125" style="1"/>
    <col min="13044" max="13044" width="2.85546875" style="1" customWidth="1"/>
    <col min="13045" max="13046" width="12.85546875" style="1" customWidth="1"/>
    <col min="13047" max="13048" width="8.85546875" style="1" customWidth="1"/>
    <col min="13049" max="13049" width="17" style="1" customWidth="1"/>
    <col min="13050" max="13056" width="8.85546875" style="1" customWidth="1"/>
    <col min="13057" max="13057" width="15.140625" style="1" customWidth="1"/>
    <col min="13058" max="13058" width="12.140625" style="1" customWidth="1"/>
    <col min="13059" max="13059" width="16.85546875" style="1" customWidth="1"/>
    <col min="13060" max="13060" width="14.85546875" style="1" customWidth="1"/>
    <col min="13061" max="13061" width="25.140625" style="1" customWidth="1"/>
    <col min="13062" max="13299" width="11.42578125" style="1"/>
    <col min="13300" max="13300" width="2.85546875" style="1" customWidth="1"/>
    <col min="13301" max="13302" width="12.85546875" style="1" customWidth="1"/>
    <col min="13303" max="13304" width="8.85546875" style="1" customWidth="1"/>
    <col min="13305" max="13305" width="17" style="1" customWidth="1"/>
    <col min="13306" max="13312" width="8.85546875" style="1" customWidth="1"/>
    <col min="13313" max="13313" width="15.140625" style="1" customWidth="1"/>
    <col min="13314" max="13314" width="12.140625" style="1" customWidth="1"/>
    <col min="13315" max="13315" width="16.85546875" style="1" customWidth="1"/>
    <col min="13316" max="13316" width="14.85546875" style="1" customWidth="1"/>
    <col min="13317" max="13317" width="25.140625" style="1" customWidth="1"/>
    <col min="13318" max="13555" width="11.42578125" style="1"/>
    <col min="13556" max="13556" width="2.85546875" style="1" customWidth="1"/>
    <col min="13557" max="13558" width="12.85546875" style="1" customWidth="1"/>
    <col min="13559" max="13560" width="8.85546875" style="1" customWidth="1"/>
    <col min="13561" max="13561" width="17" style="1" customWidth="1"/>
    <col min="13562" max="13568" width="8.85546875" style="1" customWidth="1"/>
    <col min="13569" max="13569" width="15.140625" style="1" customWidth="1"/>
    <col min="13570" max="13570" width="12.140625" style="1" customWidth="1"/>
    <col min="13571" max="13571" width="16.85546875" style="1" customWidth="1"/>
    <col min="13572" max="13572" width="14.85546875" style="1" customWidth="1"/>
    <col min="13573" max="13573" width="25.140625" style="1" customWidth="1"/>
    <col min="13574" max="13811" width="11.42578125" style="1"/>
    <col min="13812" max="13812" width="2.85546875" style="1" customWidth="1"/>
    <col min="13813" max="13814" width="12.85546875" style="1" customWidth="1"/>
    <col min="13815" max="13816" width="8.85546875" style="1" customWidth="1"/>
    <col min="13817" max="13817" width="17" style="1" customWidth="1"/>
    <col min="13818" max="13824" width="8.85546875" style="1" customWidth="1"/>
    <col min="13825" max="13825" width="15.140625" style="1" customWidth="1"/>
    <col min="13826" max="13826" width="12.140625" style="1" customWidth="1"/>
    <col min="13827" max="13827" width="16.85546875" style="1" customWidth="1"/>
    <col min="13828" max="13828" width="14.85546875" style="1" customWidth="1"/>
    <col min="13829" max="13829" width="25.140625" style="1" customWidth="1"/>
    <col min="13830" max="14067" width="11.42578125" style="1"/>
    <col min="14068" max="14068" width="2.85546875" style="1" customWidth="1"/>
    <col min="14069" max="14070" width="12.85546875" style="1" customWidth="1"/>
    <col min="14071" max="14072" width="8.85546875" style="1" customWidth="1"/>
    <col min="14073" max="14073" width="17" style="1" customWidth="1"/>
    <col min="14074" max="14080" width="8.85546875" style="1" customWidth="1"/>
    <col min="14081" max="14081" width="15.140625" style="1" customWidth="1"/>
    <col min="14082" max="14082" width="12.140625" style="1" customWidth="1"/>
    <col min="14083" max="14083" width="16.85546875" style="1" customWidth="1"/>
    <col min="14084" max="14084" width="14.85546875" style="1" customWidth="1"/>
    <col min="14085" max="14085" width="25.140625" style="1" customWidth="1"/>
    <col min="14086" max="14323" width="11.42578125" style="1"/>
    <col min="14324" max="14324" width="2.85546875" style="1" customWidth="1"/>
    <col min="14325" max="14326" width="12.85546875" style="1" customWidth="1"/>
    <col min="14327" max="14328" width="8.85546875" style="1" customWidth="1"/>
    <col min="14329" max="14329" width="17" style="1" customWidth="1"/>
    <col min="14330" max="14336" width="8.85546875" style="1" customWidth="1"/>
    <col min="14337" max="14337" width="15.140625" style="1" customWidth="1"/>
    <col min="14338" max="14338" width="12.140625" style="1" customWidth="1"/>
    <col min="14339" max="14339" width="16.85546875" style="1" customWidth="1"/>
    <col min="14340" max="14340" width="14.85546875" style="1" customWidth="1"/>
    <col min="14341" max="14341" width="25.140625" style="1" customWidth="1"/>
    <col min="14342" max="14579" width="11.42578125" style="1"/>
    <col min="14580" max="14580" width="2.85546875" style="1" customWidth="1"/>
    <col min="14581" max="14582" width="12.85546875" style="1" customWidth="1"/>
    <col min="14583" max="14584" width="8.85546875" style="1" customWidth="1"/>
    <col min="14585" max="14585" width="17" style="1" customWidth="1"/>
    <col min="14586" max="14592" width="8.85546875" style="1" customWidth="1"/>
    <col min="14593" max="14593" width="15.140625" style="1" customWidth="1"/>
    <col min="14594" max="14594" width="12.140625" style="1" customWidth="1"/>
    <col min="14595" max="14595" width="16.85546875" style="1" customWidth="1"/>
    <col min="14596" max="14596" width="14.85546875" style="1" customWidth="1"/>
    <col min="14597" max="14597" width="25.140625" style="1" customWidth="1"/>
    <col min="14598" max="14835" width="11.42578125" style="1"/>
    <col min="14836" max="14836" width="2.85546875" style="1" customWidth="1"/>
    <col min="14837" max="14838" width="12.85546875" style="1" customWidth="1"/>
    <col min="14839" max="14840" width="8.85546875" style="1" customWidth="1"/>
    <col min="14841" max="14841" width="17" style="1" customWidth="1"/>
    <col min="14842" max="14848" width="8.85546875" style="1" customWidth="1"/>
    <col min="14849" max="14849" width="15.140625" style="1" customWidth="1"/>
    <col min="14850" max="14850" width="12.140625" style="1" customWidth="1"/>
    <col min="14851" max="14851" width="16.85546875" style="1" customWidth="1"/>
    <col min="14852" max="14852" width="14.85546875" style="1" customWidth="1"/>
    <col min="14853" max="14853" width="25.140625" style="1" customWidth="1"/>
    <col min="14854" max="15091" width="11.42578125" style="1"/>
    <col min="15092" max="15092" width="2.85546875" style="1" customWidth="1"/>
    <col min="15093" max="15094" width="12.85546875" style="1" customWidth="1"/>
    <col min="15095" max="15096" width="8.85546875" style="1" customWidth="1"/>
    <col min="15097" max="15097" width="17" style="1" customWidth="1"/>
    <col min="15098" max="15104" width="8.85546875" style="1" customWidth="1"/>
    <col min="15105" max="15105" width="15.140625" style="1" customWidth="1"/>
    <col min="15106" max="15106" width="12.140625" style="1" customWidth="1"/>
    <col min="15107" max="15107" width="16.85546875" style="1" customWidth="1"/>
    <col min="15108" max="15108" width="14.85546875" style="1" customWidth="1"/>
    <col min="15109" max="15109" width="25.140625" style="1" customWidth="1"/>
    <col min="15110" max="15347" width="11.42578125" style="1"/>
    <col min="15348" max="15348" width="2.85546875" style="1" customWidth="1"/>
    <col min="15349" max="15350" width="12.85546875" style="1" customWidth="1"/>
    <col min="15351" max="15352" width="8.85546875" style="1" customWidth="1"/>
    <col min="15353" max="15353" width="17" style="1" customWidth="1"/>
    <col min="15354" max="15360" width="8.85546875" style="1" customWidth="1"/>
    <col min="15361" max="15361" width="15.140625" style="1" customWidth="1"/>
    <col min="15362" max="15362" width="12.140625" style="1" customWidth="1"/>
    <col min="15363" max="15363" width="16.85546875" style="1" customWidth="1"/>
    <col min="15364" max="15364" width="14.85546875" style="1" customWidth="1"/>
    <col min="15365" max="15365" width="25.140625" style="1" customWidth="1"/>
    <col min="15366" max="15603" width="11.42578125" style="1"/>
    <col min="15604" max="15604" width="2.85546875" style="1" customWidth="1"/>
    <col min="15605" max="15606" width="12.85546875" style="1" customWidth="1"/>
    <col min="15607" max="15608" width="8.85546875" style="1" customWidth="1"/>
    <col min="15609" max="15609" width="17" style="1" customWidth="1"/>
    <col min="15610" max="15616" width="8.85546875" style="1" customWidth="1"/>
    <col min="15617" max="15617" width="15.140625" style="1" customWidth="1"/>
    <col min="15618" max="15618" width="12.140625" style="1" customWidth="1"/>
    <col min="15619" max="15619" width="16.85546875" style="1" customWidth="1"/>
    <col min="15620" max="15620" width="14.85546875" style="1" customWidth="1"/>
    <col min="15621" max="15621" width="25.140625" style="1" customWidth="1"/>
    <col min="15622" max="15859" width="11.42578125" style="1"/>
    <col min="15860" max="15860" width="2.85546875" style="1" customWidth="1"/>
    <col min="15861" max="15862" width="12.85546875" style="1" customWidth="1"/>
    <col min="15863" max="15864" width="8.85546875" style="1" customWidth="1"/>
    <col min="15865" max="15865" width="17" style="1" customWidth="1"/>
    <col min="15866" max="15872" width="8.85546875" style="1" customWidth="1"/>
    <col min="15873" max="15873" width="15.140625" style="1" customWidth="1"/>
    <col min="15874" max="15874" width="12.140625" style="1" customWidth="1"/>
    <col min="15875" max="15875" width="16.85546875" style="1" customWidth="1"/>
    <col min="15876" max="15876" width="14.85546875" style="1" customWidth="1"/>
    <col min="15877" max="15877" width="25.140625" style="1" customWidth="1"/>
    <col min="15878" max="16115" width="11.42578125" style="1"/>
    <col min="16116" max="16116" width="2.85546875" style="1" customWidth="1"/>
    <col min="16117" max="16118" width="12.85546875" style="1" customWidth="1"/>
    <col min="16119" max="16120" width="8.85546875" style="1" customWidth="1"/>
    <col min="16121" max="16121" width="17" style="1" customWidth="1"/>
    <col min="16122" max="16128" width="8.85546875" style="1" customWidth="1"/>
    <col min="16129" max="16129" width="15.140625" style="1" customWidth="1"/>
    <col min="16130" max="16130" width="12.140625" style="1" customWidth="1"/>
    <col min="16131" max="16131" width="16.85546875" style="1" customWidth="1"/>
    <col min="16132" max="16132" width="14.85546875" style="1" customWidth="1"/>
    <col min="16133" max="16133" width="25.140625" style="1" customWidth="1"/>
    <col min="16134" max="16372" width="11.42578125" style="1"/>
    <col min="16373" max="16384" width="11.42578125" style="1" customWidth="1"/>
  </cols>
  <sheetData>
    <row r="1" spans="1:10" s="24" customFormat="1" ht="18" customHeight="1" x14ac:dyDescent="0.25">
      <c r="A1" s="23"/>
      <c r="B1" s="80" t="s">
        <v>316</v>
      </c>
      <c r="C1" s="80"/>
      <c r="D1" s="80"/>
      <c r="E1" s="80"/>
      <c r="F1" s="80"/>
      <c r="G1" s="80"/>
      <c r="H1" s="80"/>
    </row>
    <row r="2" spans="1:10" s="79" customFormat="1" ht="18" customHeight="1" x14ac:dyDescent="0.25">
      <c r="A2" s="78"/>
      <c r="B2" s="84" t="s">
        <v>315</v>
      </c>
      <c r="C2" s="80"/>
      <c r="D2" s="80"/>
      <c r="E2" s="80"/>
      <c r="F2" s="80"/>
      <c r="G2" s="80"/>
      <c r="H2" s="85"/>
    </row>
    <row r="3" spans="1:10" s="24" customFormat="1" ht="15" x14ac:dyDescent="0.25">
      <c r="B3" s="25"/>
      <c r="C3" s="26"/>
      <c r="D3" s="27"/>
      <c r="E3" s="27"/>
      <c r="F3" s="28"/>
      <c r="G3" s="28"/>
      <c r="H3" s="29"/>
    </row>
    <row r="4" spans="1:10" s="24" customFormat="1" ht="27" customHeight="1" x14ac:dyDescent="0.25">
      <c r="B4" s="30"/>
      <c r="C4" s="26"/>
      <c r="D4" s="27"/>
      <c r="E4" s="27"/>
      <c r="F4" s="26"/>
      <c r="G4" s="26"/>
      <c r="H4" s="29"/>
    </row>
    <row r="5" spans="1:10" s="24" customFormat="1" ht="15.75" x14ac:dyDescent="0.25">
      <c r="B5" s="30"/>
      <c r="C5" s="26"/>
      <c r="D5" s="27"/>
      <c r="E5" s="27"/>
      <c r="F5" s="26"/>
      <c r="G5" s="26"/>
      <c r="H5" s="29"/>
    </row>
    <row r="6" spans="1:10" s="24" customFormat="1" ht="9" customHeight="1" x14ac:dyDescent="0.25">
      <c r="B6" s="30"/>
      <c r="C6" s="26"/>
      <c r="D6" s="31"/>
      <c r="E6" s="31"/>
      <c r="F6" s="31"/>
      <c r="G6" s="31"/>
      <c r="H6" s="32"/>
    </row>
    <row r="7" spans="1:10" s="24" customFormat="1" ht="23.25" x14ac:dyDescent="0.25">
      <c r="B7" s="69"/>
      <c r="C7" s="70"/>
      <c r="D7" s="70"/>
      <c r="E7" s="70"/>
      <c r="F7" s="70"/>
      <c r="G7" s="89"/>
      <c r="H7" s="90"/>
    </row>
    <row r="8" spans="1:10" s="24" customFormat="1" ht="24" thickBot="1" x14ac:dyDescent="0.3">
      <c r="B8" s="91"/>
      <c r="C8" s="92"/>
      <c r="D8" s="92"/>
      <c r="E8" s="92"/>
      <c r="F8" s="92"/>
      <c r="G8" s="92"/>
      <c r="H8" s="93"/>
    </row>
    <row r="9" spans="1:10" s="24" customFormat="1" ht="37.9" customHeight="1" thickTop="1" x14ac:dyDescent="0.25">
      <c r="B9" s="33" t="s">
        <v>6</v>
      </c>
      <c r="C9" s="86" t="s">
        <v>109</v>
      </c>
      <c r="D9" s="86"/>
      <c r="E9" s="86"/>
      <c r="F9" s="86"/>
      <c r="G9" s="87"/>
      <c r="H9" s="88"/>
    </row>
    <row r="10" spans="1:10" s="24" customFormat="1" ht="27.95" customHeight="1" x14ac:dyDescent="0.25">
      <c r="B10" s="34" t="s">
        <v>7</v>
      </c>
      <c r="C10" s="81" t="s">
        <v>107</v>
      </c>
      <c r="D10" s="82"/>
      <c r="E10" s="82"/>
      <c r="F10" s="82"/>
      <c r="G10" s="82"/>
      <c r="H10" s="83"/>
    </row>
    <row r="11" spans="1:10" s="24" customFormat="1" ht="27.95" customHeight="1" x14ac:dyDescent="0.25">
      <c r="B11" s="34" t="s">
        <v>8</v>
      </c>
      <c r="C11" s="81" t="s">
        <v>108</v>
      </c>
      <c r="D11" s="82"/>
      <c r="E11" s="82"/>
      <c r="F11" s="82"/>
      <c r="G11" s="82"/>
      <c r="H11" s="83"/>
    </row>
    <row r="12" spans="1:10" s="24" customFormat="1" ht="22.9" customHeight="1" thickBot="1" x14ac:dyDescent="0.3">
      <c r="B12" s="35" t="s">
        <v>9</v>
      </c>
      <c r="C12" s="94" t="s">
        <v>106</v>
      </c>
      <c r="D12" s="95"/>
      <c r="E12" s="95"/>
      <c r="F12" s="95"/>
      <c r="G12" s="95"/>
      <c r="H12" s="96"/>
    </row>
    <row r="13" spans="1:10" ht="16.5" thickTop="1" x14ac:dyDescent="0.2">
      <c r="B13" s="2"/>
      <c r="C13" s="3"/>
      <c r="D13" s="4"/>
      <c r="E13" s="14"/>
      <c r="F13" s="17"/>
      <c r="G13" s="17"/>
      <c r="H13" s="17"/>
      <c r="J13" s="24"/>
    </row>
    <row r="14" spans="1:10" ht="15.75" x14ac:dyDescent="0.2">
      <c r="B14" s="2"/>
      <c r="C14" s="5" t="s">
        <v>0</v>
      </c>
      <c r="D14" s="4"/>
      <c r="E14" s="14"/>
      <c r="F14" s="17"/>
      <c r="G14" s="17"/>
      <c r="H14" s="17"/>
    </row>
    <row r="15" spans="1:10" ht="15.75" x14ac:dyDescent="0.2">
      <c r="B15" s="2"/>
      <c r="C15" s="5"/>
      <c r="D15" s="4"/>
      <c r="E15" s="14"/>
      <c r="F15" s="17"/>
      <c r="G15" s="17"/>
      <c r="H15" s="17"/>
    </row>
    <row r="16" spans="1:10" ht="15.75" customHeight="1" x14ac:dyDescent="0.2">
      <c r="B16" s="2"/>
      <c r="C16" s="97" t="s">
        <v>110</v>
      </c>
      <c r="D16" s="98"/>
      <c r="E16" s="98"/>
      <c r="F16" s="98"/>
      <c r="G16" s="98"/>
      <c r="H16" s="20"/>
    </row>
    <row r="17" spans="2:8" ht="15.75" x14ac:dyDescent="0.2">
      <c r="B17" s="2"/>
      <c r="C17" s="46" t="s">
        <v>101</v>
      </c>
      <c r="D17" s="47"/>
      <c r="E17" s="48"/>
      <c r="F17" s="48"/>
      <c r="G17" s="48"/>
      <c r="H17" s="38">
        <f>H125</f>
        <v>354.93999999999994</v>
      </c>
    </row>
    <row r="18" spans="2:8" s="9" customFormat="1" ht="15.75" customHeight="1" x14ac:dyDescent="0.25">
      <c r="B18" s="2"/>
      <c r="C18" s="46" t="s">
        <v>102</v>
      </c>
      <c r="D18" s="47"/>
      <c r="E18" s="48"/>
      <c r="F18" s="48"/>
      <c r="G18" s="48"/>
      <c r="H18" s="38">
        <f>H136</f>
        <v>6742.97</v>
      </c>
    </row>
    <row r="19" spans="2:8" s="9" customFormat="1" ht="15.75" customHeight="1" x14ac:dyDescent="0.25">
      <c r="B19" s="2"/>
      <c r="C19" s="46" t="s">
        <v>103</v>
      </c>
      <c r="D19" s="47"/>
      <c r="E19" s="48"/>
      <c r="F19" s="48"/>
      <c r="G19" s="48"/>
      <c r="H19" s="38">
        <f>H148</f>
        <v>2512.56</v>
      </c>
    </row>
    <row r="20" spans="2:8" s="9" customFormat="1" ht="15.75" customHeight="1" x14ac:dyDescent="0.25">
      <c r="B20" s="2"/>
      <c r="C20" s="46" t="s">
        <v>104</v>
      </c>
      <c r="D20" s="47"/>
      <c r="E20" s="48"/>
      <c r="F20" s="48"/>
      <c r="G20" s="48"/>
      <c r="H20" s="38">
        <f>H155</f>
        <v>114.26</v>
      </c>
    </row>
    <row r="21" spans="2:8" s="9" customFormat="1" ht="15.75" customHeight="1" x14ac:dyDescent="0.25">
      <c r="B21" s="2"/>
      <c r="C21" s="46" t="s">
        <v>105</v>
      </c>
      <c r="D21" s="47"/>
      <c r="E21" s="48"/>
      <c r="F21" s="48"/>
      <c r="G21" s="48"/>
      <c r="H21" s="38">
        <f>H172</f>
        <v>120</v>
      </c>
    </row>
    <row r="22" spans="2:8" s="9" customFormat="1" ht="15.75" customHeight="1" x14ac:dyDescent="0.25">
      <c r="B22" s="2"/>
      <c r="C22" s="8"/>
      <c r="D22" s="49"/>
      <c r="E22" s="4"/>
      <c r="F22" s="39"/>
      <c r="G22" s="39" t="s">
        <v>18</v>
      </c>
      <c r="H22" s="40">
        <f>SUBTOTAL(9,H17:H21)</f>
        <v>9844.73</v>
      </c>
    </row>
    <row r="23" spans="2:8" ht="15.75" x14ac:dyDescent="0.2">
      <c r="B23" s="2"/>
      <c r="H23" s="21"/>
    </row>
    <row r="24" spans="2:8" ht="15.75" x14ac:dyDescent="0.2">
      <c r="B24" s="2"/>
      <c r="H24" s="21"/>
    </row>
    <row r="25" spans="2:8" ht="15.75" x14ac:dyDescent="0.2">
      <c r="B25" s="2"/>
      <c r="C25" s="97" t="s">
        <v>113</v>
      </c>
      <c r="D25" s="98"/>
      <c r="E25" s="98"/>
      <c r="F25" s="98"/>
      <c r="G25" s="98"/>
      <c r="H25" s="20"/>
    </row>
    <row r="26" spans="2:8" s="9" customFormat="1" ht="15.75" customHeight="1" x14ac:dyDescent="0.25">
      <c r="B26" s="2"/>
      <c r="C26" s="46" t="s">
        <v>112</v>
      </c>
      <c r="D26" s="47"/>
      <c r="E26" s="48"/>
      <c r="F26" s="48"/>
      <c r="G26" s="48"/>
      <c r="H26" s="38">
        <f>H193</f>
        <v>7150.43</v>
      </c>
    </row>
    <row r="27" spans="2:8" ht="15.75" x14ac:dyDescent="0.2">
      <c r="B27" s="2"/>
      <c r="C27" s="46" t="s">
        <v>102</v>
      </c>
      <c r="D27" s="47"/>
      <c r="E27" s="48"/>
      <c r="F27" s="48"/>
      <c r="G27" s="48"/>
      <c r="H27" s="38">
        <f>H204</f>
        <v>6200.53</v>
      </c>
    </row>
    <row r="28" spans="2:8" ht="15.75" x14ac:dyDescent="0.2">
      <c r="B28" s="2"/>
      <c r="C28" s="46" t="s">
        <v>103</v>
      </c>
      <c r="D28" s="47"/>
      <c r="E28" s="48"/>
      <c r="F28" s="48"/>
      <c r="G28" s="48"/>
      <c r="H28" s="38">
        <f>H219</f>
        <v>2166.58</v>
      </c>
    </row>
    <row r="29" spans="2:8" s="9" customFormat="1" ht="15.75" customHeight="1" x14ac:dyDescent="0.25">
      <c r="B29" s="2"/>
      <c r="C29" s="46" t="s">
        <v>104</v>
      </c>
      <c r="D29" s="47"/>
      <c r="E29" s="48"/>
      <c r="F29" s="48"/>
      <c r="G29" s="48"/>
      <c r="H29" s="38">
        <f>H225</f>
        <v>33.68</v>
      </c>
    </row>
    <row r="30" spans="2:8" s="9" customFormat="1" ht="15.75" customHeight="1" x14ac:dyDescent="0.25">
      <c r="B30" s="2"/>
      <c r="C30" s="46" t="s">
        <v>105</v>
      </c>
      <c r="D30" s="47"/>
      <c r="E30" s="48"/>
      <c r="F30" s="48"/>
      <c r="G30" s="48"/>
      <c r="H30" s="38">
        <f>H251</f>
        <v>397</v>
      </c>
    </row>
    <row r="31" spans="2:8" ht="15.75" x14ac:dyDescent="0.2">
      <c r="B31" s="2"/>
      <c r="C31" s="8"/>
      <c r="D31" s="49"/>
      <c r="E31" s="4"/>
      <c r="F31" s="39"/>
      <c r="G31" s="39" t="s">
        <v>50</v>
      </c>
      <c r="H31" s="40">
        <f>SUBTOTAL(9,H26:H30)</f>
        <v>15948.22</v>
      </c>
    </row>
    <row r="32" spans="2:8" ht="15.75" x14ac:dyDescent="0.2">
      <c r="B32" s="2"/>
      <c r="H32" s="21"/>
    </row>
    <row r="33" spans="2:8" ht="15.75" x14ac:dyDescent="0.2">
      <c r="B33" s="2"/>
      <c r="H33" s="21"/>
    </row>
    <row r="34" spans="2:8" ht="15.75" x14ac:dyDescent="0.2">
      <c r="B34" s="2"/>
      <c r="C34" s="97" t="s">
        <v>264</v>
      </c>
      <c r="D34" s="98"/>
      <c r="E34" s="98"/>
      <c r="F34" s="98"/>
      <c r="G34" s="98"/>
      <c r="H34" s="20"/>
    </row>
    <row r="35" spans="2:8" ht="15.75" x14ac:dyDescent="0.2">
      <c r="B35" s="2"/>
      <c r="C35" s="46" t="s">
        <v>112</v>
      </c>
      <c r="D35" s="47"/>
      <c r="E35" s="48"/>
      <c r="F35" s="48"/>
      <c r="G35" s="48"/>
      <c r="H35" s="38">
        <f>H266</f>
        <v>1579.3</v>
      </c>
    </row>
    <row r="36" spans="2:8" ht="15.75" x14ac:dyDescent="0.2">
      <c r="B36" s="2"/>
      <c r="C36" s="46" t="s">
        <v>266</v>
      </c>
      <c r="D36" s="47"/>
      <c r="E36" s="48"/>
      <c r="F36" s="48"/>
      <c r="G36" s="48"/>
      <c r="H36" s="38">
        <f>H274</f>
        <v>2136.1400000000003</v>
      </c>
    </row>
    <row r="37" spans="2:8" ht="15.75" x14ac:dyDescent="0.2">
      <c r="B37" s="2"/>
      <c r="C37" s="46" t="s">
        <v>267</v>
      </c>
      <c r="D37" s="47"/>
      <c r="E37" s="48"/>
      <c r="F37" s="48"/>
      <c r="G37" s="48"/>
      <c r="H37" s="38">
        <f>H278</f>
        <v>4</v>
      </c>
    </row>
    <row r="38" spans="2:8" ht="15.75" x14ac:dyDescent="0.2">
      <c r="B38" s="2"/>
      <c r="C38" s="8"/>
      <c r="D38" s="49"/>
      <c r="E38" s="4"/>
      <c r="F38" s="39"/>
      <c r="G38" s="39" t="s">
        <v>51</v>
      </c>
      <c r="H38" s="40">
        <f>SUBTOTAL(9,H35:H37)</f>
        <v>3719.4400000000005</v>
      </c>
    </row>
    <row r="39" spans="2:8" ht="15.75" x14ac:dyDescent="0.2">
      <c r="B39" s="2"/>
      <c r="H39" s="21"/>
    </row>
    <row r="40" spans="2:8" ht="15.75" x14ac:dyDescent="0.2">
      <c r="B40" s="2"/>
      <c r="H40" s="21"/>
    </row>
    <row r="41" spans="2:8" ht="15.75" x14ac:dyDescent="0.2">
      <c r="B41" s="2"/>
      <c r="C41" s="97" t="s">
        <v>268</v>
      </c>
      <c r="D41" s="98"/>
      <c r="E41" s="98"/>
      <c r="F41" s="98"/>
      <c r="G41" s="98"/>
      <c r="H41" s="20"/>
    </row>
    <row r="42" spans="2:8" ht="15.75" x14ac:dyDescent="0.2">
      <c r="B42" s="2"/>
      <c r="C42" s="46" t="s">
        <v>112</v>
      </c>
      <c r="D42" s="47"/>
      <c r="E42" s="48"/>
      <c r="F42" s="48"/>
      <c r="G42" s="48"/>
      <c r="H42" s="38">
        <f>H295</f>
        <v>1801.88</v>
      </c>
    </row>
    <row r="43" spans="2:8" ht="15.75" x14ac:dyDescent="0.2">
      <c r="B43" s="2"/>
      <c r="C43" s="46" t="s">
        <v>102</v>
      </c>
      <c r="D43" s="47"/>
      <c r="E43" s="48"/>
      <c r="F43" s="48"/>
      <c r="G43" s="48"/>
      <c r="H43" s="38">
        <f>H306</f>
        <v>11789.61</v>
      </c>
    </row>
    <row r="44" spans="2:8" ht="15.75" x14ac:dyDescent="0.2">
      <c r="B44" s="2"/>
      <c r="C44" s="46" t="s">
        <v>270</v>
      </c>
      <c r="D44" s="47"/>
      <c r="E44" s="48"/>
      <c r="F44" s="48"/>
      <c r="G44" s="48"/>
      <c r="H44" s="38">
        <f>H322</f>
        <v>581.5</v>
      </c>
    </row>
    <row r="45" spans="2:8" ht="15.75" x14ac:dyDescent="0.2">
      <c r="B45" s="2"/>
      <c r="C45" s="8"/>
      <c r="D45" s="49"/>
      <c r="E45" s="4"/>
      <c r="F45" s="39"/>
      <c r="G45" s="39" t="s">
        <v>65</v>
      </c>
      <c r="H45" s="40">
        <f>SUBTOTAL(9,H42:H44)</f>
        <v>14172.990000000002</v>
      </c>
    </row>
    <row r="46" spans="2:8" ht="15.75" x14ac:dyDescent="0.2">
      <c r="B46" s="2"/>
      <c r="H46" s="21"/>
    </row>
    <row r="47" spans="2:8" ht="15.75" x14ac:dyDescent="0.2">
      <c r="B47" s="2"/>
      <c r="H47" s="21"/>
    </row>
    <row r="48" spans="2:8" ht="15.75" x14ac:dyDescent="0.2">
      <c r="B48" s="2"/>
      <c r="C48" s="97" t="s">
        <v>295</v>
      </c>
      <c r="D48" s="98"/>
      <c r="E48" s="98"/>
      <c r="F48" s="98"/>
      <c r="G48" s="98"/>
      <c r="H48" s="20"/>
    </row>
    <row r="49" spans="2:10" ht="15.75" x14ac:dyDescent="0.2">
      <c r="B49" s="2"/>
      <c r="C49" s="46" t="s">
        <v>296</v>
      </c>
      <c r="D49" s="47"/>
      <c r="E49" s="48"/>
      <c r="F49" s="48"/>
      <c r="G49" s="48"/>
      <c r="H49" s="38">
        <f>H334</f>
        <v>814</v>
      </c>
    </row>
    <row r="50" spans="2:10" ht="15.75" x14ac:dyDescent="0.2">
      <c r="B50" s="2"/>
      <c r="C50" s="8"/>
      <c r="D50" s="49"/>
      <c r="E50" s="4"/>
      <c r="F50" s="39"/>
      <c r="G50" s="39" t="s">
        <v>66</v>
      </c>
      <c r="H50" s="40">
        <f>SUBTOTAL(9,H49:H49)</f>
        <v>814</v>
      </c>
    </row>
    <row r="51" spans="2:10" ht="15.75" x14ac:dyDescent="0.2">
      <c r="B51" s="2"/>
      <c r="H51" s="21"/>
    </row>
    <row r="52" spans="2:10" ht="15.75" x14ac:dyDescent="0.2">
      <c r="B52" s="2"/>
      <c r="H52" s="21"/>
    </row>
    <row r="53" spans="2:10" ht="15.75" x14ac:dyDescent="0.2">
      <c r="B53" s="2"/>
      <c r="C53" s="97" t="s">
        <v>298</v>
      </c>
      <c r="D53" s="98"/>
      <c r="E53" s="98"/>
      <c r="F53" s="98"/>
      <c r="G53" s="98"/>
      <c r="H53" s="20"/>
    </row>
    <row r="54" spans="2:10" s="9" customFormat="1" ht="15.75" customHeight="1" x14ac:dyDescent="0.25">
      <c r="B54" s="2"/>
      <c r="C54" s="46" t="s">
        <v>112</v>
      </c>
      <c r="D54" s="47"/>
      <c r="E54" s="48"/>
      <c r="F54" s="48"/>
      <c r="G54" s="48"/>
      <c r="H54" s="38">
        <f>H346</f>
        <v>986.2199999999998</v>
      </c>
    </row>
    <row r="55" spans="2:10" ht="15.75" x14ac:dyDescent="0.2">
      <c r="B55" s="2"/>
      <c r="C55" s="46" t="s">
        <v>266</v>
      </c>
      <c r="D55" s="47"/>
      <c r="E55" s="48"/>
      <c r="F55" s="48"/>
      <c r="G55" s="48"/>
      <c r="H55" s="38">
        <f>H352</f>
        <v>507</v>
      </c>
    </row>
    <row r="56" spans="2:10" ht="15.75" x14ac:dyDescent="0.2">
      <c r="B56" s="2"/>
      <c r="C56" s="8"/>
      <c r="D56" s="49"/>
      <c r="E56" s="4"/>
      <c r="F56" s="39"/>
      <c r="G56" s="39" t="s">
        <v>297</v>
      </c>
      <c r="H56" s="40">
        <f>SUM(H54:H55)</f>
        <v>1493.2199999999998</v>
      </c>
    </row>
    <row r="57" spans="2:10" ht="15.75" x14ac:dyDescent="0.2">
      <c r="B57" s="2"/>
      <c r="H57" s="21"/>
    </row>
    <row r="58" spans="2:10" ht="15.75" x14ac:dyDescent="0.2">
      <c r="B58" s="2"/>
      <c r="H58" s="21"/>
    </row>
    <row r="59" spans="2:10" ht="15.75" x14ac:dyDescent="0.2">
      <c r="B59" s="2"/>
      <c r="H59" s="21"/>
    </row>
    <row r="60" spans="2:10" ht="15.75" x14ac:dyDescent="0.2">
      <c r="B60" s="2"/>
      <c r="H60" s="21"/>
    </row>
    <row r="61" spans="2:10" ht="15.75" x14ac:dyDescent="0.2">
      <c r="B61" s="2"/>
      <c r="C61" s="41"/>
      <c r="D61" s="12"/>
      <c r="E61" s="42" t="s">
        <v>16</v>
      </c>
      <c r="F61" s="43"/>
      <c r="G61" s="43"/>
      <c r="H61" s="45">
        <f>H22+H31+H38+H45+H50+H56</f>
        <v>45992.600000000006</v>
      </c>
      <c r="I61" s="9"/>
      <c r="J61" s="9"/>
    </row>
    <row r="62" spans="2:10" ht="15.75" x14ac:dyDescent="0.2">
      <c r="B62" s="2"/>
      <c r="C62" s="41"/>
      <c r="D62" s="12"/>
      <c r="E62" s="42" t="s">
        <v>1</v>
      </c>
      <c r="F62" s="44"/>
      <c r="G62" s="43"/>
      <c r="H62" s="45">
        <f>ROUND(H61*16%,2)</f>
        <v>7358.82</v>
      </c>
      <c r="I62" s="9"/>
      <c r="J62" s="9"/>
    </row>
    <row r="63" spans="2:10" ht="15.75" x14ac:dyDescent="0.2">
      <c r="B63" s="2"/>
      <c r="C63" s="41"/>
      <c r="D63" s="12"/>
      <c r="E63" s="42" t="s">
        <v>2</v>
      </c>
      <c r="F63" s="44"/>
      <c r="G63" s="43"/>
      <c r="H63" s="45">
        <f>SUM(H61:H62)</f>
        <v>53351.420000000006</v>
      </c>
      <c r="I63" s="9"/>
      <c r="J63" s="9"/>
    </row>
    <row r="64" spans="2:10" ht="15.75" x14ac:dyDescent="0.2">
      <c r="B64" s="10"/>
      <c r="C64" s="11"/>
      <c r="D64" s="11"/>
      <c r="E64" s="16"/>
      <c r="F64" s="19"/>
      <c r="G64" s="19"/>
      <c r="H64" s="21"/>
      <c r="I64" s="9"/>
      <c r="J64" s="9"/>
    </row>
    <row r="65" spans="2:10" ht="15.75" x14ac:dyDescent="0.2">
      <c r="B65" s="10"/>
      <c r="C65" s="11"/>
      <c r="D65" s="11"/>
      <c r="E65" s="16"/>
      <c r="F65" s="19"/>
      <c r="G65" s="19"/>
      <c r="H65" s="21"/>
      <c r="I65" s="9"/>
      <c r="J65" s="9"/>
    </row>
    <row r="66" spans="2:10" ht="15.75" x14ac:dyDescent="0.2">
      <c r="B66" s="10"/>
      <c r="C66" s="11"/>
      <c r="D66" s="11"/>
      <c r="E66" s="16"/>
      <c r="F66" s="19"/>
      <c r="G66" s="19"/>
      <c r="H66" s="21"/>
      <c r="I66" s="9"/>
    </row>
    <row r="67" spans="2:10" ht="15.75" x14ac:dyDescent="0.2">
      <c r="B67" s="10"/>
      <c r="C67" s="11"/>
      <c r="D67" s="11"/>
      <c r="E67" s="16"/>
      <c r="F67" s="19"/>
      <c r="G67" s="19"/>
      <c r="H67" s="21"/>
      <c r="I67" s="9"/>
    </row>
    <row r="68" spans="2:10" ht="15.75" x14ac:dyDescent="0.2">
      <c r="B68" s="10"/>
      <c r="C68" s="11"/>
      <c r="D68" s="11"/>
      <c r="E68" s="16"/>
      <c r="F68" s="19"/>
      <c r="G68" s="19"/>
      <c r="H68" s="21"/>
      <c r="I68" s="9"/>
    </row>
    <row r="69" spans="2:10" ht="15.75" x14ac:dyDescent="0.2">
      <c r="B69" s="10"/>
      <c r="C69" s="11"/>
      <c r="D69" s="11"/>
      <c r="E69" s="16"/>
      <c r="F69" s="19"/>
      <c r="G69" s="19"/>
      <c r="H69" s="21"/>
      <c r="I69" s="9"/>
    </row>
    <row r="70" spans="2:10" ht="15.75" x14ac:dyDescent="0.2">
      <c r="B70" s="10"/>
      <c r="C70" s="11"/>
      <c r="D70" s="11"/>
      <c r="E70" s="16"/>
      <c r="F70" s="19"/>
      <c r="G70" s="19"/>
      <c r="H70" s="21"/>
      <c r="I70" s="9"/>
    </row>
    <row r="71" spans="2:10" ht="15.75" x14ac:dyDescent="0.2">
      <c r="B71" s="10"/>
      <c r="C71" s="11"/>
      <c r="D71" s="11"/>
      <c r="E71" s="16"/>
      <c r="F71" s="19"/>
      <c r="G71" s="19"/>
      <c r="H71" s="21"/>
      <c r="I71" s="9"/>
    </row>
    <row r="72" spans="2:10" ht="15.75" x14ac:dyDescent="0.2">
      <c r="B72" s="10"/>
      <c r="C72" s="11"/>
      <c r="D72" s="11"/>
      <c r="E72" s="16"/>
      <c r="F72" s="19"/>
      <c r="G72" s="19"/>
      <c r="H72" s="21"/>
      <c r="I72" s="9"/>
    </row>
    <row r="73" spans="2:10" ht="15.75" x14ac:dyDescent="0.2">
      <c r="B73" s="10"/>
      <c r="C73" s="11"/>
      <c r="D73" s="11"/>
      <c r="E73" s="16"/>
      <c r="F73" s="19"/>
      <c r="G73" s="19"/>
      <c r="H73" s="21"/>
      <c r="I73" s="9"/>
    </row>
    <row r="74" spans="2:10" ht="15.75" x14ac:dyDescent="0.2">
      <c r="B74" s="10"/>
      <c r="C74" s="11"/>
      <c r="D74" s="11"/>
      <c r="E74" s="16"/>
      <c r="F74" s="19"/>
      <c r="G74" s="19"/>
      <c r="H74" s="21"/>
      <c r="I74" s="9"/>
    </row>
    <row r="75" spans="2:10" ht="15.75" x14ac:dyDescent="0.2">
      <c r="B75" s="10"/>
      <c r="C75" s="11"/>
      <c r="D75" s="11"/>
      <c r="E75" s="16"/>
      <c r="F75" s="19"/>
      <c r="G75" s="19"/>
      <c r="H75" s="21"/>
      <c r="I75" s="9"/>
    </row>
    <row r="76" spans="2:10" ht="15.75" x14ac:dyDescent="0.2">
      <c r="B76" s="10"/>
      <c r="C76" s="11"/>
      <c r="D76" s="11"/>
      <c r="E76" s="16"/>
      <c r="F76" s="19"/>
      <c r="G76" s="19"/>
      <c r="H76" s="21"/>
      <c r="I76" s="9"/>
    </row>
    <row r="77" spans="2:10" ht="15.75" x14ac:dyDescent="0.2">
      <c r="B77" s="10"/>
      <c r="C77" s="11"/>
      <c r="D77" s="11"/>
      <c r="E77" s="16"/>
      <c r="F77" s="19"/>
      <c r="G77" s="19"/>
      <c r="H77" s="21"/>
      <c r="I77" s="9"/>
    </row>
    <row r="78" spans="2:10" ht="15.75" x14ac:dyDescent="0.2">
      <c r="B78" s="10"/>
      <c r="C78" s="11"/>
      <c r="D78" s="11"/>
      <c r="E78" s="16"/>
      <c r="F78" s="19"/>
      <c r="G78" s="19"/>
      <c r="H78" s="21"/>
      <c r="I78" s="9"/>
    </row>
    <row r="79" spans="2:10" ht="15.75" x14ac:dyDescent="0.2">
      <c r="B79" s="10"/>
      <c r="C79" s="11"/>
      <c r="D79" s="11"/>
      <c r="E79" s="16"/>
      <c r="F79" s="19"/>
      <c r="G79" s="19"/>
      <c r="H79" s="21"/>
      <c r="I79" s="9"/>
      <c r="J79" s="71"/>
    </row>
    <row r="80" spans="2:10" ht="15.75" x14ac:dyDescent="0.2">
      <c r="B80" s="10"/>
      <c r="C80" s="11"/>
      <c r="D80" s="11"/>
      <c r="E80" s="16"/>
      <c r="F80" s="19"/>
      <c r="G80" s="19"/>
      <c r="H80" s="21"/>
      <c r="I80" s="9"/>
      <c r="J80" s="71"/>
    </row>
    <row r="81" spans="1:10" ht="15.75" x14ac:dyDescent="0.2">
      <c r="B81" s="10"/>
      <c r="C81" s="11"/>
      <c r="D81" s="11"/>
      <c r="E81" s="16"/>
      <c r="F81" s="19"/>
      <c r="G81" s="19"/>
      <c r="H81" s="21"/>
      <c r="I81" s="9"/>
      <c r="J81" s="9"/>
    </row>
    <row r="82" spans="1:10" ht="15.75" x14ac:dyDescent="0.2">
      <c r="B82" s="10"/>
      <c r="C82" s="11"/>
      <c r="D82" s="11"/>
      <c r="E82" s="16"/>
      <c r="F82" s="19"/>
      <c r="G82" s="19"/>
      <c r="H82" s="21"/>
      <c r="I82" s="9"/>
      <c r="J82" s="71"/>
    </row>
    <row r="83" spans="1:10" ht="15.75" x14ac:dyDescent="0.2">
      <c r="B83" s="10"/>
      <c r="C83" s="11"/>
      <c r="D83" s="11"/>
      <c r="E83" s="16"/>
      <c r="F83" s="19"/>
      <c r="G83" s="19"/>
      <c r="H83" s="21"/>
      <c r="I83" s="9"/>
      <c r="J83" s="71"/>
    </row>
    <row r="84" spans="1:10" ht="15.75" x14ac:dyDescent="0.2">
      <c r="B84" s="10"/>
      <c r="C84" s="11"/>
      <c r="D84" s="11"/>
      <c r="E84" s="16"/>
      <c r="F84" s="19"/>
      <c r="G84" s="19"/>
      <c r="H84" s="21"/>
      <c r="I84" s="9"/>
      <c r="J84" s="9"/>
    </row>
    <row r="85" spans="1:10" ht="15.75" x14ac:dyDescent="0.2">
      <c r="B85" s="10"/>
      <c r="C85" s="11"/>
      <c r="D85" s="11"/>
      <c r="E85" s="16"/>
      <c r="F85" s="19"/>
      <c r="G85" s="19"/>
      <c r="H85" s="21"/>
      <c r="I85" s="9"/>
      <c r="J85" s="9"/>
    </row>
    <row r="86" spans="1:10" ht="15.75" x14ac:dyDescent="0.2">
      <c r="B86" s="10"/>
      <c r="C86" s="11"/>
      <c r="D86" s="11"/>
      <c r="E86" s="16"/>
      <c r="F86" s="19"/>
      <c r="G86" s="19"/>
      <c r="H86" s="21"/>
      <c r="I86" s="9"/>
      <c r="J86" s="9"/>
    </row>
    <row r="87" spans="1:10" ht="15.75" x14ac:dyDescent="0.2">
      <c r="B87" s="10"/>
      <c r="C87" s="11"/>
      <c r="D87" s="11"/>
      <c r="E87" s="16"/>
      <c r="F87" s="19"/>
      <c r="G87" s="19"/>
      <c r="H87" s="21"/>
      <c r="I87" s="9"/>
      <c r="J87" s="9"/>
    </row>
    <row r="88" spans="1:10" ht="15.75" x14ac:dyDescent="0.2">
      <c r="B88" s="10"/>
      <c r="C88" s="11"/>
      <c r="D88" s="11"/>
      <c r="E88" s="16"/>
      <c r="F88" s="19"/>
      <c r="G88" s="19"/>
      <c r="H88" s="21"/>
      <c r="I88" s="9"/>
      <c r="J88" s="9"/>
    </row>
    <row r="89" spans="1:10" ht="15.75" x14ac:dyDescent="0.2">
      <c r="B89" s="10"/>
      <c r="C89" s="11"/>
      <c r="D89" s="11"/>
      <c r="E89" s="16"/>
      <c r="F89" s="19"/>
      <c r="G89" s="19"/>
      <c r="H89" s="21"/>
      <c r="I89" s="9"/>
      <c r="J89" s="71"/>
    </row>
    <row r="90" spans="1:10" ht="15.75" x14ac:dyDescent="0.2">
      <c r="B90" s="10"/>
      <c r="C90" s="11"/>
      <c r="D90" s="11"/>
      <c r="E90" s="16"/>
      <c r="F90" s="19"/>
      <c r="G90" s="19"/>
      <c r="H90" s="21"/>
      <c r="I90" s="9"/>
      <c r="J90" s="71"/>
    </row>
    <row r="91" spans="1:10" ht="15.75" x14ac:dyDescent="0.2">
      <c r="B91" s="10"/>
      <c r="C91" s="11"/>
      <c r="D91" s="11"/>
      <c r="E91" s="16"/>
      <c r="F91" s="19"/>
      <c r="G91" s="19"/>
      <c r="H91" s="21"/>
      <c r="I91" s="9"/>
      <c r="J91" s="71"/>
    </row>
    <row r="92" spans="1:10" s="24" customFormat="1" ht="18" customHeight="1" x14ac:dyDescent="0.25">
      <c r="A92" s="23"/>
      <c r="B92" s="80" t="s">
        <v>316</v>
      </c>
      <c r="C92" s="80"/>
      <c r="D92" s="80"/>
      <c r="E92" s="80"/>
      <c r="F92" s="80"/>
      <c r="G92" s="80"/>
      <c r="H92" s="80"/>
    </row>
    <row r="93" spans="1:10" s="79" customFormat="1" ht="18" customHeight="1" x14ac:dyDescent="0.25">
      <c r="A93" s="78"/>
      <c r="B93" s="84" t="s">
        <v>315</v>
      </c>
      <c r="C93" s="80"/>
      <c r="D93" s="80"/>
      <c r="E93" s="80"/>
      <c r="F93" s="80"/>
      <c r="G93" s="80"/>
      <c r="H93" s="85"/>
    </row>
    <row r="94" spans="1:10" s="24" customFormat="1" ht="15" x14ac:dyDescent="0.25">
      <c r="B94" s="25"/>
      <c r="C94" s="26"/>
      <c r="D94" s="27"/>
      <c r="E94" s="27"/>
      <c r="F94" s="28"/>
      <c r="G94" s="28"/>
      <c r="H94" s="29"/>
    </row>
    <row r="95" spans="1:10" s="24" customFormat="1" ht="27" customHeight="1" x14ac:dyDescent="0.25">
      <c r="B95" s="30"/>
      <c r="C95" s="26"/>
      <c r="D95" s="27"/>
      <c r="E95" s="27"/>
      <c r="F95" s="26"/>
      <c r="G95" s="26"/>
      <c r="H95" s="29"/>
    </row>
    <row r="96" spans="1:10" s="24" customFormat="1" ht="15.75" x14ac:dyDescent="0.25">
      <c r="B96" s="30"/>
      <c r="C96" s="26"/>
      <c r="D96" s="27"/>
      <c r="E96" s="27"/>
      <c r="F96" s="26"/>
      <c r="G96" s="26"/>
      <c r="H96" s="29"/>
    </row>
    <row r="97" spans="2:8" s="24" customFormat="1" ht="9" customHeight="1" x14ac:dyDescent="0.25">
      <c r="B97" s="30"/>
      <c r="C97" s="26"/>
      <c r="D97" s="31"/>
      <c r="E97" s="31"/>
      <c r="F97" s="31"/>
      <c r="G97" s="31"/>
      <c r="H97" s="32"/>
    </row>
    <row r="98" spans="2:8" s="24" customFormat="1" ht="23.25" x14ac:dyDescent="0.25">
      <c r="B98" s="69"/>
      <c r="C98" s="70"/>
      <c r="D98" s="70"/>
      <c r="E98" s="70"/>
      <c r="F98" s="70"/>
      <c r="G98" s="89"/>
      <c r="H98" s="90"/>
    </row>
    <row r="99" spans="2:8" s="24" customFormat="1" ht="24" thickBot="1" x14ac:dyDescent="0.3">
      <c r="B99" s="91"/>
      <c r="C99" s="92"/>
      <c r="D99" s="92"/>
      <c r="E99" s="92"/>
      <c r="F99" s="92"/>
      <c r="G99" s="92"/>
      <c r="H99" s="93"/>
    </row>
    <row r="100" spans="2:8" s="24" customFormat="1" ht="45" customHeight="1" thickTop="1" x14ac:dyDescent="0.25">
      <c r="B100" s="33" t="s">
        <v>6</v>
      </c>
      <c r="C100" s="86" t="str">
        <f>C9</f>
        <v>Construcción de 3 aulas didácticas de 2 1/2 e/e en planta alta, construcción de 2 aulas didácticas de 2 1/2 e/e en planta baja, construcción de cancha de 19.20 x 32.20 mts y techumbre metálica de 21.30 x 32.00 mts, alumbrado exterior y andador de conexión.</v>
      </c>
      <c r="D100" s="86"/>
      <c r="E100" s="86"/>
      <c r="F100" s="86"/>
      <c r="G100" s="87"/>
      <c r="H100" s="88"/>
    </row>
    <row r="101" spans="2:8" s="24" customFormat="1" ht="27.95" customHeight="1" x14ac:dyDescent="0.25">
      <c r="B101" s="34" t="s">
        <v>7</v>
      </c>
      <c r="C101" s="81" t="str">
        <f>C10</f>
        <v>Escuela Secundaria Nueva Creación Predio La Ballena</v>
      </c>
      <c r="D101" s="82"/>
      <c r="E101" s="82"/>
      <c r="F101" s="82"/>
      <c r="G101" s="82"/>
      <c r="H101" s="83"/>
    </row>
    <row r="102" spans="2:8" s="24" customFormat="1" ht="27.95" customHeight="1" x14ac:dyDescent="0.25">
      <c r="B102" s="34" t="s">
        <v>8</v>
      </c>
      <c r="C102" s="81" t="str">
        <f>C11</f>
        <v>San José del Cabo</v>
      </c>
      <c r="D102" s="82"/>
      <c r="E102" s="82"/>
      <c r="F102" s="82"/>
      <c r="G102" s="82"/>
      <c r="H102" s="83"/>
    </row>
    <row r="103" spans="2:8" s="24" customFormat="1" ht="22.9" customHeight="1" thickBot="1" x14ac:dyDescent="0.3">
      <c r="B103" s="35" t="s">
        <v>9</v>
      </c>
      <c r="C103" s="81" t="str">
        <f>C12</f>
        <v>Los Cabos, B.C.S.</v>
      </c>
      <c r="D103" s="82"/>
      <c r="E103" s="82"/>
      <c r="F103" s="82"/>
      <c r="G103" s="82"/>
      <c r="H103" s="83"/>
    </row>
    <row r="104" spans="2:8" s="24" customFormat="1" ht="32.450000000000003" customHeight="1" thickTop="1" thickBot="1" x14ac:dyDescent="0.3">
      <c r="B104" s="36" t="s">
        <v>10</v>
      </c>
      <c r="C104" s="37" t="s">
        <v>11</v>
      </c>
      <c r="D104" s="37" t="s">
        <v>12</v>
      </c>
      <c r="E104" s="37" t="s">
        <v>13</v>
      </c>
      <c r="F104" s="37" t="s">
        <v>15</v>
      </c>
      <c r="G104" s="37" t="s">
        <v>17</v>
      </c>
      <c r="H104" s="37" t="s">
        <v>14</v>
      </c>
    </row>
    <row r="105" spans="2:8" s="24" customFormat="1" ht="27.95" customHeight="1" thickTop="1" x14ac:dyDescent="0.25">
      <c r="B105" s="34"/>
      <c r="C105" s="60" t="str">
        <f>C16</f>
        <v>I.- Edificio 1A</v>
      </c>
      <c r="D105" s="61"/>
      <c r="E105" s="66"/>
      <c r="F105" s="61"/>
      <c r="G105" s="61"/>
      <c r="H105" s="62"/>
    </row>
    <row r="106" spans="2:8" s="6" customFormat="1" ht="15.75" x14ac:dyDescent="0.2">
      <c r="B106" s="50"/>
      <c r="C106" s="51" t="str">
        <f>C17</f>
        <v>01.- Preliminares</v>
      </c>
      <c r="D106" s="52"/>
      <c r="E106" s="52"/>
      <c r="F106" s="52"/>
      <c r="G106" s="52"/>
      <c r="H106" s="52"/>
    </row>
    <row r="107" spans="2:8" ht="71.25" x14ac:dyDescent="0.2">
      <c r="B107" s="67" t="s">
        <v>114</v>
      </c>
      <c r="C107" s="74" t="s">
        <v>115</v>
      </c>
      <c r="D107" s="72" t="s">
        <v>116</v>
      </c>
      <c r="E107" s="73">
        <v>2</v>
      </c>
      <c r="F107" s="13">
        <v>1</v>
      </c>
      <c r="G107" s="58"/>
      <c r="H107" s="22">
        <f t="shared" ref="H107:H164" si="0">ROUND(E107*F107,2)</f>
        <v>2</v>
      </c>
    </row>
    <row r="108" spans="2:8" ht="71.25" x14ac:dyDescent="0.2">
      <c r="B108" s="67" t="s">
        <v>117</v>
      </c>
      <c r="C108" s="74" t="s">
        <v>118</v>
      </c>
      <c r="D108" s="72" t="s">
        <v>116</v>
      </c>
      <c r="E108" s="73">
        <v>1</v>
      </c>
      <c r="F108" s="13">
        <v>1</v>
      </c>
      <c r="G108" s="58"/>
      <c r="H108" s="22">
        <f t="shared" si="0"/>
        <v>1</v>
      </c>
    </row>
    <row r="109" spans="2:8" ht="57" x14ac:dyDescent="0.2">
      <c r="B109" s="67" t="s">
        <v>119</v>
      </c>
      <c r="C109" s="74" t="s">
        <v>120</v>
      </c>
      <c r="D109" s="72" t="s">
        <v>3</v>
      </c>
      <c r="E109" s="73">
        <v>3</v>
      </c>
      <c r="F109" s="13">
        <v>1</v>
      </c>
      <c r="G109" s="58"/>
      <c r="H109" s="22">
        <f t="shared" si="0"/>
        <v>3</v>
      </c>
    </row>
    <row r="110" spans="2:8" ht="42.75" x14ac:dyDescent="0.2">
      <c r="B110" s="67" t="s">
        <v>121</v>
      </c>
      <c r="C110" s="74" t="s">
        <v>122</v>
      </c>
      <c r="D110" s="72" t="s">
        <v>3</v>
      </c>
      <c r="E110" s="73">
        <v>3</v>
      </c>
      <c r="F110" s="13">
        <v>1</v>
      </c>
      <c r="G110" s="58"/>
      <c r="H110" s="22">
        <f t="shared" ref="H110:H124" si="1">ROUND(E110*F110,2)</f>
        <v>3</v>
      </c>
    </row>
    <row r="111" spans="2:8" ht="42.75" x14ac:dyDescent="0.2">
      <c r="B111" s="67" t="s">
        <v>123</v>
      </c>
      <c r="C111" s="74" t="s">
        <v>124</v>
      </c>
      <c r="D111" s="72" t="s">
        <v>3</v>
      </c>
      <c r="E111" s="73">
        <v>14</v>
      </c>
      <c r="F111" s="13">
        <v>1</v>
      </c>
      <c r="G111" s="58"/>
      <c r="H111" s="22">
        <f t="shared" si="1"/>
        <v>14</v>
      </c>
    </row>
    <row r="112" spans="2:8" ht="42.75" x14ac:dyDescent="0.2">
      <c r="B112" s="67" t="s">
        <v>125</v>
      </c>
      <c r="C112" s="74" t="s">
        <v>126</v>
      </c>
      <c r="D112" s="72" t="s">
        <v>3</v>
      </c>
      <c r="E112" s="73">
        <v>2</v>
      </c>
      <c r="F112" s="13">
        <v>1</v>
      </c>
      <c r="G112" s="58"/>
      <c r="H112" s="22">
        <f t="shared" si="1"/>
        <v>2</v>
      </c>
    </row>
    <row r="113" spans="2:8" ht="42.75" x14ac:dyDescent="0.2">
      <c r="B113" s="67" t="s">
        <v>127</v>
      </c>
      <c r="C113" s="74" t="s">
        <v>128</v>
      </c>
      <c r="D113" s="72" t="s">
        <v>3</v>
      </c>
      <c r="E113" s="73">
        <v>26</v>
      </c>
      <c r="F113" s="13">
        <v>1</v>
      </c>
      <c r="G113" s="58"/>
      <c r="H113" s="22">
        <f t="shared" si="1"/>
        <v>26</v>
      </c>
    </row>
    <row r="114" spans="2:8" ht="28.5" x14ac:dyDescent="0.2">
      <c r="B114" s="67" t="s">
        <v>129</v>
      </c>
      <c r="C114" s="74" t="s">
        <v>130</v>
      </c>
      <c r="D114" s="72" t="s">
        <v>3</v>
      </c>
      <c r="E114" s="73">
        <v>2</v>
      </c>
      <c r="F114" s="13">
        <v>1</v>
      </c>
      <c r="G114" s="58"/>
      <c r="H114" s="22">
        <f t="shared" si="1"/>
        <v>2</v>
      </c>
    </row>
    <row r="115" spans="2:8" ht="57" x14ac:dyDescent="0.2">
      <c r="B115" s="68" t="s">
        <v>131</v>
      </c>
      <c r="C115" s="74" t="s">
        <v>132</v>
      </c>
      <c r="D115" s="72" t="s">
        <v>133</v>
      </c>
      <c r="E115" s="73">
        <v>277.02</v>
      </c>
      <c r="F115" s="13">
        <v>1</v>
      </c>
      <c r="G115" s="58"/>
      <c r="H115" s="22">
        <f t="shared" si="1"/>
        <v>277.02</v>
      </c>
    </row>
    <row r="116" spans="2:8" ht="128.25" x14ac:dyDescent="0.2">
      <c r="B116" s="67" t="s">
        <v>134</v>
      </c>
      <c r="C116" s="74" t="s">
        <v>135</v>
      </c>
      <c r="D116" s="72" t="s">
        <v>35</v>
      </c>
      <c r="E116" s="73">
        <v>2</v>
      </c>
      <c r="F116" s="13">
        <v>1</v>
      </c>
      <c r="G116" s="58"/>
      <c r="H116" s="22">
        <f t="shared" si="1"/>
        <v>2</v>
      </c>
    </row>
    <row r="117" spans="2:8" ht="128.25" x14ac:dyDescent="0.2">
      <c r="B117" s="67" t="s">
        <v>136</v>
      </c>
      <c r="C117" s="74" t="s">
        <v>137</v>
      </c>
      <c r="D117" s="72" t="s">
        <v>35</v>
      </c>
      <c r="E117" s="73">
        <v>1</v>
      </c>
      <c r="F117" s="13">
        <v>1</v>
      </c>
      <c r="G117" s="58"/>
      <c r="H117" s="22">
        <f t="shared" si="1"/>
        <v>1</v>
      </c>
    </row>
    <row r="118" spans="2:8" ht="28.5" x14ac:dyDescent="0.2">
      <c r="B118" s="67" t="s">
        <v>138</v>
      </c>
      <c r="C118" s="74" t="s">
        <v>139</v>
      </c>
      <c r="D118" s="72" t="s">
        <v>3</v>
      </c>
      <c r="E118" s="73">
        <v>3</v>
      </c>
      <c r="F118" s="13">
        <v>1</v>
      </c>
      <c r="G118" s="58"/>
      <c r="H118" s="22">
        <f t="shared" si="1"/>
        <v>3</v>
      </c>
    </row>
    <row r="119" spans="2:8" ht="71.25" x14ac:dyDescent="0.2">
      <c r="B119" s="67" t="s">
        <v>140</v>
      </c>
      <c r="C119" s="74" t="s">
        <v>141</v>
      </c>
      <c r="D119" s="72" t="s">
        <v>5</v>
      </c>
      <c r="E119" s="73">
        <v>4.4000000000000004</v>
      </c>
      <c r="F119" s="13">
        <v>1</v>
      </c>
      <c r="G119" s="58"/>
      <c r="H119" s="22">
        <f t="shared" si="1"/>
        <v>4.4000000000000004</v>
      </c>
    </row>
    <row r="120" spans="2:8" ht="57" x14ac:dyDescent="0.2">
      <c r="B120" s="67" t="s">
        <v>142</v>
      </c>
      <c r="C120" s="74" t="s">
        <v>143</v>
      </c>
      <c r="D120" s="72" t="s">
        <v>3</v>
      </c>
      <c r="E120" s="73">
        <v>2</v>
      </c>
      <c r="F120" s="13">
        <v>1</v>
      </c>
      <c r="G120" s="58"/>
      <c r="H120" s="22">
        <f t="shared" si="1"/>
        <v>2</v>
      </c>
    </row>
    <row r="121" spans="2:8" ht="57" x14ac:dyDescent="0.2">
      <c r="B121" s="67" t="s">
        <v>144</v>
      </c>
      <c r="C121" s="74" t="s">
        <v>99</v>
      </c>
      <c r="D121" s="72" t="s">
        <v>4</v>
      </c>
      <c r="E121" s="73">
        <v>9.52</v>
      </c>
      <c r="F121" s="13">
        <v>1</v>
      </c>
      <c r="G121" s="58"/>
      <c r="H121" s="22">
        <f t="shared" si="1"/>
        <v>9.52</v>
      </c>
    </row>
    <row r="122" spans="2:8" ht="42.75" x14ac:dyDescent="0.2">
      <c r="B122" s="67" t="s">
        <v>145</v>
      </c>
      <c r="C122" s="74" t="s">
        <v>62</v>
      </c>
      <c r="D122" s="72" t="s">
        <v>3</v>
      </c>
      <c r="E122" s="73">
        <v>1</v>
      </c>
      <c r="F122" s="13">
        <v>1</v>
      </c>
      <c r="G122" s="58"/>
      <c r="H122" s="22">
        <f t="shared" si="1"/>
        <v>1</v>
      </c>
    </row>
    <row r="123" spans="2:8" ht="42.75" x14ac:dyDescent="0.2">
      <c r="B123" s="67" t="s">
        <v>146</v>
      </c>
      <c r="C123" s="74" t="s">
        <v>63</v>
      </c>
      <c r="D123" s="72" t="s">
        <v>3</v>
      </c>
      <c r="E123" s="73">
        <v>1</v>
      </c>
      <c r="F123" s="13">
        <v>1</v>
      </c>
      <c r="G123" s="58"/>
      <c r="H123" s="22">
        <f t="shared" si="1"/>
        <v>1</v>
      </c>
    </row>
    <row r="124" spans="2:8" ht="42.75" x14ac:dyDescent="0.2">
      <c r="B124" s="67" t="s">
        <v>147</v>
      </c>
      <c r="C124" s="74" t="s">
        <v>148</v>
      </c>
      <c r="D124" s="72" t="s">
        <v>3</v>
      </c>
      <c r="E124" s="73">
        <v>1</v>
      </c>
      <c r="F124" s="13">
        <v>1</v>
      </c>
      <c r="G124" s="58"/>
      <c r="H124" s="22">
        <f t="shared" si="1"/>
        <v>1</v>
      </c>
    </row>
    <row r="125" spans="2:8" ht="15.75" x14ac:dyDescent="0.2">
      <c r="B125" s="51"/>
      <c r="C125" s="53" t="s">
        <v>100</v>
      </c>
      <c r="D125" s="54"/>
      <c r="E125" s="54"/>
      <c r="F125" s="75"/>
      <c r="G125" s="54"/>
      <c r="H125" s="57">
        <f>SUM(H107:H124)</f>
        <v>354.93999999999994</v>
      </c>
    </row>
    <row r="126" spans="2:8" s="6" customFormat="1" ht="15.75" x14ac:dyDescent="0.2">
      <c r="B126" s="50"/>
      <c r="C126" s="51" t="str">
        <f>C18</f>
        <v>02.- Estructura</v>
      </c>
      <c r="D126" s="52"/>
      <c r="E126" s="52"/>
      <c r="F126" s="75"/>
      <c r="G126" s="52"/>
      <c r="H126" s="52"/>
    </row>
    <row r="127" spans="2:8" ht="42.75" x14ac:dyDescent="0.2">
      <c r="B127" s="67" t="s">
        <v>149</v>
      </c>
      <c r="C127" s="74" t="s">
        <v>56</v>
      </c>
      <c r="D127" s="72" t="s">
        <v>4</v>
      </c>
      <c r="E127" s="73">
        <v>168.19</v>
      </c>
      <c r="F127" s="13">
        <v>1</v>
      </c>
      <c r="G127" s="58"/>
      <c r="H127" s="22">
        <f t="shared" si="0"/>
        <v>168.19</v>
      </c>
    </row>
    <row r="128" spans="2:8" ht="28.5" x14ac:dyDescent="0.2">
      <c r="B128" s="67" t="s">
        <v>150</v>
      </c>
      <c r="C128" s="74" t="s">
        <v>27</v>
      </c>
      <c r="D128" s="72" t="s">
        <v>4</v>
      </c>
      <c r="E128" s="73">
        <v>127.68</v>
      </c>
      <c r="F128" s="13">
        <v>1</v>
      </c>
      <c r="G128" s="58"/>
      <c r="H128" s="22">
        <f t="shared" si="0"/>
        <v>127.68</v>
      </c>
    </row>
    <row r="129" spans="2:8" ht="28.5" x14ac:dyDescent="0.2">
      <c r="B129" s="67" t="s">
        <v>151</v>
      </c>
      <c r="C129" s="74" t="s">
        <v>26</v>
      </c>
      <c r="D129" s="72" t="s">
        <v>4</v>
      </c>
      <c r="E129" s="73">
        <v>219.28</v>
      </c>
      <c r="F129" s="13">
        <v>1</v>
      </c>
      <c r="G129" s="58"/>
      <c r="H129" s="22">
        <f t="shared" si="0"/>
        <v>219.28</v>
      </c>
    </row>
    <row r="130" spans="2:8" ht="57" x14ac:dyDescent="0.2">
      <c r="B130" s="67" t="s">
        <v>152</v>
      </c>
      <c r="C130" s="74" t="s">
        <v>72</v>
      </c>
      <c r="D130" s="72" t="s">
        <v>4</v>
      </c>
      <c r="E130" s="73">
        <v>31.51</v>
      </c>
      <c r="F130" s="13">
        <v>1</v>
      </c>
      <c r="G130" s="58"/>
      <c r="H130" s="22">
        <f t="shared" si="0"/>
        <v>31.51</v>
      </c>
    </row>
    <row r="131" spans="2:8" ht="42.75" x14ac:dyDescent="0.2">
      <c r="B131" s="67" t="s">
        <v>153</v>
      </c>
      <c r="C131" s="74" t="s">
        <v>28</v>
      </c>
      <c r="D131" s="72" t="s">
        <v>20</v>
      </c>
      <c r="E131" s="73">
        <v>4699.88</v>
      </c>
      <c r="F131" s="13">
        <v>1</v>
      </c>
      <c r="G131" s="58"/>
      <c r="H131" s="22">
        <f t="shared" si="0"/>
        <v>4699.88</v>
      </c>
    </row>
    <row r="132" spans="2:8" ht="42.75" x14ac:dyDescent="0.2">
      <c r="B132" s="67" t="s">
        <v>154</v>
      </c>
      <c r="C132" s="74" t="s">
        <v>43</v>
      </c>
      <c r="D132" s="72" t="s">
        <v>20</v>
      </c>
      <c r="E132" s="73">
        <v>83.16</v>
      </c>
      <c r="F132" s="13">
        <v>1</v>
      </c>
      <c r="G132" s="58"/>
      <c r="H132" s="22">
        <f t="shared" si="0"/>
        <v>83.16</v>
      </c>
    </row>
    <row r="133" spans="2:8" ht="42.75" x14ac:dyDescent="0.2">
      <c r="B133" s="67" t="s">
        <v>155</v>
      </c>
      <c r="C133" s="74" t="s">
        <v>57</v>
      </c>
      <c r="D133" s="72" t="s">
        <v>20</v>
      </c>
      <c r="E133" s="73">
        <v>315.74</v>
      </c>
      <c r="F133" s="13">
        <v>1</v>
      </c>
      <c r="G133" s="58"/>
      <c r="H133" s="22">
        <f t="shared" ref="H133:H135" si="2">ROUND(E133*F133,2)</f>
        <v>315.74</v>
      </c>
    </row>
    <row r="134" spans="2:8" ht="71.25" x14ac:dyDescent="0.2">
      <c r="B134" s="67" t="s">
        <v>156</v>
      </c>
      <c r="C134" s="74" t="s">
        <v>58</v>
      </c>
      <c r="D134" s="72" t="s">
        <v>20</v>
      </c>
      <c r="E134" s="73">
        <v>1040.4000000000001</v>
      </c>
      <c r="F134" s="13">
        <v>1</v>
      </c>
      <c r="G134" s="58"/>
      <c r="H134" s="22">
        <f t="shared" si="2"/>
        <v>1040.4000000000001</v>
      </c>
    </row>
    <row r="135" spans="2:8" ht="85.5" x14ac:dyDescent="0.2">
      <c r="B135" s="67" t="s">
        <v>157</v>
      </c>
      <c r="C135" s="74" t="s">
        <v>158</v>
      </c>
      <c r="D135" s="72" t="s">
        <v>21</v>
      </c>
      <c r="E135" s="73">
        <v>57.13</v>
      </c>
      <c r="F135" s="13">
        <v>1</v>
      </c>
      <c r="G135" s="58"/>
      <c r="H135" s="22">
        <f t="shared" si="2"/>
        <v>57.13</v>
      </c>
    </row>
    <row r="136" spans="2:8" ht="15.75" x14ac:dyDescent="0.2">
      <c r="B136" s="51"/>
      <c r="C136" s="53" t="s">
        <v>29</v>
      </c>
      <c r="D136" s="54"/>
      <c r="E136" s="54"/>
      <c r="F136" s="77"/>
      <c r="G136" s="54"/>
      <c r="H136" s="57">
        <f>SUM(H127:H135)</f>
        <v>6742.97</v>
      </c>
    </row>
    <row r="137" spans="2:8" s="6" customFormat="1" ht="15.75" x14ac:dyDescent="0.2">
      <c r="B137" s="50"/>
      <c r="C137" s="51" t="str">
        <f>C19</f>
        <v>03.- Albañilería y acabados</v>
      </c>
      <c r="D137" s="52"/>
      <c r="E137" s="52"/>
      <c r="F137" s="77"/>
      <c r="G137" s="52"/>
      <c r="H137" s="52"/>
    </row>
    <row r="138" spans="2:8" ht="85.5" x14ac:dyDescent="0.2">
      <c r="B138" s="67" t="s">
        <v>159</v>
      </c>
      <c r="C138" s="74" t="s">
        <v>160</v>
      </c>
      <c r="D138" s="72" t="s">
        <v>5</v>
      </c>
      <c r="E138" s="73">
        <v>30.9</v>
      </c>
      <c r="F138" s="13">
        <v>1</v>
      </c>
      <c r="G138" s="58"/>
      <c r="H138" s="22">
        <f t="shared" si="0"/>
        <v>30.9</v>
      </c>
    </row>
    <row r="139" spans="2:8" ht="99.75" x14ac:dyDescent="0.2">
      <c r="B139" s="67" t="s">
        <v>161</v>
      </c>
      <c r="C139" s="74" t="s">
        <v>162</v>
      </c>
      <c r="D139" s="72" t="s">
        <v>5</v>
      </c>
      <c r="E139" s="73">
        <v>95.32</v>
      </c>
      <c r="F139" s="13">
        <v>1</v>
      </c>
      <c r="G139" s="58"/>
      <c r="H139" s="22">
        <f t="shared" si="0"/>
        <v>95.32</v>
      </c>
    </row>
    <row r="140" spans="2:8" ht="171" x14ac:dyDescent="0.2">
      <c r="B140" s="67" t="s">
        <v>163</v>
      </c>
      <c r="C140" s="74" t="s">
        <v>164</v>
      </c>
      <c r="D140" s="72" t="s">
        <v>4</v>
      </c>
      <c r="E140" s="73">
        <v>85.84</v>
      </c>
      <c r="F140" s="13">
        <v>1</v>
      </c>
      <c r="G140" s="58"/>
      <c r="H140" s="22">
        <f t="shared" si="0"/>
        <v>85.84</v>
      </c>
    </row>
    <row r="141" spans="2:8" ht="114" x14ac:dyDescent="0.2">
      <c r="B141" s="67" t="s">
        <v>165</v>
      </c>
      <c r="C141" s="74" t="s">
        <v>166</v>
      </c>
      <c r="D141" s="72" t="s">
        <v>4</v>
      </c>
      <c r="E141" s="73">
        <v>247.86</v>
      </c>
      <c r="F141" s="13">
        <v>1</v>
      </c>
      <c r="G141" s="58"/>
      <c r="H141" s="22">
        <f t="shared" si="0"/>
        <v>247.86</v>
      </c>
    </row>
    <row r="142" spans="2:8" ht="156.75" x14ac:dyDescent="0.2">
      <c r="B142" s="67" t="s">
        <v>167</v>
      </c>
      <c r="C142" s="74" t="s">
        <v>19</v>
      </c>
      <c r="D142" s="72" t="s">
        <v>4</v>
      </c>
      <c r="E142" s="73">
        <v>157.97</v>
      </c>
      <c r="F142" s="13">
        <v>1</v>
      </c>
      <c r="G142" s="58"/>
      <c r="H142" s="22">
        <f t="shared" si="0"/>
        <v>157.97</v>
      </c>
    </row>
    <row r="143" spans="2:8" ht="85.5" x14ac:dyDescent="0.2">
      <c r="B143" s="67" t="s">
        <v>168</v>
      </c>
      <c r="C143" s="74" t="s">
        <v>31</v>
      </c>
      <c r="D143" s="72" t="s">
        <v>4</v>
      </c>
      <c r="E143" s="73">
        <v>546.66</v>
      </c>
      <c r="F143" s="13">
        <v>1</v>
      </c>
      <c r="G143" s="58"/>
      <c r="H143" s="22">
        <f t="shared" si="0"/>
        <v>546.66</v>
      </c>
    </row>
    <row r="144" spans="2:8" ht="156.75" x14ac:dyDescent="0.2">
      <c r="B144" s="67" t="s">
        <v>169</v>
      </c>
      <c r="C144" s="74" t="s">
        <v>170</v>
      </c>
      <c r="D144" s="72" t="s">
        <v>4</v>
      </c>
      <c r="E144" s="73">
        <v>247.86</v>
      </c>
      <c r="F144" s="13">
        <v>1</v>
      </c>
      <c r="G144" s="58"/>
      <c r="H144" s="22">
        <f t="shared" si="0"/>
        <v>247.86</v>
      </c>
    </row>
    <row r="145" spans="2:8" ht="156.75" x14ac:dyDescent="0.2">
      <c r="B145" s="67" t="s">
        <v>171</v>
      </c>
      <c r="C145" s="74" t="s">
        <v>47</v>
      </c>
      <c r="D145" s="72" t="s">
        <v>5</v>
      </c>
      <c r="E145" s="73">
        <v>118.5</v>
      </c>
      <c r="F145" s="13">
        <v>1</v>
      </c>
      <c r="G145" s="58"/>
      <c r="H145" s="22">
        <f t="shared" si="0"/>
        <v>118.5</v>
      </c>
    </row>
    <row r="146" spans="2:8" ht="171" x14ac:dyDescent="0.2">
      <c r="B146" s="67" t="s">
        <v>172</v>
      </c>
      <c r="C146" s="74" t="s">
        <v>69</v>
      </c>
      <c r="D146" s="72" t="s">
        <v>4</v>
      </c>
      <c r="E146" s="73">
        <v>704.63</v>
      </c>
      <c r="F146" s="13">
        <v>1</v>
      </c>
      <c r="G146" s="58"/>
      <c r="H146" s="22">
        <f t="shared" si="0"/>
        <v>704.63</v>
      </c>
    </row>
    <row r="147" spans="2:8" ht="71.25" x14ac:dyDescent="0.2">
      <c r="B147" s="67" t="s">
        <v>173</v>
      </c>
      <c r="C147" s="74" t="s">
        <v>32</v>
      </c>
      <c r="D147" s="72" t="s">
        <v>4</v>
      </c>
      <c r="E147" s="73">
        <v>277.02</v>
      </c>
      <c r="F147" s="13">
        <v>1</v>
      </c>
      <c r="G147" s="58"/>
      <c r="H147" s="22">
        <f t="shared" si="0"/>
        <v>277.02</v>
      </c>
    </row>
    <row r="148" spans="2:8" ht="15.75" x14ac:dyDescent="0.2">
      <c r="B148" s="51"/>
      <c r="C148" s="53" t="s">
        <v>33</v>
      </c>
      <c r="D148" s="54"/>
      <c r="E148" s="54"/>
      <c r="F148" s="77"/>
      <c r="G148" s="54"/>
      <c r="H148" s="57">
        <f>SUM(H138:H147)</f>
        <v>2512.56</v>
      </c>
    </row>
    <row r="149" spans="2:8" s="6" customFormat="1" ht="15.75" x14ac:dyDescent="0.2">
      <c r="B149" s="50"/>
      <c r="C149" s="51" t="str">
        <f>C20</f>
        <v>04.- Herrería, carpintería y cancelería</v>
      </c>
      <c r="D149" s="52"/>
      <c r="E149" s="52"/>
      <c r="F149" s="77"/>
      <c r="G149" s="52"/>
      <c r="H149" s="52"/>
    </row>
    <row r="150" spans="2:8" ht="99.75" x14ac:dyDescent="0.2">
      <c r="B150" s="67" t="s">
        <v>174</v>
      </c>
      <c r="C150" s="74" t="s">
        <v>59</v>
      </c>
      <c r="D150" s="72" t="s">
        <v>3</v>
      </c>
      <c r="E150" s="73">
        <v>3</v>
      </c>
      <c r="F150" s="13">
        <v>1</v>
      </c>
      <c r="G150" s="58"/>
      <c r="H150" s="22">
        <f t="shared" si="0"/>
        <v>3</v>
      </c>
    </row>
    <row r="151" spans="2:8" ht="42.75" x14ac:dyDescent="0.2">
      <c r="B151" s="67" t="s">
        <v>175</v>
      </c>
      <c r="C151" s="74" t="s">
        <v>176</v>
      </c>
      <c r="D151" s="72" t="s">
        <v>4</v>
      </c>
      <c r="E151" s="73">
        <v>39.78</v>
      </c>
      <c r="F151" s="13">
        <v>1</v>
      </c>
      <c r="G151" s="58"/>
      <c r="H151" s="22">
        <f t="shared" si="0"/>
        <v>39.78</v>
      </c>
    </row>
    <row r="152" spans="2:8" ht="99.75" x14ac:dyDescent="0.2">
      <c r="B152" s="67" t="s">
        <v>177</v>
      </c>
      <c r="C152" s="74" t="s">
        <v>48</v>
      </c>
      <c r="D152" s="72" t="s">
        <v>4</v>
      </c>
      <c r="E152" s="73">
        <v>39.78</v>
      </c>
      <c r="F152" s="13">
        <v>1</v>
      </c>
      <c r="G152" s="58"/>
      <c r="H152" s="22">
        <f t="shared" ref="H152:H154" si="3">ROUND(E152*F152,2)</f>
        <v>39.78</v>
      </c>
    </row>
    <row r="153" spans="2:8" ht="28.5" x14ac:dyDescent="0.2">
      <c r="B153" s="67" t="s">
        <v>178</v>
      </c>
      <c r="C153" s="74" t="s">
        <v>179</v>
      </c>
      <c r="D153" s="72" t="s">
        <v>3</v>
      </c>
      <c r="E153" s="73">
        <v>3</v>
      </c>
      <c r="F153" s="13">
        <v>1</v>
      </c>
      <c r="G153" s="58"/>
      <c r="H153" s="22">
        <f t="shared" si="3"/>
        <v>3</v>
      </c>
    </row>
    <row r="154" spans="2:8" ht="185.25" x14ac:dyDescent="0.2">
      <c r="B154" s="67" t="s">
        <v>180</v>
      </c>
      <c r="C154" s="74" t="s">
        <v>181</v>
      </c>
      <c r="D154" s="72" t="s">
        <v>5</v>
      </c>
      <c r="E154" s="73">
        <v>28.7</v>
      </c>
      <c r="F154" s="13">
        <v>1</v>
      </c>
      <c r="G154" s="58"/>
      <c r="H154" s="22">
        <f t="shared" si="3"/>
        <v>28.7</v>
      </c>
    </row>
    <row r="155" spans="2:8" ht="15.75" x14ac:dyDescent="0.2">
      <c r="B155" s="51"/>
      <c r="C155" s="53" t="s">
        <v>60</v>
      </c>
      <c r="D155" s="54"/>
      <c r="E155" s="54"/>
      <c r="F155" s="77"/>
      <c r="G155" s="54"/>
      <c r="H155" s="57">
        <f>SUM(H150:H154)</f>
        <v>114.26</v>
      </c>
    </row>
    <row r="156" spans="2:8" s="6" customFormat="1" ht="15.75" x14ac:dyDescent="0.2">
      <c r="B156" s="50"/>
      <c r="C156" s="51" t="str">
        <f>C21</f>
        <v>05.- Instalaciones</v>
      </c>
      <c r="D156" s="52"/>
      <c r="E156" s="52"/>
      <c r="F156" s="77"/>
      <c r="G156" s="52"/>
      <c r="H156" s="52"/>
    </row>
    <row r="157" spans="2:8" ht="28.5" x14ac:dyDescent="0.2">
      <c r="B157" s="67" t="s">
        <v>182</v>
      </c>
      <c r="C157" s="74" t="s">
        <v>34</v>
      </c>
      <c r="D157" s="72" t="s">
        <v>35</v>
      </c>
      <c r="E157" s="73">
        <v>22</v>
      </c>
      <c r="F157" s="13">
        <v>1</v>
      </c>
      <c r="G157" s="58"/>
      <c r="H157" s="22">
        <f t="shared" si="0"/>
        <v>22</v>
      </c>
    </row>
    <row r="158" spans="2:8" ht="85.5" x14ac:dyDescent="0.2">
      <c r="B158" s="67" t="s">
        <v>183</v>
      </c>
      <c r="C158" s="74" t="s">
        <v>36</v>
      </c>
      <c r="D158" s="72" t="s">
        <v>35</v>
      </c>
      <c r="E158" s="73">
        <v>15</v>
      </c>
      <c r="F158" s="13">
        <v>1</v>
      </c>
      <c r="G158" s="58"/>
      <c r="H158" s="22">
        <f t="shared" si="0"/>
        <v>15</v>
      </c>
    </row>
    <row r="159" spans="2:8" ht="42.75" x14ac:dyDescent="0.2">
      <c r="B159" s="67" t="s">
        <v>184</v>
      </c>
      <c r="C159" s="74" t="s">
        <v>185</v>
      </c>
      <c r="D159" s="72" t="s">
        <v>35</v>
      </c>
      <c r="E159" s="73">
        <v>3</v>
      </c>
      <c r="F159" s="13">
        <v>1</v>
      </c>
      <c r="G159" s="58"/>
      <c r="H159" s="22">
        <f t="shared" si="0"/>
        <v>3</v>
      </c>
    </row>
    <row r="160" spans="2:8" ht="57" x14ac:dyDescent="0.2">
      <c r="B160" s="67" t="s">
        <v>186</v>
      </c>
      <c r="C160" s="74" t="s">
        <v>38</v>
      </c>
      <c r="D160" s="72" t="s">
        <v>35</v>
      </c>
      <c r="E160" s="73">
        <v>12</v>
      </c>
      <c r="F160" s="13">
        <v>1</v>
      </c>
      <c r="G160" s="58"/>
      <c r="H160" s="22">
        <f t="shared" si="0"/>
        <v>12</v>
      </c>
    </row>
    <row r="161" spans="2:8" ht="99.75" x14ac:dyDescent="0.2">
      <c r="B161" s="67" t="s">
        <v>187</v>
      </c>
      <c r="C161" s="74" t="s">
        <v>49</v>
      </c>
      <c r="D161" s="72" t="s">
        <v>3</v>
      </c>
      <c r="E161" s="73">
        <v>18</v>
      </c>
      <c r="F161" s="13">
        <v>1</v>
      </c>
      <c r="G161" s="58"/>
      <c r="H161" s="22">
        <f t="shared" si="0"/>
        <v>18</v>
      </c>
    </row>
    <row r="162" spans="2:8" ht="71.25" x14ac:dyDescent="0.2">
      <c r="B162" s="67" t="s">
        <v>188</v>
      </c>
      <c r="C162" s="74" t="s">
        <v>71</v>
      </c>
      <c r="D162" s="72" t="s">
        <v>3</v>
      </c>
      <c r="E162" s="73">
        <v>4</v>
      </c>
      <c r="F162" s="13">
        <v>1</v>
      </c>
      <c r="G162" s="58"/>
      <c r="H162" s="22">
        <f t="shared" si="0"/>
        <v>4</v>
      </c>
    </row>
    <row r="163" spans="2:8" ht="42.75" x14ac:dyDescent="0.2">
      <c r="B163" s="67" t="s">
        <v>189</v>
      </c>
      <c r="C163" s="74" t="s">
        <v>37</v>
      </c>
      <c r="D163" s="72" t="s">
        <v>3</v>
      </c>
      <c r="E163" s="73">
        <v>18</v>
      </c>
      <c r="F163" s="13">
        <v>1</v>
      </c>
      <c r="G163" s="58"/>
      <c r="H163" s="22">
        <f t="shared" si="0"/>
        <v>18</v>
      </c>
    </row>
    <row r="164" spans="2:8" ht="42.75" x14ac:dyDescent="0.2">
      <c r="B164" s="67" t="s">
        <v>190</v>
      </c>
      <c r="C164" s="74" t="s">
        <v>39</v>
      </c>
      <c r="D164" s="72" t="s">
        <v>3</v>
      </c>
      <c r="E164" s="73">
        <v>1</v>
      </c>
      <c r="F164" s="13">
        <v>1</v>
      </c>
      <c r="G164" s="58"/>
      <c r="H164" s="22">
        <f t="shared" si="0"/>
        <v>1</v>
      </c>
    </row>
    <row r="165" spans="2:8" ht="99.75" x14ac:dyDescent="0.2">
      <c r="B165" s="67" t="s">
        <v>191</v>
      </c>
      <c r="C165" s="74" t="s">
        <v>192</v>
      </c>
      <c r="D165" s="72" t="s">
        <v>35</v>
      </c>
      <c r="E165" s="73">
        <v>3</v>
      </c>
      <c r="F165" s="13">
        <v>1</v>
      </c>
      <c r="G165" s="58"/>
      <c r="H165" s="22">
        <f t="shared" ref="H165:H240" si="4">ROUND(E165*F165,2)</f>
        <v>3</v>
      </c>
    </row>
    <row r="166" spans="2:8" ht="71.25" x14ac:dyDescent="0.2">
      <c r="B166" s="67" t="s">
        <v>193</v>
      </c>
      <c r="C166" s="74" t="s">
        <v>194</v>
      </c>
      <c r="D166" s="72" t="s">
        <v>3</v>
      </c>
      <c r="E166" s="73">
        <v>3</v>
      </c>
      <c r="F166" s="13">
        <v>1</v>
      </c>
      <c r="G166" s="58"/>
      <c r="H166" s="22">
        <f t="shared" si="4"/>
        <v>3</v>
      </c>
    </row>
    <row r="167" spans="2:8" ht="142.5" x14ac:dyDescent="0.2">
      <c r="B167" s="67" t="s">
        <v>195</v>
      </c>
      <c r="C167" s="74" t="s">
        <v>196</v>
      </c>
      <c r="D167" s="72" t="s">
        <v>3</v>
      </c>
      <c r="E167" s="73">
        <v>3</v>
      </c>
      <c r="F167" s="13">
        <v>1</v>
      </c>
      <c r="G167" s="58"/>
      <c r="H167" s="22">
        <f t="shared" si="4"/>
        <v>3</v>
      </c>
    </row>
    <row r="168" spans="2:8" ht="85.5" x14ac:dyDescent="0.2">
      <c r="B168" s="67" t="s">
        <v>197</v>
      </c>
      <c r="C168" s="74" t="s">
        <v>198</v>
      </c>
      <c r="D168" s="72" t="s">
        <v>35</v>
      </c>
      <c r="E168" s="73">
        <v>3</v>
      </c>
      <c r="F168" s="13">
        <v>1</v>
      </c>
      <c r="G168" s="58"/>
      <c r="H168" s="22">
        <f t="shared" si="4"/>
        <v>3</v>
      </c>
    </row>
    <row r="169" spans="2:8" ht="114" x14ac:dyDescent="0.2">
      <c r="B169" s="67" t="s">
        <v>199</v>
      </c>
      <c r="C169" s="74" t="s">
        <v>200</v>
      </c>
      <c r="D169" s="72" t="s">
        <v>3</v>
      </c>
      <c r="E169" s="73">
        <v>6</v>
      </c>
      <c r="F169" s="13">
        <v>1</v>
      </c>
      <c r="G169" s="58"/>
      <c r="H169" s="22">
        <f t="shared" si="4"/>
        <v>6</v>
      </c>
    </row>
    <row r="170" spans="2:8" ht="71.25" x14ac:dyDescent="0.2">
      <c r="B170" s="67" t="s">
        <v>201</v>
      </c>
      <c r="C170" s="74" t="s">
        <v>96</v>
      </c>
      <c r="D170" s="72" t="s">
        <v>3</v>
      </c>
      <c r="E170" s="73">
        <v>3</v>
      </c>
      <c r="F170" s="13">
        <v>1</v>
      </c>
      <c r="G170" s="58"/>
      <c r="H170" s="22">
        <f t="shared" si="4"/>
        <v>3</v>
      </c>
    </row>
    <row r="171" spans="2:8" ht="71.25" x14ac:dyDescent="0.2">
      <c r="B171" s="67" t="s">
        <v>202</v>
      </c>
      <c r="C171" s="74" t="s">
        <v>40</v>
      </c>
      <c r="D171" s="72" t="s">
        <v>3</v>
      </c>
      <c r="E171" s="73">
        <v>6</v>
      </c>
      <c r="F171" s="13">
        <v>1</v>
      </c>
      <c r="G171" s="58"/>
      <c r="H171" s="22">
        <f t="shared" si="4"/>
        <v>6</v>
      </c>
    </row>
    <row r="172" spans="2:8" ht="15.75" x14ac:dyDescent="0.2">
      <c r="B172" s="51"/>
      <c r="C172" s="53" t="s">
        <v>44</v>
      </c>
      <c r="D172" s="54"/>
      <c r="E172" s="54"/>
      <c r="F172" s="77"/>
      <c r="G172" s="76"/>
      <c r="H172" s="57">
        <f>SUM(H157:H171)</f>
        <v>120</v>
      </c>
    </row>
    <row r="173" spans="2:8" ht="15.75" x14ac:dyDescent="0.2">
      <c r="B173" s="55"/>
      <c r="C173" s="56" t="s">
        <v>111</v>
      </c>
      <c r="D173" s="63"/>
      <c r="E173" s="99"/>
      <c r="F173" s="100"/>
      <c r="G173" s="64"/>
      <c r="H173" s="59">
        <f>H125+H136+H148+H155+H172</f>
        <v>9844.73</v>
      </c>
    </row>
    <row r="174" spans="2:8" s="24" customFormat="1" ht="15.75" x14ac:dyDescent="0.25">
      <c r="B174" s="34"/>
      <c r="C174" s="60" t="str">
        <f>C25</f>
        <v>II.- Edificio 2B</v>
      </c>
      <c r="D174" s="61"/>
      <c r="E174" s="101"/>
      <c r="F174" s="102"/>
      <c r="G174" s="61"/>
      <c r="H174" s="62"/>
    </row>
    <row r="175" spans="2:8" s="6" customFormat="1" ht="15.75" x14ac:dyDescent="0.2">
      <c r="B175" s="50"/>
      <c r="C175" s="51" t="str">
        <f>C26</f>
        <v>01.- Cimentación</v>
      </c>
      <c r="D175" s="52"/>
      <c r="E175" s="52"/>
      <c r="F175" s="77"/>
      <c r="G175" s="52"/>
      <c r="H175" s="52"/>
    </row>
    <row r="176" spans="2:8" ht="57" x14ac:dyDescent="0.2">
      <c r="B176" s="67" t="s">
        <v>203</v>
      </c>
      <c r="C176" s="74" t="s">
        <v>73</v>
      </c>
      <c r="D176" s="72" t="s">
        <v>4</v>
      </c>
      <c r="E176" s="73">
        <v>206.04</v>
      </c>
      <c r="F176" s="13">
        <v>1</v>
      </c>
      <c r="G176" s="58"/>
      <c r="H176" s="22">
        <f t="shared" si="4"/>
        <v>206.04</v>
      </c>
    </row>
    <row r="177" spans="2:8" ht="42.75" x14ac:dyDescent="0.2">
      <c r="B177" s="67" t="s">
        <v>204</v>
      </c>
      <c r="C177" s="74" t="s">
        <v>22</v>
      </c>
      <c r="D177" s="72" t="s">
        <v>21</v>
      </c>
      <c r="E177" s="73">
        <v>266.48</v>
      </c>
      <c r="F177" s="13">
        <v>1</v>
      </c>
      <c r="G177" s="58"/>
      <c r="H177" s="22">
        <f t="shared" si="4"/>
        <v>266.48</v>
      </c>
    </row>
    <row r="178" spans="2:8" ht="57" x14ac:dyDescent="0.2">
      <c r="B178" s="67" t="s">
        <v>205</v>
      </c>
      <c r="C178" s="74" t="s">
        <v>206</v>
      </c>
      <c r="D178" s="72" t="s">
        <v>4</v>
      </c>
      <c r="E178" s="73">
        <v>147.91</v>
      </c>
      <c r="F178" s="13">
        <v>1</v>
      </c>
      <c r="G178" s="58"/>
      <c r="H178" s="22">
        <f t="shared" ref="H178:H192" si="5">ROUND(E178*F178,2)</f>
        <v>147.91</v>
      </c>
    </row>
    <row r="179" spans="2:8" ht="57" x14ac:dyDescent="0.2">
      <c r="B179" s="67" t="s">
        <v>207</v>
      </c>
      <c r="C179" s="74" t="s">
        <v>25</v>
      </c>
      <c r="D179" s="72" t="s">
        <v>20</v>
      </c>
      <c r="E179" s="73">
        <v>1636.4</v>
      </c>
      <c r="F179" s="13">
        <v>1</v>
      </c>
      <c r="G179" s="58"/>
      <c r="H179" s="22">
        <f t="shared" si="5"/>
        <v>1636.4</v>
      </c>
    </row>
    <row r="180" spans="2:8" ht="57" x14ac:dyDescent="0.2">
      <c r="B180" s="67" t="s">
        <v>208</v>
      </c>
      <c r="C180" s="74" t="s">
        <v>54</v>
      </c>
      <c r="D180" s="72" t="s">
        <v>20</v>
      </c>
      <c r="E180" s="73">
        <v>894.88</v>
      </c>
      <c r="F180" s="13">
        <v>1</v>
      </c>
      <c r="G180" s="58"/>
      <c r="H180" s="22">
        <f t="shared" si="5"/>
        <v>894.88</v>
      </c>
    </row>
    <row r="181" spans="2:8" ht="71.25" x14ac:dyDescent="0.2">
      <c r="B181" s="67" t="s">
        <v>209</v>
      </c>
      <c r="C181" s="74" t="s">
        <v>55</v>
      </c>
      <c r="D181" s="72" t="s">
        <v>20</v>
      </c>
      <c r="E181" s="73">
        <v>2645.92</v>
      </c>
      <c r="F181" s="13">
        <v>1</v>
      </c>
      <c r="G181" s="58"/>
      <c r="H181" s="22">
        <f t="shared" si="5"/>
        <v>2645.92</v>
      </c>
    </row>
    <row r="182" spans="2:8" ht="57" x14ac:dyDescent="0.2">
      <c r="B182" s="67" t="s">
        <v>210</v>
      </c>
      <c r="C182" s="74" t="s">
        <v>24</v>
      </c>
      <c r="D182" s="72" t="s">
        <v>4</v>
      </c>
      <c r="E182" s="73">
        <v>170.64</v>
      </c>
      <c r="F182" s="13">
        <v>1</v>
      </c>
      <c r="G182" s="58"/>
      <c r="H182" s="22">
        <f t="shared" si="5"/>
        <v>170.64</v>
      </c>
    </row>
    <row r="183" spans="2:8" ht="71.25" x14ac:dyDescent="0.2">
      <c r="B183" s="67" t="s">
        <v>211</v>
      </c>
      <c r="C183" s="74" t="s">
        <v>212</v>
      </c>
      <c r="D183" s="72" t="s">
        <v>21</v>
      </c>
      <c r="E183" s="73">
        <v>46.5</v>
      </c>
      <c r="F183" s="13">
        <v>1</v>
      </c>
      <c r="G183" s="58"/>
      <c r="H183" s="22">
        <f t="shared" si="5"/>
        <v>46.5</v>
      </c>
    </row>
    <row r="184" spans="2:8" ht="42.75" x14ac:dyDescent="0.2">
      <c r="B184" s="67" t="s">
        <v>213</v>
      </c>
      <c r="C184" s="74" t="s">
        <v>74</v>
      </c>
      <c r="D184" s="72" t="s">
        <v>4</v>
      </c>
      <c r="E184" s="73">
        <v>30.46</v>
      </c>
      <c r="F184" s="13">
        <v>1</v>
      </c>
      <c r="G184" s="58"/>
      <c r="H184" s="22">
        <f t="shared" si="5"/>
        <v>30.46</v>
      </c>
    </row>
    <row r="185" spans="2:8" ht="57" x14ac:dyDescent="0.2">
      <c r="B185" s="67" t="s">
        <v>214</v>
      </c>
      <c r="C185" s="74" t="s">
        <v>215</v>
      </c>
      <c r="D185" s="72" t="s">
        <v>4</v>
      </c>
      <c r="E185" s="73">
        <v>28.8</v>
      </c>
      <c r="F185" s="13">
        <v>1</v>
      </c>
      <c r="G185" s="58"/>
      <c r="H185" s="22">
        <f t="shared" si="5"/>
        <v>28.8</v>
      </c>
    </row>
    <row r="186" spans="2:8" ht="42.75" x14ac:dyDescent="0.2">
      <c r="B186" s="67" t="s">
        <v>216</v>
      </c>
      <c r="C186" s="74" t="s">
        <v>217</v>
      </c>
      <c r="D186" s="72" t="s">
        <v>5</v>
      </c>
      <c r="E186" s="73">
        <v>19.2</v>
      </c>
      <c r="F186" s="13">
        <v>1</v>
      </c>
      <c r="G186" s="58"/>
      <c r="H186" s="22">
        <f t="shared" si="5"/>
        <v>19.2</v>
      </c>
    </row>
    <row r="187" spans="2:8" ht="42.75" x14ac:dyDescent="0.2">
      <c r="B187" s="67" t="s">
        <v>218</v>
      </c>
      <c r="C187" s="74" t="s">
        <v>45</v>
      </c>
      <c r="D187" s="72" t="s">
        <v>5</v>
      </c>
      <c r="E187" s="73">
        <v>4.8</v>
      </c>
      <c r="F187" s="13">
        <v>1</v>
      </c>
      <c r="G187" s="58"/>
      <c r="H187" s="22">
        <f t="shared" si="5"/>
        <v>4.8</v>
      </c>
    </row>
    <row r="188" spans="2:8" ht="57" x14ac:dyDescent="0.2">
      <c r="B188" s="67" t="s">
        <v>219</v>
      </c>
      <c r="C188" s="74" t="s">
        <v>220</v>
      </c>
      <c r="D188" s="72" t="s">
        <v>5</v>
      </c>
      <c r="E188" s="73">
        <v>33.619999999999997</v>
      </c>
      <c r="F188" s="13">
        <v>1</v>
      </c>
      <c r="G188" s="58"/>
      <c r="H188" s="22">
        <f t="shared" si="5"/>
        <v>33.619999999999997</v>
      </c>
    </row>
    <row r="189" spans="2:8" ht="42.75" x14ac:dyDescent="0.2">
      <c r="B189" s="67" t="s">
        <v>221</v>
      </c>
      <c r="C189" s="74" t="s">
        <v>68</v>
      </c>
      <c r="D189" s="72" t="s">
        <v>4</v>
      </c>
      <c r="E189" s="73">
        <v>425.16</v>
      </c>
      <c r="F189" s="13">
        <v>1</v>
      </c>
      <c r="G189" s="58"/>
      <c r="H189" s="22">
        <f t="shared" si="5"/>
        <v>425.16</v>
      </c>
    </row>
    <row r="190" spans="2:8" ht="71.25" x14ac:dyDescent="0.2">
      <c r="B190" s="67" t="s">
        <v>222</v>
      </c>
      <c r="C190" s="74" t="s">
        <v>23</v>
      </c>
      <c r="D190" s="72" t="s">
        <v>21</v>
      </c>
      <c r="E190" s="73">
        <v>219.98</v>
      </c>
      <c r="F190" s="13">
        <v>1</v>
      </c>
      <c r="G190" s="58"/>
      <c r="H190" s="22">
        <f t="shared" si="5"/>
        <v>219.98</v>
      </c>
    </row>
    <row r="191" spans="2:8" ht="71.25" x14ac:dyDescent="0.2">
      <c r="B191" s="67" t="s">
        <v>223</v>
      </c>
      <c r="C191" s="74" t="s">
        <v>46</v>
      </c>
      <c r="D191" s="72" t="s">
        <v>21</v>
      </c>
      <c r="E191" s="73">
        <v>327.14</v>
      </c>
      <c r="F191" s="13">
        <v>1</v>
      </c>
      <c r="G191" s="58"/>
      <c r="H191" s="22">
        <f t="shared" si="5"/>
        <v>327.14</v>
      </c>
    </row>
    <row r="192" spans="2:8" ht="42.75" x14ac:dyDescent="0.2">
      <c r="B192" s="67" t="s">
        <v>224</v>
      </c>
      <c r="C192" s="74" t="s">
        <v>67</v>
      </c>
      <c r="D192" s="72" t="s">
        <v>21</v>
      </c>
      <c r="E192" s="73">
        <v>46.5</v>
      </c>
      <c r="F192" s="13">
        <v>1</v>
      </c>
      <c r="G192" s="58"/>
      <c r="H192" s="22">
        <f t="shared" si="5"/>
        <v>46.5</v>
      </c>
    </row>
    <row r="193" spans="2:8" ht="15.75" x14ac:dyDescent="0.2">
      <c r="B193" s="51"/>
      <c r="C193" s="53" t="s">
        <v>64</v>
      </c>
      <c r="D193" s="54"/>
      <c r="E193" s="54"/>
      <c r="F193" s="77"/>
      <c r="G193" s="54"/>
      <c r="H193" s="57">
        <f>SUM(H176:H192)</f>
        <v>7150.43</v>
      </c>
    </row>
    <row r="194" spans="2:8" s="6" customFormat="1" ht="15.75" x14ac:dyDescent="0.2">
      <c r="B194" s="50"/>
      <c r="C194" s="51" t="str">
        <f>C27</f>
        <v>02.- Estructura</v>
      </c>
      <c r="D194" s="52"/>
      <c r="E194" s="52"/>
      <c r="F194" s="77"/>
      <c r="G194" s="52"/>
      <c r="H194" s="52"/>
    </row>
    <row r="195" spans="2:8" ht="42.75" x14ac:dyDescent="0.2">
      <c r="B195" s="67" t="s">
        <v>153</v>
      </c>
      <c r="C195" s="74" t="s">
        <v>28</v>
      </c>
      <c r="D195" s="72" t="s">
        <v>20</v>
      </c>
      <c r="E195" s="73">
        <v>3351.76</v>
      </c>
      <c r="F195" s="13">
        <v>1</v>
      </c>
      <c r="G195" s="58"/>
      <c r="H195" s="22">
        <f t="shared" si="4"/>
        <v>3351.76</v>
      </c>
    </row>
    <row r="196" spans="2:8" ht="42.75" x14ac:dyDescent="0.2">
      <c r="B196" s="67" t="s">
        <v>154</v>
      </c>
      <c r="C196" s="74" t="s">
        <v>43</v>
      </c>
      <c r="D196" s="72" t="s">
        <v>20</v>
      </c>
      <c r="E196" s="73">
        <v>110.64</v>
      </c>
      <c r="F196" s="13">
        <v>1</v>
      </c>
      <c r="G196" s="58"/>
      <c r="H196" s="22">
        <f t="shared" si="4"/>
        <v>110.64</v>
      </c>
    </row>
    <row r="197" spans="2:8" ht="42.75" x14ac:dyDescent="0.2">
      <c r="B197" s="67" t="s">
        <v>155</v>
      </c>
      <c r="C197" s="74" t="s">
        <v>57</v>
      </c>
      <c r="D197" s="72" t="s">
        <v>20</v>
      </c>
      <c r="E197" s="73">
        <v>436.42</v>
      </c>
      <c r="F197" s="13">
        <v>1</v>
      </c>
      <c r="G197" s="58"/>
      <c r="H197" s="22">
        <f t="shared" si="4"/>
        <v>436.42</v>
      </c>
    </row>
    <row r="198" spans="2:8" ht="71.25" x14ac:dyDescent="0.2">
      <c r="B198" s="67" t="s">
        <v>156</v>
      </c>
      <c r="C198" s="74" t="s">
        <v>58</v>
      </c>
      <c r="D198" s="72" t="s">
        <v>20</v>
      </c>
      <c r="E198" s="73">
        <v>1741.34</v>
      </c>
      <c r="F198" s="13">
        <v>1</v>
      </c>
      <c r="G198" s="58"/>
      <c r="H198" s="22">
        <f t="shared" si="4"/>
        <v>1741.34</v>
      </c>
    </row>
    <row r="199" spans="2:8" ht="42.75" x14ac:dyDescent="0.2">
      <c r="B199" s="67" t="s">
        <v>149</v>
      </c>
      <c r="C199" s="74" t="s">
        <v>56</v>
      </c>
      <c r="D199" s="72" t="s">
        <v>4</v>
      </c>
      <c r="E199" s="73">
        <v>194.41</v>
      </c>
      <c r="F199" s="13">
        <v>1</v>
      </c>
      <c r="G199" s="58"/>
      <c r="H199" s="22">
        <f t="shared" si="4"/>
        <v>194.41</v>
      </c>
    </row>
    <row r="200" spans="2:8" ht="28.5" x14ac:dyDescent="0.2">
      <c r="B200" s="67" t="s">
        <v>150</v>
      </c>
      <c r="C200" s="74" t="s">
        <v>27</v>
      </c>
      <c r="D200" s="72" t="s">
        <v>4</v>
      </c>
      <c r="E200" s="73">
        <v>122.86</v>
      </c>
      <c r="F200" s="13">
        <v>1</v>
      </c>
      <c r="G200" s="58"/>
      <c r="H200" s="22">
        <f t="shared" si="4"/>
        <v>122.86</v>
      </c>
    </row>
    <row r="201" spans="2:8" ht="28.5" x14ac:dyDescent="0.2">
      <c r="B201" s="67" t="s">
        <v>151</v>
      </c>
      <c r="C201" s="74" t="s">
        <v>26</v>
      </c>
      <c r="D201" s="72" t="s">
        <v>4</v>
      </c>
      <c r="E201" s="73">
        <v>191.88</v>
      </c>
      <c r="F201" s="13">
        <v>1</v>
      </c>
      <c r="G201" s="58"/>
      <c r="H201" s="22">
        <f t="shared" si="4"/>
        <v>191.88</v>
      </c>
    </row>
    <row r="202" spans="2:8" ht="85.5" x14ac:dyDescent="0.2">
      <c r="B202" s="67" t="s">
        <v>157</v>
      </c>
      <c r="C202" s="74" t="s">
        <v>158</v>
      </c>
      <c r="D202" s="72" t="s">
        <v>21</v>
      </c>
      <c r="E202" s="73">
        <v>45.64</v>
      </c>
      <c r="F202" s="13">
        <v>1</v>
      </c>
      <c r="G202" s="58"/>
      <c r="H202" s="22">
        <f t="shared" si="4"/>
        <v>45.64</v>
      </c>
    </row>
    <row r="203" spans="2:8" ht="42.75" x14ac:dyDescent="0.2">
      <c r="B203" s="67" t="s">
        <v>225</v>
      </c>
      <c r="C203" s="74" t="s">
        <v>226</v>
      </c>
      <c r="D203" s="72" t="s">
        <v>21</v>
      </c>
      <c r="E203" s="73">
        <v>5.58</v>
      </c>
      <c r="F203" s="13">
        <v>1</v>
      </c>
      <c r="G203" s="58"/>
      <c r="H203" s="22">
        <f t="shared" si="4"/>
        <v>5.58</v>
      </c>
    </row>
    <row r="204" spans="2:8" ht="15.75" x14ac:dyDescent="0.2">
      <c r="B204" s="51"/>
      <c r="C204" s="53" t="s">
        <v>29</v>
      </c>
      <c r="D204" s="54"/>
      <c r="E204" s="54"/>
      <c r="F204" s="77"/>
      <c r="G204" s="54"/>
      <c r="H204" s="57">
        <f>SUM(H195:H203)</f>
        <v>6200.53</v>
      </c>
    </row>
    <row r="205" spans="2:8" s="6" customFormat="1" ht="15.75" x14ac:dyDescent="0.2">
      <c r="B205" s="50"/>
      <c r="C205" s="51" t="str">
        <f>C28</f>
        <v>03.- Albañilería y acabados</v>
      </c>
      <c r="D205" s="52"/>
      <c r="E205" s="52"/>
      <c r="F205" s="77"/>
      <c r="G205" s="52"/>
      <c r="H205" s="52"/>
    </row>
    <row r="206" spans="2:8" ht="85.5" x14ac:dyDescent="0.2">
      <c r="B206" s="67" t="s">
        <v>159</v>
      </c>
      <c r="C206" s="74" t="s">
        <v>160</v>
      </c>
      <c r="D206" s="72" t="s">
        <v>5</v>
      </c>
      <c r="E206" s="73">
        <v>25.7</v>
      </c>
      <c r="F206" s="13">
        <v>1</v>
      </c>
      <c r="G206" s="58"/>
      <c r="H206" s="22">
        <f t="shared" si="4"/>
        <v>25.7</v>
      </c>
    </row>
    <row r="207" spans="2:8" ht="99.75" x14ac:dyDescent="0.2">
      <c r="B207" s="67" t="s">
        <v>227</v>
      </c>
      <c r="C207" s="74" t="s">
        <v>228</v>
      </c>
      <c r="D207" s="72" t="s">
        <v>5</v>
      </c>
      <c r="E207" s="73">
        <v>46.12</v>
      </c>
      <c r="F207" s="13">
        <v>1</v>
      </c>
      <c r="G207" s="58"/>
      <c r="H207" s="22">
        <f t="shared" si="4"/>
        <v>46.12</v>
      </c>
    </row>
    <row r="208" spans="2:8" ht="99.75" x14ac:dyDescent="0.2">
      <c r="B208" s="67" t="s">
        <v>229</v>
      </c>
      <c r="C208" s="74" t="s">
        <v>230</v>
      </c>
      <c r="D208" s="72" t="s">
        <v>5</v>
      </c>
      <c r="E208" s="73">
        <v>26.2</v>
      </c>
      <c r="F208" s="13">
        <v>1</v>
      </c>
      <c r="G208" s="58"/>
      <c r="H208" s="22">
        <f t="shared" si="4"/>
        <v>26.2</v>
      </c>
    </row>
    <row r="209" spans="2:8" ht="171" x14ac:dyDescent="0.2">
      <c r="B209" s="67" t="s">
        <v>163</v>
      </c>
      <c r="C209" s="74" t="s">
        <v>164</v>
      </c>
      <c r="D209" s="72" t="s">
        <v>4</v>
      </c>
      <c r="E209" s="73">
        <v>53.68</v>
      </c>
      <c r="F209" s="13">
        <v>1</v>
      </c>
      <c r="G209" s="58"/>
      <c r="H209" s="22">
        <f t="shared" si="4"/>
        <v>53.68</v>
      </c>
    </row>
    <row r="210" spans="2:8" ht="57" x14ac:dyDescent="0.2">
      <c r="B210" s="67" t="s">
        <v>231</v>
      </c>
      <c r="C210" s="74" t="s">
        <v>30</v>
      </c>
      <c r="D210" s="72" t="s">
        <v>4</v>
      </c>
      <c r="E210" s="73">
        <v>169.6</v>
      </c>
      <c r="F210" s="13">
        <v>1</v>
      </c>
      <c r="G210" s="58"/>
      <c r="H210" s="22">
        <f t="shared" si="4"/>
        <v>169.6</v>
      </c>
    </row>
    <row r="211" spans="2:8" ht="114" x14ac:dyDescent="0.2">
      <c r="B211" s="67" t="s">
        <v>232</v>
      </c>
      <c r="C211" s="74" t="s">
        <v>70</v>
      </c>
      <c r="D211" s="72" t="s">
        <v>4</v>
      </c>
      <c r="E211" s="73">
        <v>129.6</v>
      </c>
      <c r="F211" s="13">
        <v>1</v>
      </c>
      <c r="G211" s="58"/>
      <c r="H211" s="22">
        <f t="shared" si="4"/>
        <v>129.6</v>
      </c>
    </row>
    <row r="212" spans="2:8" ht="114" x14ac:dyDescent="0.2">
      <c r="B212" s="67" t="s">
        <v>233</v>
      </c>
      <c r="C212" s="74" t="s">
        <v>234</v>
      </c>
      <c r="D212" s="72" t="s">
        <v>4</v>
      </c>
      <c r="E212" s="73">
        <v>40</v>
      </c>
      <c r="F212" s="13">
        <v>1</v>
      </c>
      <c r="G212" s="58"/>
      <c r="H212" s="22">
        <f t="shared" si="4"/>
        <v>40</v>
      </c>
    </row>
    <row r="213" spans="2:8" ht="156.75" x14ac:dyDescent="0.2">
      <c r="B213" s="67" t="s">
        <v>169</v>
      </c>
      <c r="C213" s="74" t="s">
        <v>170</v>
      </c>
      <c r="D213" s="72" t="s">
        <v>4</v>
      </c>
      <c r="E213" s="73">
        <v>129.6</v>
      </c>
      <c r="F213" s="13">
        <v>1</v>
      </c>
      <c r="G213" s="58"/>
      <c r="H213" s="22">
        <f t="shared" si="4"/>
        <v>129.6</v>
      </c>
    </row>
    <row r="214" spans="2:8" ht="156.75" x14ac:dyDescent="0.2">
      <c r="B214" s="67" t="s">
        <v>171</v>
      </c>
      <c r="C214" s="74" t="s">
        <v>47</v>
      </c>
      <c r="D214" s="72" t="s">
        <v>5</v>
      </c>
      <c r="E214" s="73">
        <v>64.400000000000006</v>
      </c>
      <c r="F214" s="13">
        <v>1</v>
      </c>
      <c r="G214" s="58"/>
      <c r="H214" s="22">
        <f t="shared" si="4"/>
        <v>64.400000000000006</v>
      </c>
    </row>
    <row r="215" spans="2:8" ht="85.5" x14ac:dyDescent="0.2">
      <c r="B215" s="67" t="s">
        <v>168</v>
      </c>
      <c r="C215" s="74" t="s">
        <v>31</v>
      </c>
      <c r="D215" s="72" t="s">
        <v>4</v>
      </c>
      <c r="E215" s="73">
        <v>490.25</v>
      </c>
      <c r="F215" s="13">
        <v>1</v>
      </c>
      <c r="G215" s="58"/>
      <c r="H215" s="22">
        <f t="shared" ref="H215:H218" si="6">ROUND(E215*F215,2)</f>
        <v>490.25</v>
      </c>
    </row>
    <row r="216" spans="2:8" ht="156.75" x14ac:dyDescent="0.2">
      <c r="B216" s="67" t="s">
        <v>167</v>
      </c>
      <c r="C216" s="74" t="s">
        <v>19</v>
      </c>
      <c r="D216" s="72" t="s">
        <v>4</v>
      </c>
      <c r="E216" s="73">
        <v>157.77000000000001</v>
      </c>
      <c r="F216" s="13">
        <v>1</v>
      </c>
      <c r="G216" s="58"/>
      <c r="H216" s="22">
        <f t="shared" si="6"/>
        <v>157.77000000000001</v>
      </c>
    </row>
    <row r="217" spans="2:8" ht="171" x14ac:dyDescent="0.2">
      <c r="B217" s="67" t="s">
        <v>172</v>
      </c>
      <c r="C217" s="74" t="s">
        <v>69</v>
      </c>
      <c r="D217" s="72" t="s">
        <v>4</v>
      </c>
      <c r="E217" s="73">
        <v>648.02</v>
      </c>
      <c r="F217" s="13">
        <v>1</v>
      </c>
      <c r="G217" s="58"/>
      <c r="H217" s="22">
        <f t="shared" si="6"/>
        <v>648.02</v>
      </c>
    </row>
    <row r="218" spans="2:8" ht="57" x14ac:dyDescent="0.2">
      <c r="B218" s="67" t="s">
        <v>235</v>
      </c>
      <c r="C218" s="74" t="s">
        <v>236</v>
      </c>
      <c r="D218" s="72" t="s">
        <v>4</v>
      </c>
      <c r="E218" s="73">
        <v>185.64</v>
      </c>
      <c r="F218" s="13">
        <v>1</v>
      </c>
      <c r="G218" s="58"/>
      <c r="H218" s="22">
        <f t="shared" si="6"/>
        <v>185.64</v>
      </c>
    </row>
    <row r="219" spans="2:8" ht="15.75" x14ac:dyDescent="0.2">
      <c r="B219" s="51"/>
      <c r="C219" s="53" t="s">
        <v>33</v>
      </c>
      <c r="D219" s="54"/>
      <c r="E219" s="54"/>
      <c r="F219" s="77"/>
      <c r="G219" s="54"/>
      <c r="H219" s="57">
        <f>SUM(H206:H218)</f>
        <v>2166.58</v>
      </c>
    </row>
    <row r="220" spans="2:8" s="6" customFormat="1" ht="15.75" x14ac:dyDescent="0.2">
      <c r="B220" s="50"/>
      <c r="C220" s="51" t="str">
        <f>C29</f>
        <v>04.- Herrería, carpintería y cancelería</v>
      </c>
      <c r="D220" s="52"/>
      <c r="E220" s="52"/>
      <c r="F220" s="77"/>
      <c r="G220" s="52"/>
      <c r="H220" s="52"/>
    </row>
    <row r="221" spans="2:8" ht="99.75" x14ac:dyDescent="0.2">
      <c r="B221" s="67" t="s">
        <v>174</v>
      </c>
      <c r="C221" s="74" t="s">
        <v>59</v>
      </c>
      <c r="D221" s="72" t="s">
        <v>3</v>
      </c>
      <c r="E221" s="73">
        <v>2</v>
      </c>
      <c r="F221" s="13">
        <v>1</v>
      </c>
      <c r="G221" s="58"/>
      <c r="H221" s="22">
        <f t="shared" si="4"/>
        <v>2</v>
      </c>
    </row>
    <row r="222" spans="2:8" ht="42.75" x14ac:dyDescent="0.2">
      <c r="B222" s="67" t="s">
        <v>175</v>
      </c>
      <c r="C222" s="74" t="s">
        <v>176</v>
      </c>
      <c r="D222" s="72" t="s">
        <v>4</v>
      </c>
      <c r="E222" s="73">
        <v>14.84</v>
      </c>
      <c r="F222" s="13">
        <v>1</v>
      </c>
      <c r="G222" s="58"/>
      <c r="H222" s="22">
        <f t="shared" si="4"/>
        <v>14.84</v>
      </c>
    </row>
    <row r="223" spans="2:8" ht="99.75" x14ac:dyDescent="0.2">
      <c r="B223" s="67" t="s">
        <v>177</v>
      </c>
      <c r="C223" s="74" t="s">
        <v>48</v>
      </c>
      <c r="D223" s="72" t="s">
        <v>4</v>
      </c>
      <c r="E223" s="73">
        <v>14.84</v>
      </c>
      <c r="F223" s="13">
        <v>1</v>
      </c>
      <c r="G223" s="58"/>
      <c r="H223" s="22">
        <f t="shared" si="4"/>
        <v>14.84</v>
      </c>
    </row>
    <row r="224" spans="2:8" ht="28.5" x14ac:dyDescent="0.2">
      <c r="B224" s="67" t="s">
        <v>178</v>
      </c>
      <c r="C224" s="74" t="s">
        <v>179</v>
      </c>
      <c r="D224" s="72" t="s">
        <v>3</v>
      </c>
      <c r="E224" s="73">
        <v>2</v>
      </c>
      <c r="F224" s="13">
        <v>1</v>
      </c>
      <c r="G224" s="58"/>
      <c r="H224" s="22">
        <f t="shared" si="4"/>
        <v>2</v>
      </c>
    </row>
    <row r="225" spans="2:8" ht="15.75" x14ac:dyDescent="0.2">
      <c r="B225" s="51"/>
      <c r="C225" s="53" t="s">
        <v>60</v>
      </c>
      <c r="D225" s="54"/>
      <c r="E225" s="54"/>
      <c r="F225" s="77"/>
      <c r="G225" s="54"/>
      <c r="H225" s="57">
        <f>SUM(H221:H224)</f>
        <v>33.68</v>
      </c>
    </row>
    <row r="226" spans="2:8" s="6" customFormat="1" ht="15.75" x14ac:dyDescent="0.2">
      <c r="B226" s="50"/>
      <c r="C226" s="51" t="str">
        <f>C30</f>
        <v>05.- Instalaciones</v>
      </c>
      <c r="D226" s="52"/>
      <c r="E226" s="52"/>
      <c r="F226" s="77"/>
      <c r="G226" s="52"/>
      <c r="H226" s="52"/>
    </row>
    <row r="227" spans="2:8" ht="28.5" x14ac:dyDescent="0.2">
      <c r="B227" s="67" t="s">
        <v>182</v>
      </c>
      <c r="C227" s="74" t="s">
        <v>34</v>
      </c>
      <c r="D227" s="72" t="s">
        <v>35</v>
      </c>
      <c r="E227" s="73">
        <v>15</v>
      </c>
      <c r="F227" s="13">
        <v>1</v>
      </c>
      <c r="G227" s="58"/>
      <c r="H227" s="22">
        <f t="shared" si="4"/>
        <v>15</v>
      </c>
    </row>
    <row r="228" spans="2:8" ht="85.5" x14ac:dyDescent="0.2">
      <c r="B228" s="67" t="s">
        <v>183</v>
      </c>
      <c r="C228" s="74" t="s">
        <v>36</v>
      </c>
      <c r="D228" s="72" t="s">
        <v>35</v>
      </c>
      <c r="E228" s="73">
        <v>10</v>
      </c>
      <c r="F228" s="13">
        <v>1</v>
      </c>
      <c r="G228" s="58"/>
      <c r="H228" s="22">
        <f t="shared" si="4"/>
        <v>10</v>
      </c>
    </row>
    <row r="229" spans="2:8" ht="42.75" x14ac:dyDescent="0.2">
      <c r="B229" s="67" t="s">
        <v>184</v>
      </c>
      <c r="C229" s="74" t="s">
        <v>185</v>
      </c>
      <c r="D229" s="72" t="s">
        <v>35</v>
      </c>
      <c r="E229" s="73">
        <v>2</v>
      </c>
      <c r="F229" s="13">
        <v>1</v>
      </c>
      <c r="G229" s="58"/>
      <c r="H229" s="22">
        <f t="shared" si="4"/>
        <v>2</v>
      </c>
    </row>
    <row r="230" spans="2:8" ht="57" x14ac:dyDescent="0.2">
      <c r="B230" s="67" t="s">
        <v>186</v>
      </c>
      <c r="C230" s="74" t="s">
        <v>38</v>
      </c>
      <c r="D230" s="72" t="s">
        <v>35</v>
      </c>
      <c r="E230" s="73">
        <v>8</v>
      </c>
      <c r="F230" s="13">
        <v>1</v>
      </c>
      <c r="G230" s="58"/>
      <c r="H230" s="22">
        <f t="shared" si="4"/>
        <v>8</v>
      </c>
    </row>
    <row r="231" spans="2:8" ht="99.75" x14ac:dyDescent="0.2">
      <c r="B231" s="67" t="s">
        <v>187</v>
      </c>
      <c r="C231" s="74" t="s">
        <v>49</v>
      </c>
      <c r="D231" s="72" t="s">
        <v>3</v>
      </c>
      <c r="E231" s="73">
        <v>12</v>
      </c>
      <c r="F231" s="13">
        <v>1</v>
      </c>
      <c r="G231" s="58"/>
      <c r="H231" s="22">
        <f t="shared" si="4"/>
        <v>12</v>
      </c>
    </row>
    <row r="232" spans="2:8" ht="71.25" x14ac:dyDescent="0.2">
      <c r="B232" s="67" t="s">
        <v>188</v>
      </c>
      <c r="C232" s="74" t="s">
        <v>71</v>
      </c>
      <c r="D232" s="72" t="s">
        <v>3</v>
      </c>
      <c r="E232" s="73">
        <v>3</v>
      </c>
      <c r="F232" s="13">
        <v>1</v>
      </c>
      <c r="G232" s="58"/>
      <c r="H232" s="22">
        <f t="shared" si="4"/>
        <v>3</v>
      </c>
    </row>
    <row r="233" spans="2:8" ht="42.75" x14ac:dyDescent="0.2">
      <c r="B233" s="67" t="s">
        <v>189</v>
      </c>
      <c r="C233" s="74" t="s">
        <v>37</v>
      </c>
      <c r="D233" s="72" t="s">
        <v>3</v>
      </c>
      <c r="E233" s="73">
        <v>8</v>
      </c>
      <c r="F233" s="13">
        <v>1</v>
      </c>
      <c r="G233" s="58"/>
      <c r="H233" s="22">
        <f t="shared" si="4"/>
        <v>8</v>
      </c>
    </row>
    <row r="234" spans="2:8" ht="42.75" x14ac:dyDescent="0.2">
      <c r="B234" s="67" t="s">
        <v>190</v>
      </c>
      <c r="C234" s="74" t="s">
        <v>39</v>
      </c>
      <c r="D234" s="72" t="s">
        <v>3</v>
      </c>
      <c r="E234" s="73">
        <v>1</v>
      </c>
      <c r="F234" s="13">
        <v>1</v>
      </c>
      <c r="G234" s="58"/>
      <c r="H234" s="22">
        <f t="shared" si="4"/>
        <v>1</v>
      </c>
    </row>
    <row r="235" spans="2:8" ht="99.75" x14ac:dyDescent="0.2">
      <c r="B235" s="67" t="s">
        <v>191</v>
      </c>
      <c r="C235" s="74" t="s">
        <v>192</v>
      </c>
      <c r="D235" s="72" t="s">
        <v>35</v>
      </c>
      <c r="E235" s="73">
        <v>2</v>
      </c>
      <c r="F235" s="13">
        <v>1</v>
      </c>
      <c r="G235" s="58"/>
      <c r="H235" s="22">
        <f t="shared" si="4"/>
        <v>2</v>
      </c>
    </row>
    <row r="236" spans="2:8" ht="71.25" x14ac:dyDescent="0.2">
      <c r="B236" s="67" t="s">
        <v>193</v>
      </c>
      <c r="C236" s="74" t="s">
        <v>194</v>
      </c>
      <c r="D236" s="72" t="s">
        <v>3</v>
      </c>
      <c r="E236" s="73">
        <v>2</v>
      </c>
      <c r="F236" s="13">
        <v>1</v>
      </c>
      <c r="G236" s="58"/>
      <c r="H236" s="22">
        <f t="shared" si="4"/>
        <v>2</v>
      </c>
    </row>
    <row r="237" spans="2:8" ht="142.5" x14ac:dyDescent="0.2">
      <c r="B237" s="67" t="s">
        <v>195</v>
      </c>
      <c r="C237" s="74" t="s">
        <v>196</v>
      </c>
      <c r="D237" s="72" t="s">
        <v>3</v>
      </c>
      <c r="E237" s="73">
        <v>2</v>
      </c>
      <c r="F237" s="13">
        <v>1</v>
      </c>
      <c r="G237" s="58"/>
      <c r="H237" s="22">
        <f t="shared" si="4"/>
        <v>2</v>
      </c>
    </row>
    <row r="238" spans="2:8" ht="85.5" x14ac:dyDescent="0.2">
      <c r="B238" s="67" t="s">
        <v>197</v>
      </c>
      <c r="C238" s="74" t="s">
        <v>198</v>
      </c>
      <c r="D238" s="72" t="s">
        <v>35</v>
      </c>
      <c r="E238" s="73">
        <v>2</v>
      </c>
      <c r="F238" s="13">
        <v>1</v>
      </c>
      <c r="G238" s="58"/>
      <c r="H238" s="22">
        <f t="shared" si="4"/>
        <v>2</v>
      </c>
    </row>
    <row r="239" spans="2:8" ht="114" x14ac:dyDescent="0.2">
      <c r="B239" s="67" t="s">
        <v>199</v>
      </c>
      <c r="C239" s="74" t="s">
        <v>200</v>
      </c>
      <c r="D239" s="72" t="s">
        <v>3</v>
      </c>
      <c r="E239" s="73">
        <v>2</v>
      </c>
      <c r="F239" s="13">
        <v>1</v>
      </c>
      <c r="G239" s="58"/>
      <c r="H239" s="22">
        <f t="shared" si="4"/>
        <v>2</v>
      </c>
    </row>
    <row r="240" spans="2:8" ht="71.25" x14ac:dyDescent="0.2">
      <c r="B240" s="67" t="s">
        <v>201</v>
      </c>
      <c r="C240" s="74" t="s">
        <v>96</v>
      </c>
      <c r="D240" s="72" t="s">
        <v>3</v>
      </c>
      <c r="E240" s="73">
        <v>2</v>
      </c>
      <c r="F240" s="13">
        <v>1</v>
      </c>
      <c r="G240" s="58"/>
      <c r="H240" s="22">
        <f t="shared" si="4"/>
        <v>2</v>
      </c>
    </row>
    <row r="241" spans="2:8" ht="71.25" x14ac:dyDescent="0.2">
      <c r="B241" s="67" t="s">
        <v>202</v>
      </c>
      <c r="C241" s="74" t="s">
        <v>40</v>
      </c>
      <c r="D241" s="72" t="s">
        <v>3</v>
      </c>
      <c r="E241" s="73">
        <v>6</v>
      </c>
      <c r="F241" s="13">
        <v>1</v>
      </c>
      <c r="G241" s="58"/>
      <c r="H241" s="22">
        <f t="shared" ref="H241:H250" si="7">ROUND(E241*F241,2)</f>
        <v>6</v>
      </c>
    </row>
    <row r="242" spans="2:8" ht="71.25" x14ac:dyDescent="0.2">
      <c r="B242" s="67" t="s">
        <v>237</v>
      </c>
      <c r="C242" s="74" t="s">
        <v>238</v>
      </c>
      <c r="D242" s="72" t="s">
        <v>3</v>
      </c>
      <c r="E242" s="73">
        <v>1</v>
      </c>
      <c r="F242" s="13">
        <v>1</v>
      </c>
      <c r="G242" s="58"/>
      <c r="H242" s="22">
        <f t="shared" si="7"/>
        <v>1</v>
      </c>
    </row>
    <row r="243" spans="2:8" ht="42.75" x14ac:dyDescent="0.2">
      <c r="B243" s="67" t="s">
        <v>239</v>
      </c>
      <c r="C243" s="74" t="s">
        <v>240</v>
      </c>
      <c r="D243" s="72" t="s">
        <v>5</v>
      </c>
      <c r="E243" s="73">
        <v>3</v>
      </c>
      <c r="F243" s="13">
        <v>1</v>
      </c>
      <c r="G243" s="58"/>
      <c r="H243" s="22">
        <f t="shared" si="7"/>
        <v>3</v>
      </c>
    </row>
    <row r="244" spans="2:8" ht="42.75" x14ac:dyDescent="0.2">
      <c r="B244" s="67" t="s">
        <v>241</v>
      </c>
      <c r="C244" s="74" t="s">
        <v>242</v>
      </c>
      <c r="D244" s="72" t="s">
        <v>5</v>
      </c>
      <c r="E244" s="73">
        <v>201</v>
      </c>
      <c r="F244" s="13">
        <v>1</v>
      </c>
      <c r="G244" s="58"/>
      <c r="H244" s="22">
        <f t="shared" si="7"/>
        <v>201</v>
      </c>
    </row>
    <row r="245" spans="2:8" ht="42.75" x14ac:dyDescent="0.2">
      <c r="B245" s="67" t="s">
        <v>243</v>
      </c>
      <c r="C245" s="74" t="s">
        <v>244</v>
      </c>
      <c r="D245" s="72" t="s">
        <v>5</v>
      </c>
      <c r="E245" s="73">
        <v>37</v>
      </c>
      <c r="F245" s="13">
        <v>1</v>
      </c>
      <c r="G245" s="58"/>
      <c r="H245" s="22">
        <f t="shared" si="7"/>
        <v>37</v>
      </c>
    </row>
    <row r="246" spans="2:8" ht="42.75" x14ac:dyDescent="0.2">
      <c r="B246" s="67" t="s">
        <v>245</v>
      </c>
      <c r="C246" s="74" t="s">
        <v>41</v>
      </c>
      <c r="D246" s="72" t="s">
        <v>5</v>
      </c>
      <c r="E246" s="73">
        <v>37</v>
      </c>
      <c r="F246" s="13">
        <v>1</v>
      </c>
      <c r="G246" s="58"/>
      <c r="H246" s="22">
        <f t="shared" si="7"/>
        <v>37</v>
      </c>
    </row>
    <row r="247" spans="2:8" ht="85.5" x14ac:dyDescent="0.2">
      <c r="B247" s="67" t="s">
        <v>246</v>
      </c>
      <c r="C247" s="74" t="s">
        <v>247</v>
      </c>
      <c r="D247" s="72" t="s">
        <v>5</v>
      </c>
      <c r="E247" s="73">
        <v>37</v>
      </c>
      <c r="F247" s="13">
        <v>1</v>
      </c>
      <c r="G247" s="58"/>
      <c r="H247" s="22">
        <f t="shared" si="7"/>
        <v>37</v>
      </c>
    </row>
    <row r="248" spans="2:8" ht="28.5" x14ac:dyDescent="0.2">
      <c r="B248" s="67" t="s">
        <v>248</v>
      </c>
      <c r="C248" s="74" t="s">
        <v>249</v>
      </c>
      <c r="D248" s="72" t="s">
        <v>3</v>
      </c>
      <c r="E248" s="73">
        <v>1</v>
      </c>
      <c r="F248" s="13">
        <v>1</v>
      </c>
      <c r="G248" s="58"/>
      <c r="H248" s="22">
        <f t="shared" si="7"/>
        <v>1</v>
      </c>
    </row>
    <row r="249" spans="2:8" ht="85.5" x14ac:dyDescent="0.2">
      <c r="B249" s="67" t="s">
        <v>250</v>
      </c>
      <c r="C249" s="74" t="s">
        <v>251</v>
      </c>
      <c r="D249" s="72" t="s">
        <v>3</v>
      </c>
      <c r="E249" s="73">
        <v>2</v>
      </c>
      <c r="F249" s="13">
        <v>1</v>
      </c>
      <c r="G249" s="58"/>
      <c r="H249" s="22">
        <f t="shared" si="7"/>
        <v>2</v>
      </c>
    </row>
    <row r="250" spans="2:8" ht="42.75" x14ac:dyDescent="0.2">
      <c r="B250" s="67" t="s">
        <v>252</v>
      </c>
      <c r="C250" s="74" t="s">
        <v>253</v>
      </c>
      <c r="D250" s="72" t="s">
        <v>3</v>
      </c>
      <c r="E250" s="73">
        <v>1</v>
      </c>
      <c r="F250" s="13">
        <v>1</v>
      </c>
      <c r="G250" s="58"/>
      <c r="H250" s="22">
        <f t="shared" si="7"/>
        <v>1</v>
      </c>
    </row>
    <row r="251" spans="2:8" ht="15.75" x14ac:dyDescent="0.2">
      <c r="B251" s="51"/>
      <c r="C251" s="53" t="s">
        <v>44</v>
      </c>
      <c r="D251" s="54"/>
      <c r="E251" s="54"/>
      <c r="F251" s="77"/>
      <c r="G251" s="54"/>
      <c r="H251" s="57">
        <f>SUM(H227:H250)</f>
        <v>397</v>
      </c>
    </row>
    <row r="252" spans="2:8" ht="15.75" x14ac:dyDescent="0.2">
      <c r="B252" s="55"/>
      <c r="C252" s="56" t="s">
        <v>254</v>
      </c>
      <c r="D252" s="63"/>
      <c r="E252" s="99"/>
      <c r="F252" s="100"/>
      <c r="G252" s="64"/>
      <c r="H252" s="59">
        <f>H193+H204+H219+H225+H251</f>
        <v>15948.22</v>
      </c>
    </row>
    <row r="253" spans="2:8" s="24" customFormat="1" ht="15.75" x14ac:dyDescent="0.25">
      <c r="B253" s="34"/>
      <c r="C253" s="60" t="str">
        <f>C34</f>
        <v>III.- Construccion de Cancha de 19.20 x 32.20 metros</v>
      </c>
      <c r="D253" s="61"/>
      <c r="E253" s="101"/>
      <c r="F253" s="102"/>
      <c r="G253" s="61"/>
      <c r="H253" s="62"/>
    </row>
    <row r="254" spans="2:8" s="6" customFormat="1" ht="15.75" x14ac:dyDescent="0.2">
      <c r="B254" s="50"/>
      <c r="C254" s="51" t="str">
        <f>C35</f>
        <v>01.- Cimentación</v>
      </c>
      <c r="D254" s="52"/>
      <c r="E254" s="52"/>
      <c r="F254" s="77"/>
      <c r="G254" s="52"/>
      <c r="H254" s="52"/>
    </row>
    <row r="255" spans="2:8" ht="57" x14ac:dyDescent="0.2">
      <c r="B255" s="67" t="s">
        <v>203</v>
      </c>
      <c r="C255" s="74" t="s">
        <v>73</v>
      </c>
      <c r="D255" s="72" t="s">
        <v>4</v>
      </c>
      <c r="E255" s="73">
        <v>618.24</v>
      </c>
      <c r="F255" s="13">
        <v>1</v>
      </c>
      <c r="G255" s="58"/>
      <c r="H255" s="22">
        <f t="shared" ref="H255:H276" si="8">ROUND(E255*F255,2)</f>
        <v>618.24</v>
      </c>
    </row>
    <row r="256" spans="2:8" ht="42.75" x14ac:dyDescent="0.2">
      <c r="B256" s="67" t="s">
        <v>204</v>
      </c>
      <c r="C256" s="74" t="s">
        <v>22</v>
      </c>
      <c r="D256" s="72" t="s">
        <v>21</v>
      </c>
      <c r="E256" s="73">
        <v>39.35</v>
      </c>
      <c r="F256" s="13">
        <v>1</v>
      </c>
      <c r="G256" s="58"/>
      <c r="H256" s="22">
        <f t="shared" si="8"/>
        <v>39.35</v>
      </c>
    </row>
    <row r="257" spans="2:8" ht="57" x14ac:dyDescent="0.2">
      <c r="B257" s="67" t="s">
        <v>205</v>
      </c>
      <c r="C257" s="74" t="s">
        <v>206</v>
      </c>
      <c r="D257" s="72" t="s">
        <v>4</v>
      </c>
      <c r="E257" s="73">
        <v>25</v>
      </c>
      <c r="F257" s="13">
        <v>1</v>
      </c>
      <c r="G257" s="58"/>
      <c r="H257" s="22">
        <f t="shared" si="8"/>
        <v>25</v>
      </c>
    </row>
    <row r="258" spans="2:8" ht="57" x14ac:dyDescent="0.2">
      <c r="B258" s="67" t="s">
        <v>214</v>
      </c>
      <c r="C258" s="74" t="s">
        <v>215</v>
      </c>
      <c r="D258" s="72" t="s">
        <v>4</v>
      </c>
      <c r="E258" s="73">
        <v>92.52</v>
      </c>
      <c r="F258" s="13">
        <v>1</v>
      </c>
      <c r="G258" s="58"/>
      <c r="H258" s="22">
        <f t="shared" si="8"/>
        <v>92.52</v>
      </c>
    </row>
    <row r="259" spans="2:8" ht="57" x14ac:dyDescent="0.2">
      <c r="B259" s="67" t="s">
        <v>207</v>
      </c>
      <c r="C259" s="74" t="s">
        <v>25</v>
      </c>
      <c r="D259" s="72" t="s">
        <v>20</v>
      </c>
      <c r="E259" s="73">
        <v>72.319999999999993</v>
      </c>
      <c r="F259" s="13">
        <v>1</v>
      </c>
      <c r="G259" s="58"/>
      <c r="H259" s="22">
        <f t="shared" si="8"/>
        <v>72.319999999999993</v>
      </c>
    </row>
    <row r="260" spans="2:8" ht="71.25" x14ac:dyDescent="0.2">
      <c r="B260" s="68" t="s">
        <v>223</v>
      </c>
      <c r="C260" s="74" t="s">
        <v>46</v>
      </c>
      <c r="D260" s="72" t="s">
        <v>21</v>
      </c>
      <c r="E260" s="73">
        <v>494.59</v>
      </c>
      <c r="F260" s="13">
        <v>1</v>
      </c>
      <c r="G260" s="58"/>
      <c r="H260" s="22">
        <f t="shared" si="8"/>
        <v>494.59</v>
      </c>
    </row>
    <row r="261" spans="2:8" ht="42.75" x14ac:dyDescent="0.2">
      <c r="B261" s="68" t="s">
        <v>255</v>
      </c>
      <c r="C261" s="74" t="s">
        <v>256</v>
      </c>
      <c r="D261" s="72" t="s">
        <v>4</v>
      </c>
      <c r="E261" s="73">
        <v>12.32</v>
      </c>
      <c r="F261" s="13">
        <v>1</v>
      </c>
      <c r="G261" s="58"/>
      <c r="H261" s="22">
        <f t="shared" si="8"/>
        <v>12.32</v>
      </c>
    </row>
    <row r="262" spans="2:8" ht="71.25" x14ac:dyDescent="0.2">
      <c r="B262" s="67" t="s">
        <v>257</v>
      </c>
      <c r="C262" s="74" t="s">
        <v>258</v>
      </c>
      <c r="D262" s="72" t="s">
        <v>21</v>
      </c>
      <c r="E262" s="73">
        <v>0.56999999999999995</v>
      </c>
      <c r="F262" s="13">
        <v>1</v>
      </c>
      <c r="G262" s="58"/>
      <c r="H262" s="22">
        <f t="shared" si="8"/>
        <v>0.56999999999999995</v>
      </c>
    </row>
    <row r="263" spans="2:8" ht="42.75" x14ac:dyDescent="0.2">
      <c r="B263" s="67" t="s">
        <v>221</v>
      </c>
      <c r="C263" s="74" t="s">
        <v>68</v>
      </c>
      <c r="D263" s="72" t="s">
        <v>4</v>
      </c>
      <c r="E263" s="73">
        <v>185.04</v>
      </c>
      <c r="F263" s="13">
        <v>1</v>
      </c>
      <c r="G263" s="58"/>
      <c r="H263" s="22">
        <f t="shared" si="8"/>
        <v>185.04</v>
      </c>
    </row>
    <row r="264" spans="2:8" ht="71.25" x14ac:dyDescent="0.2">
      <c r="B264" s="67" t="s">
        <v>222</v>
      </c>
      <c r="C264" s="74" t="s">
        <v>23</v>
      </c>
      <c r="D264" s="72" t="s">
        <v>21</v>
      </c>
      <c r="E264" s="73">
        <v>25.47</v>
      </c>
      <c r="F264" s="13">
        <v>1</v>
      </c>
      <c r="G264" s="58"/>
      <c r="H264" s="22">
        <f t="shared" si="8"/>
        <v>25.47</v>
      </c>
    </row>
    <row r="265" spans="2:8" ht="42.75" x14ac:dyDescent="0.2">
      <c r="B265" s="67" t="s">
        <v>224</v>
      </c>
      <c r="C265" s="74" t="s">
        <v>67</v>
      </c>
      <c r="D265" s="72" t="s">
        <v>21</v>
      </c>
      <c r="E265" s="73">
        <v>13.88</v>
      </c>
      <c r="F265" s="13">
        <v>1</v>
      </c>
      <c r="G265" s="58"/>
      <c r="H265" s="22">
        <f t="shared" si="8"/>
        <v>13.88</v>
      </c>
    </row>
    <row r="266" spans="2:8" ht="15.75" x14ac:dyDescent="0.2">
      <c r="B266" s="51"/>
      <c r="C266" s="53" t="s">
        <v>64</v>
      </c>
      <c r="D266" s="54"/>
      <c r="E266" s="54"/>
      <c r="F266" s="77"/>
      <c r="G266" s="54"/>
      <c r="H266" s="57">
        <f>SUM(H255:H265)</f>
        <v>1579.3</v>
      </c>
    </row>
    <row r="267" spans="2:8" s="6" customFormat="1" ht="15.75" x14ac:dyDescent="0.2">
      <c r="B267" s="50"/>
      <c r="C267" s="51" t="str">
        <f>C36</f>
        <v>02.- Albañilería y acabados</v>
      </c>
      <c r="D267" s="52"/>
      <c r="E267" s="52"/>
      <c r="F267" s="77"/>
      <c r="G267" s="52"/>
      <c r="H267" s="52"/>
    </row>
    <row r="268" spans="2:8" ht="57" x14ac:dyDescent="0.2">
      <c r="B268" s="67" t="s">
        <v>231</v>
      </c>
      <c r="C268" s="74" t="s">
        <v>30</v>
      </c>
      <c r="D268" s="72" t="s">
        <v>4</v>
      </c>
      <c r="E268" s="73">
        <v>618.24</v>
      </c>
      <c r="F268" s="13">
        <v>1</v>
      </c>
      <c r="G268" s="58"/>
      <c r="H268" s="22">
        <f t="shared" si="8"/>
        <v>618.24</v>
      </c>
    </row>
    <row r="269" spans="2:8" ht="142.5" x14ac:dyDescent="0.2">
      <c r="B269" s="67" t="s">
        <v>259</v>
      </c>
      <c r="C269" s="74" t="s">
        <v>75</v>
      </c>
      <c r="D269" s="72" t="s">
        <v>4</v>
      </c>
      <c r="E269" s="73">
        <v>618.24</v>
      </c>
      <c r="F269" s="13">
        <v>1</v>
      </c>
      <c r="G269" s="58"/>
      <c r="H269" s="22">
        <f t="shared" si="8"/>
        <v>618.24</v>
      </c>
    </row>
    <row r="270" spans="2:8" ht="156.75" x14ac:dyDescent="0.2">
      <c r="B270" s="67" t="s">
        <v>167</v>
      </c>
      <c r="C270" s="74" t="s">
        <v>19</v>
      </c>
      <c r="D270" s="72" t="s">
        <v>4</v>
      </c>
      <c r="E270" s="73">
        <v>51.4</v>
      </c>
      <c r="F270" s="13">
        <v>1</v>
      </c>
      <c r="G270" s="58"/>
      <c r="H270" s="22">
        <f t="shared" si="8"/>
        <v>51.4</v>
      </c>
    </row>
    <row r="271" spans="2:8" ht="171" x14ac:dyDescent="0.2">
      <c r="B271" s="67" t="s">
        <v>172</v>
      </c>
      <c r="C271" s="74" t="s">
        <v>69</v>
      </c>
      <c r="D271" s="72" t="s">
        <v>4</v>
      </c>
      <c r="E271" s="73">
        <v>51.4</v>
      </c>
      <c r="F271" s="13">
        <v>1</v>
      </c>
      <c r="G271" s="58"/>
      <c r="H271" s="22">
        <f t="shared" si="8"/>
        <v>51.4</v>
      </c>
    </row>
    <row r="272" spans="2:8" ht="71.25" x14ac:dyDescent="0.2">
      <c r="B272" s="67" t="s">
        <v>260</v>
      </c>
      <c r="C272" s="74" t="s">
        <v>76</v>
      </c>
      <c r="D272" s="72" t="s">
        <v>5</v>
      </c>
      <c r="E272" s="73">
        <v>454</v>
      </c>
      <c r="F272" s="13">
        <v>1</v>
      </c>
      <c r="G272" s="58"/>
      <c r="H272" s="22">
        <f t="shared" si="8"/>
        <v>454</v>
      </c>
    </row>
    <row r="273" spans="2:8" ht="71.25" x14ac:dyDescent="0.2">
      <c r="B273" s="67" t="s">
        <v>261</v>
      </c>
      <c r="C273" s="74" t="s">
        <v>77</v>
      </c>
      <c r="D273" s="72" t="s">
        <v>4</v>
      </c>
      <c r="E273" s="73">
        <v>342.86</v>
      </c>
      <c r="F273" s="13">
        <v>1</v>
      </c>
      <c r="G273" s="58"/>
      <c r="H273" s="22">
        <f t="shared" si="8"/>
        <v>342.86</v>
      </c>
    </row>
    <row r="274" spans="2:8" ht="15.75" x14ac:dyDescent="0.2">
      <c r="B274" s="51"/>
      <c r="C274" s="53" t="s">
        <v>33</v>
      </c>
      <c r="D274" s="54"/>
      <c r="E274" s="54"/>
      <c r="F274" s="77"/>
      <c r="G274" s="54"/>
      <c r="H274" s="57">
        <f>SUM(H268:H273)</f>
        <v>2136.1400000000003</v>
      </c>
    </row>
    <row r="275" spans="2:8" s="6" customFormat="1" ht="15.75" x14ac:dyDescent="0.2">
      <c r="B275" s="50"/>
      <c r="C275" s="51" t="str">
        <f>C37</f>
        <v>03.- Herrería, carpintería y cancelería</v>
      </c>
      <c r="D275" s="52"/>
      <c r="E275" s="52"/>
      <c r="F275" s="77"/>
      <c r="G275" s="52"/>
      <c r="H275" s="52"/>
    </row>
    <row r="276" spans="2:8" ht="99.75" x14ac:dyDescent="0.2">
      <c r="B276" s="67" t="s">
        <v>262</v>
      </c>
      <c r="C276" s="74" t="s">
        <v>78</v>
      </c>
      <c r="D276" s="72" t="s">
        <v>3</v>
      </c>
      <c r="E276" s="73">
        <v>2</v>
      </c>
      <c r="F276" s="13">
        <v>1</v>
      </c>
      <c r="G276" s="58"/>
      <c r="H276" s="22">
        <f t="shared" si="8"/>
        <v>2</v>
      </c>
    </row>
    <row r="277" spans="2:8" ht="156.75" x14ac:dyDescent="0.2">
      <c r="B277" s="67" t="s">
        <v>263</v>
      </c>
      <c r="C277" s="74" t="s">
        <v>79</v>
      </c>
      <c r="D277" s="72" t="s">
        <v>3</v>
      </c>
      <c r="E277" s="73">
        <v>2</v>
      </c>
      <c r="F277" s="13">
        <v>1</v>
      </c>
      <c r="G277" s="58"/>
      <c r="H277" s="22">
        <f t="shared" ref="H277" si="9">ROUND(E277*F277,2)</f>
        <v>2</v>
      </c>
    </row>
    <row r="278" spans="2:8" ht="15.75" x14ac:dyDescent="0.2">
      <c r="B278" s="51"/>
      <c r="C278" s="53" t="s">
        <v>60</v>
      </c>
      <c r="D278" s="54"/>
      <c r="E278" s="54"/>
      <c r="F278" s="77"/>
      <c r="G278" s="54"/>
      <c r="H278" s="57">
        <f>SUM(H276:H277)</f>
        <v>4</v>
      </c>
    </row>
    <row r="279" spans="2:8" ht="15.75" x14ac:dyDescent="0.2">
      <c r="B279" s="55"/>
      <c r="C279" s="56" t="s">
        <v>265</v>
      </c>
      <c r="D279" s="63"/>
      <c r="E279" s="99"/>
      <c r="F279" s="100"/>
      <c r="G279" s="64"/>
      <c r="H279" s="59">
        <f>H266+H274+H278</f>
        <v>3719.4400000000005</v>
      </c>
    </row>
    <row r="280" spans="2:8" s="24" customFormat="1" ht="15.75" x14ac:dyDescent="0.25">
      <c r="B280" s="34"/>
      <c r="C280" s="60" t="str">
        <f>C41</f>
        <v>IV.- Construccion de techumbre metálica de 21.30 x 32.00 metros</v>
      </c>
      <c r="D280" s="61"/>
      <c r="E280" s="101"/>
      <c r="F280" s="102"/>
      <c r="G280" s="61"/>
      <c r="H280" s="62"/>
    </row>
    <row r="281" spans="2:8" s="6" customFormat="1" ht="15.75" x14ac:dyDescent="0.2">
      <c r="B281" s="50"/>
      <c r="C281" s="51" t="str">
        <f>C42</f>
        <v>01.- Cimentación</v>
      </c>
      <c r="D281" s="52"/>
      <c r="E281" s="52"/>
      <c r="F281" s="77"/>
      <c r="G281" s="52"/>
      <c r="H281" s="52"/>
    </row>
    <row r="282" spans="2:8" ht="42.75" x14ac:dyDescent="0.2">
      <c r="B282" s="67" t="s">
        <v>271</v>
      </c>
      <c r="C282" s="74" t="s">
        <v>53</v>
      </c>
      <c r="D282" s="72" t="s">
        <v>4</v>
      </c>
      <c r="E282" s="73">
        <v>728.12</v>
      </c>
      <c r="F282" s="13">
        <v>1</v>
      </c>
      <c r="G282" s="58"/>
      <c r="H282" s="22">
        <f t="shared" ref="H282:H333" si="10">ROUND(E282*F282,2)</f>
        <v>728.12</v>
      </c>
    </row>
    <row r="283" spans="2:8" ht="42.75" x14ac:dyDescent="0.2">
      <c r="B283" s="67" t="s">
        <v>204</v>
      </c>
      <c r="C283" s="74" t="s">
        <v>22</v>
      </c>
      <c r="D283" s="72" t="s">
        <v>21</v>
      </c>
      <c r="E283" s="73">
        <v>51.84</v>
      </c>
      <c r="F283" s="13">
        <v>1</v>
      </c>
      <c r="G283" s="58"/>
      <c r="H283" s="22">
        <f t="shared" si="10"/>
        <v>51.84</v>
      </c>
    </row>
    <row r="284" spans="2:8" ht="57" x14ac:dyDescent="0.2">
      <c r="B284" s="67" t="s">
        <v>205</v>
      </c>
      <c r="C284" s="74" t="s">
        <v>206</v>
      </c>
      <c r="D284" s="72" t="s">
        <v>4</v>
      </c>
      <c r="E284" s="73">
        <v>25.6</v>
      </c>
      <c r="F284" s="13">
        <v>1</v>
      </c>
      <c r="G284" s="58"/>
      <c r="H284" s="22">
        <f t="shared" si="10"/>
        <v>25.6</v>
      </c>
    </row>
    <row r="285" spans="2:8" ht="57" x14ac:dyDescent="0.2">
      <c r="B285" s="67" t="s">
        <v>210</v>
      </c>
      <c r="C285" s="74" t="s">
        <v>24</v>
      </c>
      <c r="D285" s="72" t="s">
        <v>4</v>
      </c>
      <c r="E285" s="73">
        <v>117.96</v>
      </c>
      <c r="F285" s="13">
        <v>1</v>
      </c>
      <c r="G285" s="58"/>
      <c r="H285" s="22">
        <f t="shared" si="10"/>
        <v>117.96</v>
      </c>
    </row>
    <row r="286" spans="2:8" ht="57" x14ac:dyDescent="0.2">
      <c r="B286" s="67" t="s">
        <v>207</v>
      </c>
      <c r="C286" s="74" t="s">
        <v>25</v>
      </c>
      <c r="D286" s="72" t="s">
        <v>20</v>
      </c>
      <c r="E286" s="73">
        <v>434.56</v>
      </c>
      <c r="F286" s="13">
        <v>1</v>
      </c>
      <c r="G286" s="58"/>
      <c r="H286" s="22">
        <f t="shared" si="10"/>
        <v>434.56</v>
      </c>
    </row>
    <row r="287" spans="2:8" ht="57" x14ac:dyDescent="0.2">
      <c r="B287" s="67" t="s">
        <v>272</v>
      </c>
      <c r="C287" s="74" t="s">
        <v>80</v>
      </c>
      <c r="D287" s="72" t="s">
        <v>20</v>
      </c>
      <c r="E287" s="73">
        <v>223.2</v>
      </c>
      <c r="F287" s="13">
        <v>1</v>
      </c>
      <c r="G287" s="58"/>
      <c r="H287" s="22">
        <f t="shared" si="10"/>
        <v>223.2</v>
      </c>
    </row>
    <row r="288" spans="2:8" ht="85.5" x14ac:dyDescent="0.2">
      <c r="B288" s="67" t="s">
        <v>273</v>
      </c>
      <c r="C288" s="74" t="s">
        <v>81</v>
      </c>
      <c r="D288" s="72" t="s">
        <v>3</v>
      </c>
      <c r="E288" s="73">
        <v>10</v>
      </c>
      <c r="F288" s="13">
        <v>1</v>
      </c>
      <c r="G288" s="58"/>
      <c r="H288" s="22">
        <f t="shared" si="10"/>
        <v>10</v>
      </c>
    </row>
    <row r="289" spans="2:8" ht="71.25" x14ac:dyDescent="0.2">
      <c r="B289" s="67" t="s">
        <v>211</v>
      </c>
      <c r="C289" s="74" t="s">
        <v>212</v>
      </c>
      <c r="D289" s="72" t="s">
        <v>21</v>
      </c>
      <c r="E289" s="73">
        <v>7.32</v>
      </c>
      <c r="F289" s="13">
        <v>1</v>
      </c>
      <c r="G289" s="58"/>
      <c r="H289" s="22">
        <f t="shared" si="10"/>
        <v>7.32</v>
      </c>
    </row>
    <row r="290" spans="2:8" ht="42.75" x14ac:dyDescent="0.2">
      <c r="B290" s="67" t="s">
        <v>221</v>
      </c>
      <c r="C290" s="74" t="s">
        <v>68</v>
      </c>
      <c r="D290" s="72" t="s">
        <v>4</v>
      </c>
      <c r="E290" s="73">
        <v>135.56</v>
      </c>
      <c r="F290" s="13">
        <v>1</v>
      </c>
      <c r="G290" s="58"/>
      <c r="H290" s="22">
        <f t="shared" si="10"/>
        <v>135.56</v>
      </c>
    </row>
    <row r="291" spans="2:8" ht="71.25" x14ac:dyDescent="0.2">
      <c r="B291" s="67" t="s">
        <v>222</v>
      </c>
      <c r="C291" s="74" t="s">
        <v>23</v>
      </c>
      <c r="D291" s="72" t="s">
        <v>21</v>
      </c>
      <c r="E291" s="73">
        <v>44.52</v>
      </c>
      <c r="F291" s="13">
        <v>1</v>
      </c>
      <c r="G291" s="58"/>
      <c r="H291" s="22">
        <f t="shared" si="10"/>
        <v>44.52</v>
      </c>
    </row>
    <row r="292" spans="2:8" ht="71.25" x14ac:dyDescent="0.2">
      <c r="B292" s="68" t="s">
        <v>223</v>
      </c>
      <c r="C292" s="74" t="s">
        <v>46</v>
      </c>
      <c r="D292" s="72" t="s">
        <v>21</v>
      </c>
      <c r="E292" s="73">
        <v>5.88</v>
      </c>
      <c r="F292" s="13">
        <v>1</v>
      </c>
      <c r="G292" s="58"/>
      <c r="H292" s="22">
        <f t="shared" si="10"/>
        <v>5.88</v>
      </c>
    </row>
    <row r="293" spans="2:8" ht="42.75" x14ac:dyDescent="0.2">
      <c r="B293" s="67" t="s">
        <v>224</v>
      </c>
      <c r="C293" s="74" t="s">
        <v>67</v>
      </c>
      <c r="D293" s="72" t="s">
        <v>21</v>
      </c>
      <c r="E293" s="73">
        <v>7.32</v>
      </c>
      <c r="F293" s="13">
        <v>1</v>
      </c>
      <c r="G293" s="58"/>
      <c r="H293" s="22">
        <f t="shared" si="10"/>
        <v>7.32</v>
      </c>
    </row>
    <row r="294" spans="2:8" ht="42.75" x14ac:dyDescent="0.2">
      <c r="B294" s="67" t="s">
        <v>274</v>
      </c>
      <c r="C294" s="74" t="s">
        <v>82</v>
      </c>
      <c r="D294" s="72" t="s">
        <v>3</v>
      </c>
      <c r="E294" s="73">
        <v>10</v>
      </c>
      <c r="F294" s="13">
        <v>1</v>
      </c>
      <c r="G294" s="58"/>
      <c r="H294" s="22">
        <f t="shared" si="10"/>
        <v>10</v>
      </c>
    </row>
    <row r="295" spans="2:8" ht="15.75" x14ac:dyDescent="0.2">
      <c r="B295" s="51"/>
      <c r="C295" s="53" t="s">
        <v>64</v>
      </c>
      <c r="D295" s="54"/>
      <c r="E295" s="54"/>
      <c r="F295" s="77"/>
      <c r="G295" s="54"/>
      <c r="H295" s="57">
        <f>SUM(H282:H294)</f>
        <v>1801.88</v>
      </c>
    </row>
    <row r="296" spans="2:8" s="6" customFormat="1" ht="15.75" x14ac:dyDescent="0.2">
      <c r="B296" s="50"/>
      <c r="C296" s="51" t="str">
        <f>C43</f>
        <v>02.- Estructura</v>
      </c>
      <c r="D296" s="52"/>
      <c r="E296" s="52"/>
      <c r="F296" s="77"/>
      <c r="G296" s="52"/>
      <c r="H296" s="52"/>
    </row>
    <row r="297" spans="2:8" ht="71.25" x14ac:dyDescent="0.2">
      <c r="B297" s="67" t="s">
        <v>275</v>
      </c>
      <c r="C297" s="74" t="s">
        <v>83</v>
      </c>
      <c r="D297" s="72" t="s">
        <v>20</v>
      </c>
      <c r="E297" s="73">
        <v>1780</v>
      </c>
      <c r="F297" s="13">
        <v>1</v>
      </c>
      <c r="G297" s="58"/>
      <c r="H297" s="22">
        <f t="shared" si="10"/>
        <v>1780</v>
      </c>
    </row>
    <row r="298" spans="2:8" ht="71.25" x14ac:dyDescent="0.2">
      <c r="B298" s="67" t="s">
        <v>276</v>
      </c>
      <c r="C298" s="74" t="s">
        <v>84</v>
      </c>
      <c r="D298" s="72" t="s">
        <v>20</v>
      </c>
      <c r="E298" s="73">
        <v>4904.6000000000004</v>
      </c>
      <c r="F298" s="13">
        <v>1</v>
      </c>
      <c r="G298" s="58"/>
      <c r="H298" s="22">
        <f t="shared" si="10"/>
        <v>4904.6000000000004</v>
      </c>
    </row>
    <row r="299" spans="2:8" ht="71.25" x14ac:dyDescent="0.2">
      <c r="B299" s="67" t="s">
        <v>277</v>
      </c>
      <c r="C299" s="74" t="s">
        <v>85</v>
      </c>
      <c r="D299" s="72" t="s">
        <v>20</v>
      </c>
      <c r="E299" s="73">
        <v>3984.54</v>
      </c>
      <c r="F299" s="13">
        <v>1</v>
      </c>
      <c r="G299" s="58"/>
      <c r="H299" s="22">
        <f t="shared" si="10"/>
        <v>3984.54</v>
      </c>
    </row>
    <row r="300" spans="2:8" ht="71.25" x14ac:dyDescent="0.2">
      <c r="B300" s="67" t="s">
        <v>278</v>
      </c>
      <c r="C300" s="74" t="s">
        <v>86</v>
      </c>
      <c r="D300" s="72" t="s">
        <v>20</v>
      </c>
      <c r="E300" s="73">
        <v>38.840000000000003</v>
      </c>
      <c r="F300" s="13">
        <v>1</v>
      </c>
      <c r="G300" s="58"/>
      <c r="H300" s="22">
        <f t="shared" si="10"/>
        <v>38.840000000000003</v>
      </c>
    </row>
    <row r="301" spans="2:8" ht="71.25" x14ac:dyDescent="0.2">
      <c r="B301" s="67" t="s">
        <v>279</v>
      </c>
      <c r="C301" s="74" t="s">
        <v>87</v>
      </c>
      <c r="D301" s="72" t="s">
        <v>20</v>
      </c>
      <c r="E301" s="73">
        <v>230.43</v>
      </c>
      <c r="F301" s="13">
        <v>1</v>
      </c>
      <c r="G301" s="58"/>
      <c r="H301" s="22">
        <f t="shared" si="10"/>
        <v>230.43</v>
      </c>
    </row>
    <row r="302" spans="2:8" ht="128.25" x14ac:dyDescent="0.2">
      <c r="B302" s="67" t="s">
        <v>280</v>
      </c>
      <c r="C302" s="74" t="s">
        <v>88</v>
      </c>
      <c r="D302" s="72" t="s">
        <v>3</v>
      </c>
      <c r="E302" s="73">
        <v>16</v>
      </c>
      <c r="F302" s="13">
        <v>1</v>
      </c>
      <c r="G302" s="58"/>
      <c r="H302" s="22">
        <f t="shared" si="10"/>
        <v>16</v>
      </c>
    </row>
    <row r="303" spans="2:8" ht="85.5" x14ac:dyDescent="0.2">
      <c r="B303" s="67" t="s">
        <v>281</v>
      </c>
      <c r="C303" s="74" t="s">
        <v>89</v>
      </c>
      <c r="D303" s="72" t="s">
        <v>3</v>
      </c>
      <c r="E303" s="73">
        <v>80</v>
      </c>
      <c r="F303" s="13">
        <v>1</v>
      </c>
      <c r="G303" s="58"/>
      <c r="H303" s="22">
        <f t="shared" si="10"/>
        <v>80</v>
      </c>
    </row>
    <row r="304" spans="2:8" ht="42.75" x14ac:dyDescent="0.2">
      <c r="B304" s="67" t="s">
        <v>282</v>
      </c>
      <c r="C304" s="74" t="s">
        <v>90</v>
      </c>
      <c r="D304" s="72" t="s">
        <v>4</v>
      </c>
      <c r="E304" s="73">
        <v>723.2</v>
      </c>
      <c r="F304" s="13">
        <v>1</v>
      </c>
      <c r="G304" s="58"/>
      <c r="H304" s="22">
        <f t="shared" si="10"/>
        <v>723.2</v>
      </c>
    </row>
    <row r="305" spans="2:8" ht="42.75" x14ac:dyDescent="0.2">
      <c r="B305" s="67" t="s">
        <v>283</v>
      </c>
      <c r="C305" s="74" t="s">
        <v>91</v>
      </c>
      <c r="D305" s="72" t="s">
        <v>5</v>
      </c>
      <c r="E305" s="73">
        <v>32</v>
      </c>
      <c r="F305" s="13">
        <v>1</v>
      </c>
      <c r="G305" s="58"/>
      <c r="H305" s="22">
        <f t="shared" si="10"/>
        <v>32</v>
      </c>
    </row>
    <row r="306" spans="2:8" ht="15.75" x14ac:dyDescent="0.2">
      <c r="B306" s="51"/>
      <c r="C306" s="53" t="s">
        <v>29</v>
      </c>
      <c r="D306" s="54"/>
      <c r="E306" s="54"/>
      <c r="F306" s="77"/>
      <c r="G306" s="54"/>
      <c r="H306" s="57">
        <f>SUM(H297:H305)</f>
        <v>11789.61</v>
      </c>
    </row>
    <row r="307" spans="2:8" s="6" customFormat="1" ht="15.75" x14ac:dyDescent="0.2">
      <c r="B307" s="50"/>
      <c r="C307" s="51" t="str">
        <f>C44</f>
        <v>03.- Instalaciones</v>
      </c>
      <c r="D307" s="52"/>
      <c r="E307" s="52"/>
      <c r="F307" s="77"/>
      <c r="G307" s="52"/>
      <c r="H307" s="52"/>
    </row>
    <row r="308" spans="2:8" ht="85.5" x14ac:dyDescent="0.2">
      <c r="B308" s="67" t="s">
        <v>284</v>
      </c>
      <c r="C308" s="74" t="s">
        <v>94</v>
      </c>
      <c r="D308" s="72" t="s">
        <v>35</v>
      </c>
      <c r="E308" s="73">
        <v>12</v>
      </c>
      <c r="F308" s="13">
        <v>1</v>
      </c>
      <c r="G308" s="58"/>
      <c r="H308" s="22">
        <f t="shared" si="10"/>
        <v>12</v>
      </c>
    </row>
    <row r="309" spans="2:8" ht="71.25" x14ac:dyDescent="0.2">
      <c r="B309" s="67" t="s">
        <v>285</v>
      </c>
      <c r="C309" s="74" t="s">
        <v>92</v>
      </c>
      <c r="D309" s="72" t="s">
        <v>3</v>
      </c>
      <c r="E309" s="73">
        <v>12</v>
      </c>
      <c r="F309" s="13">
        <v>1</v>
      </c>
      <c r="G309" s="58"/>
      <c r="H309" s="22">
        <f t="shared" si="10"/>
        <v>12</v>
      </c>
    </row>
    <row r="310" spans="2:8" ht="99.75" x14ac:dyDescent="0.2">
      <c r="B310" s="67" t="s">
        <v>286</v>
      </c>
      <c r="C310" s="74" t="s">
        <v>93</v>
      </c>
      <c r="D310" s="72" t="s">
        <v>3</v>
      </c>
      <c r="E310" s="73">
        <v>12</v>
      </c>
      <c r="F310" s="13">
        <v>1</v>
      </c>
      <c r="G310" s="58"/>
      <c r="H310" s="22">
        <f t="shared" si="10"/>
        <v>12</v>
      </c>
    </row>
    <row r="311" spans="2:8" ht="57" x14ac:dyDescent="0.2">
      <c r="B311" s="67" t="s">
        <v>287</v>
      </c>
      <c r="C311" s="74" t="s">
        <v>288</v>
      </c>
      <c r="D311" s="72" t="s">
        <v>3</v>
      </c>
      <c r="E311" s="73">
        <v>1</v>
      </c>
      <c r="F311" s="13">
        <v>1</v>
      </c>
      <c r="G311" s="58"/>
      <c r="H311" s="22">
        <f t="shared" si="10"/>
        <v>1</v>
      </c>
    </row>
    <row r="312" spans="2:8" ht="71.25" x14ac:dyDescent="0.2">
      <c r="B312" s="67" t="s">
        <v>289</v>
      </c>
      <c r="C312" s="74" t="s">
        <v>61</v>
      </c>
      <c r="D312" s="72" t="s">
        <v>3</v>
      </c>
      <c r="E312" s="73">
        <v>3</v>
      </c>
      <c r="F312" s="13">
        <v>1</v>
      </c>
      <c r="G312" s="58"/>
      <c r="H312" s="22">
        <f t="shared" si="10"/>
        <v>3</v>
      </c>
    </row>
    <row r="313" spans="2:8" ht="71.25" x14ac:dyDescent="0.2">
      <c r="B313" s="67" t="s">
        <v>202</v>
      </c>
      <c r="C313" s="74" t="s">
        <v>40</v>
      </c>
      <c r="D313" s="72" t="s">
        <v>3</v>
      </c>
      <c r="E313" s="73">
        <v>2</v>
      </c>
      <c r="F313" s="13">
        <v>1</v>
      </c>
      <c r="G313" s="58"/>
      <c r="H313" s="22">
        <f t="shared" si="10"/>
        <v>2</v>
      </c>
    </row>
    <row r="314" spans="2:8" ht="71.25" x14ac:dyDescent="0.2">
      <c r="B314" s="67" t="s">
        <v>290</v>
      </c>
      <c r="C314" s="74" t="s">
        <v>95</v>
      </c>
      <c r="D314" s="72" t="s">
        <v>35</v>
      </c>
      <c r="E314" s="73">
        <v>2</v>
      </c>
      <c r="F314" s="13">
        <v>1</v>
      </c>
      <c r="G314" s="58"/>
      <c r="H314" s="22">
        <f t="shared" si="10"/>
        <v>2</v>
      </c>
    </row>
    <row r="315" spans="2:8" ht="71.25" x14ac:dyDescent="0.2">
      <c r="B315" s="67" t="s">
        <v>201</v>
      </c>
      <c r="C315" s="74" t="s">
        <v>96</v>
      </c>
      <c r="D315" s="72" t="s">
        <v>3</v>
      </c>
      <c r="E315" s="73">
        <v>1</v>
      </c>
      <c r="F315" s="13">
        <v>1</v>
      </c>
      <c r="G315" s="58"/>
      <c r="H315" s="22">
        <f t="shared" si="10"/>
        <v>1</v>
      </c>
    </row>
    <row r="316" spans="2:8" ht="42.75" x14ac:dyDescent="0.2">
      <c r="B316" s="67" t="s">
        <v>245</v>
      </c>
      <c r="C316" s="74" t="s">
        <v>41</v>
      </c>
      <c r="D316" s="72" t="s">
        <v>5</v>
      </c>
      <c r="E316" s="73">
        <v>105.5</v>
      </c>
      <c r="F316" s="13">
        <v>1</v>
      </c>
      <c r="G316" s="58"/>
      <c r="H316" s="22">
        <f t="shared" si="10"/>
        <v>105.5</v>
      </c>
    </row>
    <row r="317" spans="2:8" ht="42.75" x14ac:dyDescent="0.2">
      <c r="B317" s="67" t="s">
        <v>291</v>
      </c>
      <c r="C317" s="74" t="s">
        <v>42</v>
      </c>
      <c r="D317" s="72" t="s">
        <v>5</v>
      </c>
      <c r="E317" s="73">
        <v>105.5</v>
      </c>
      <c r="F317" s="13">
        <v>1</v>
      </c>
      <c r="G317" s="58"/>
      <c r="H317" s="22">
        <f t="shared" si="10"/>
        <v>105.5</v>
      </c>
    </row>
    <row r="318" spans="2:8" ht="42.75" x14ac:dyDescent="0.2">
      <c r="B318" s="67" t="s">
        <v>292</v>
      </c>
      <c r="C318" s="74" t="s">
        <v>52</v>
      </c>
      <c r="D318" s="72" t="s">
        <v>5</v>
      </c>
      <c r="E318" s="73">
        <v>211</v>
      </c>
      <c r="F318" s="13">
        <v>1</v>
      </c>
      <c r="G318" s="58"/>
      <c r="H318" s="22">
        <f t="shared" si="10"/>
        <v>211</v>
      </c>
    </row>
    <row r="319" spans="2:8" ht="42.75" x14ac:dyDescent="0.2">
      <c r="B319" s="67" t="s">
        <v>293</v>
      </c>
      <c r="C319" s="74" t="s">
        <v>97</v>
      </c>
      <c r="D319" s="72" t="s">
        <v>5</v>
      </c>
      <c r="E319" s="73">
        <v>105.5</v>
      </c>
      <c r="F319" s="13">
        <v>1</v>
      </c>
      <c r="G319" s="58"/>
      <c r="H319" s="22">
        <f t="shared" si="10"/>
        <v>105.5</v>
      </c>
    </row>
    <row r="320" spans="2:8" ht="85.5" x14ac:dyDescent="0.2">
      <c r="B320" s="67" t="s">
        <v>294</v>
      </c>
      <c r="C320" s="74" t="s">
        <v>98</v>
      </c>
      <c r="D320" s="72" t="s">
        <v>5</v>
      </c>
      <c r="E320" s="73">
        <v>5</v>
      </c>
      <c r="F320" s="13">
        <v>1</v>
      </c>
      <c r="G320" s="58"/>
      <c r="H320" s="22">
        <f t="shared" ref="H320:H321" si="11">ROUND(E320*F320,2)</f>
        <v>5</v>
      </c>
    </row>
    <row r="321" spans="2:8" ht="85.5" x14ac:dyDescent="0.2">
      <c r="B321" s="67" t="s">
        <v>250</v>
      </c>
      <c r="C321" s="74" t="s">
        <v>251</v>
      </c>
      <c r="D321" s="72" t="s">
        <v>3</v>
      </c>
      <c r="E321" s="73">
        <v>4</v>
      </c>
      <c r="F321" s="13">
        <v>1</v>
      </c>
      <c r="G321" s="58"/>
      <c r="H321" s="22">
        <f t="shared" si="11"/>
        <v>4</v>
      </c>
    </row>
    <row r="322" spans="2:8" ht="15.75" x14ac:dyDescent="0.2">
      <c r="B322" s="51"/>
      <c r="C322" s="53" t="s">
        <v>44</v>
      </c>
      <c r="D322" s="54"/>
      <c r="E322" s="54"/>
      <c r="F322" s="77"/>
      <c r="G322" s="54"/>
      <c r="H322" s="57">
        <f>SUM(H308:H321)</f>
        <v>581.5</v>
      </c>
    </row>
    <row r="323" spans="2:8" ht="15.75" x14ac:dyDescent="0.2">
      <c r="B323" s="55"/>
      <c r="C323" s="56" t="s">
        <v>269</v>
      </c>
      <c r="D323" s="63"/>
      <c r="E323" s="99"/>
      <c r="F323" s="100"/>
      <c r="G323" s="64"/>
      <c r="H323" s="59">
        <f>H295+H306+H322</f>
        <v>14172.990000000002</v>
      </c>
    </row>
    <row r="324" spans="2:8" s="24" customFormat="1" ht="15.75" x14ac:dyDescent="0.25">
      <c r="B324" s="34"/>
      <c r="C324" s="60" t="str">
        <f>C48</f>
        <v>V.- Alumbrado exterior</v>
      </c>
      <c r="D324" s="61"/>
      <c r="E324" s="101"/>
      <c r="F324" s="102"/>
      <c r="G324" s="61"/>
      <c r="H324" s="62"/>
    </row>
    <row r="325" spans="2:8" s="6" customFormat="1" ht="15.75" x14ac:dyDescent="0.2">
      <c r="B325" s="50"/>
      <c r="C325" s="51" t="str">
        <f>C49</f>
        <v>01.- Instalaciones</v>
      </c>
      <c r="D325" s="52"/>
      <c r="E325" s="52"/>
      <c r="F325" s="77"/>
      <c r="G325" s="52"/>
      <c r="H325" s="52"/>
    </row>
    <row r="326" spans="2:8" ht="42.75" x14ac:dyDescent="0.2">
      <c r="B326" s="67" t="s">
        <v>300</v>
      </c>
      <c r="C326" s="74" t="s">
        <v>301</v>
      </c>
      <c r="D326" s="72" t="s">
        <v>3</v>
      </c>
      <c r="E326" s="73">
        <v>7</v>
      </c>
      <c r="F326" s="13">
        <v>1</v>
      </c>
      <c r="G326" s="58"/>
      <c r="H326" s="22">
        <f t="shared" si="10"/>
        <v>7</v>
      </c>
    </row>
    <row r="327" spans="2:8" ht="128.25" x14ac:dyDescent="0.2">
      <c r="B327" s="67" t="s">
        <v>302</v>
      </c>
      <c r="C327" s="74" t="s">
        <v>303</v>
      </c>
      <c r="D327" s="72" t="s">
        <v>3</v>
      </c>
      <c r="E327" s="73">
        <v>7</v>
      </c>
      <c r="F327" s="13">
        <v>1</v>
      </c>
      <c r="G327" s="58"/>
      <c r="H327" s="22">
        <f t="shared" si="10"/>
        <v>7</v>
      </c>
    </row>
    <row r="328" spans="2:8" ht="57" x14ac:dyDescent="0.2">
      <c r="B328" s="67" t="s">
        <v>304</v>
      </c>
      <c r="C328" s="74" t="s">
        <v>305</v>
      </c>
      <c r="D328" s="72" t="s">
        <v>3</v>
      </c>
      <c r="E328" s="73">
        <v>7</v>
      </c>
      <c r="F328" s="13">
        <v>1</v>
      </c>
      <c r="G328" s="58"/>
      <c r="H328" s="22">
        <f t="shared" si="10"/>
        <v>7</v>
      </c>
    </row>
    <row r="329" spans="2:8" ht="42.75" x14ac:dyDescent="0.2">
      <c r="B329" s="67" t="s">
        <v>292</v>
      </c>
      <c r="C329" s="74" t="s">
        <v>52</v>
      </c>
      <c r="D329" s="72" t="s">
        <v>5</v>
      </c>
      <c r="E329" s="73">
        <v>392</v>
      </c>
      <c r="F329" s="13">
        <v>1</v>
      </c>
      <c r="G329" s="58"/>
      <c r="H329" s="22">
        <f t="shared" si="10"/>
        <v>392</v>
      </c>
    </row>
    <row r="330" spans="2:8" ht="42.75" x14ac:dyDescent="0.2">
      <c r="B330" s="67" t="s">
        <v>306</v>
      </c>
      <c r="C330" s="74" t="s">
        <v>307</v>
      </c>
      <c r="D330" s="72" t="s">
        <v>5</v>
      </c>
      <c r="E330" s="73">
        <v>196</v>
      </c>
      <c r="F330" s="13">
        <v>1</v>
      </c>
      <c r="G330" s="58"/>
      <c r="H330" s="22">
        <f t="shared" si="10"/>
        <v>196</v>
      </c>
    </row>
    <row r="331" spans="2:8" ht="42.75" x14ac:dyDescent="0.2">
      <c r="B331" s="67" t="s">
        <v>308</v>
      </c>
      <c r="C331" s="74" t="s">
        <v>309</v>
      </c>
      <c r="D331" s="72" t="s">
        <v>5</v>
      </c>
      <c r="E331" s="73">
        <v>196</v>
      </c>
      <c r="F331" s="13">
        <v>1</v>
      </c>
      <c r="G331" s="58"/>
      <c r="H331" s="22">
        <f t="shared" si="10"/>
        <v>196</v>
      </c>
    </row>
    <row r="332" spans="2:8" ht="42.75" x14ac:dyDescent="0.2">
      <c r="B332" s="67" t="s">
        <v>310</v>
      </c>
      <c r="C332" s="74" t="s">
        <v>311</v>
      </c>
      <c r="D332" s="72" t="s">
        <v>3</v>
      </c>
      <c r="E332" s="73">
        <v>7</v>
      </c>
      <c r="F332" s="13">
        <v>1</v>
      </c>
      <c r="G332" s="58"/>
      <c r="H332" s="22">
        <f t="shared" si="10"/>
        <v>7</v>
      </c>
    </row>
    <row r="333" spans="2:8" ht="71.25" x14ac:dyDescent="0.2">
      <c r="B333" s="67" t="s">
        <v>312</v>
      </c>
      <c r="C333" s="74" t="s">
        <v>313</v>
      </c>
      <c r="D333" s="72" t="s">
        <v>3</v>
      </c>
      <c r="E333" s="73">
        <v>2</v>
      </c>
      <c r="F333" s="13">
        <v>1</v>
      </c>
      <c r="G333" s="58"/>
      <c r="H333" s="22">
        <f t="shared" si="10"/>
        <v>2</v>
      </c>
    </row>
    <row r="334" spans="2:8" ht="15.75" x14ac:dyDescent="0.2">
      <c r="B334" s="51"/>
      <c r="C334" s="53" t="s">
        <v>44</v>
      </c>
      <c r="D334" s="54"/>
      <c r="E334" s="54"/>
      <c r="F334" s="77"/>
      <c r="G334" s="54"/>
      <c r="H334" s="57">
        <f>SUM(H326:H333)</f>
        <v>814</v>
      </c>
    </row>
    <row r="335" spans="2:8" ht="15.75" x14ac:dyDescent="0.2">
      <c r="B335" s="55"/>
      <c r="C335" s="56" t="s">
        <v>299</v>
      </c>
      <c r="D335" s="63"/>
      <c r="E335" s="99"/>
      <c r="F335" s="100"/>
      <c r="G335" s="64"/>
      <c r="H335" s="59">
        <f>H334</f>
        <v>814</v>
      </c>
    </row>
    <row r="336" spans="2:8" s="24" customFormat="1" ht="15.75" x14ac:dyDescent="0.25">
      <c r="B336" s="34"/>
      <c r="C336" s="60" t="str">
        <f>C53</f>
        <v>VI.- Andador de conexión.</v>
      </c>
      <c r="D336" s="61"/>
      <c r="E336" s="101"/>
      <c r="F336" s="102"/>
      <c r="G336" s="61"/>
      <c r="H336" s="62"/>
    </row>
    <row r="337" spans="2:8" s="6" customFormat="1" ht="15.75" x14ac:dyDescent="0.2">
      <c r="B337" s="50"/>
      <c r="C337" s="51" t="str">
        <f>C54</f>
        <v>01.- Cimentación</v>
      </c>
      <c r="D337" s="52"/>
      <c r="E337" s="52"/>
      <c r="F337" s="77"/>
      <c r="G337" s="52"/>
      <c r="H337" s="52"/>
    </row>
    <row r="338" spans="2:8" ht="57" x14ac:dyDescent="0.2">
      <c r="B338" s="67" t="s">
        <v>203</v>
      </c>
      <c r="C338" s="74" t="s">
        <v>73</v>
      </c>
      <c r="D338" s="72" t="s">
        <v>4</v>
      </c>
      <c r="E338" s="73">
        <v>169</v>
      </c>
      <c r="F338" s="13">
        <v>1</v>
      </c>
      <c r="G338" s="58"/>
      <c r="H338" s="22">
        <f t="shared" ref="H338:H341" si="12">ROUND(E338*F338,2)</f>
        <v>169</v>
      </c>
    </row>
    <row r="339" spans="2:8" ht="42.75" x14ac:dyDescent="0.2">
      <c r="B339" s="67" t="s">
        <v>204</v>
      </c>
      <c r="C339" s="74" t="s">
        <v>22</v>
      </c>
      <c r="D339" s="72" t="s">
        <v>21</v>
      </c>
      <c r="E339" s="73">
        <v>65.069999999999993</v>
      </c>
      <c r="F339" s="13">
        <v>1</v>
      </c>
      <c r="G339" s="58"/>
      <c r="H339" s="22">
        <f t="shared" si="12"/>
        <v>65.069999999999993</v>
      </c>
    </row>
    <row r="340" spans="2:8" ht="57" x14ac:dyDescent="0.2">
      <c r="B340" s="67" t="s">
        <v>205</v>
      </c>
      <c r="C340" s="74" t="s">
        <v>206</v>
      </c>
      <c r="D340" s="72" t="s">
        <v>4</v>
      </c>
      <c r="E340" s="73">
        <v>42.25</v>
      </c>
      <c r="F340" s="13">
        <v>1</v>
      </c>
      <c r="G340" s="58"/>
      <c r="H340" s="22">
        <f t="shared" si="12"/>
        <v>42.25</v>
      </c>
    </row>
    <row r="341" spans="2:8" ht="57" x14ac:dyDescent="0.2">
      <c r="B341" s="67" t="s">
        <v>214</v>
      </c>
      <c r="C341" s="74" t="s">
        <v>215</v>
      </c>
      <c r="D341" s="72" t="s">
        <v>4</v>
      </c>
      <c r="E341" s="73">
        <v>152.1</v>
      </c>
      <c r="F341" s="13">
        <v>1</v>
      </c>
      <c r="G341" s="58"/>
      <c r="H341" s="22">
        <f t="shared" si="12"/>
        <v>152.1</v>
      </c>
    </row>
    <row r="342" spans="2:8" ht="71.25" x14ac:dyDescent="0.2">
      <c r="B342" s="67" t="s">
        <v>223</v>
      </c>
      <c r="C342" s="74" t="s">
        <v>46</v>
      </c>
      <c r="D342" s="72" t="s">
        <v>21</v>
      </c>
      <c r="E342" s="73">
        <v>169</v>
      </c>
      <c r="F342" s="13">
        <v>1</v>
      </c>
      <c r="G342" s="58"/>
      <c r="H342" s="22">
        <f t="shared" ref="H342:H345" si="13">ROUND(E342*F342,2)</f>
        <v>169</v>
      </c>
    </row>
    <row r="343" spans="2:8" ht="42.75" x14ac:dyDescent="0.2">
      <c r="B343" s="67" t="s">
        <v>221</v>
      </c>
      <c r="C343" s="74" t="s">
        <v>68</v>
      </c>
      <c r="D343" s="72" t="s">
        <v>4</v>
      </c>
      <c r="E343" s="73">
        <v>304.2</v>
      </c>
      <c r="F343" s="13">
        <v>1</v>
      </c>
      <c r="G343" s="58"/>
      <c r="H343" s="22">
        <f t="shared" si="13"/>
        <v>304.2</v>
      </c>
    </row>
    <row r="344" spans="2:8" ht="71.25" x14ac:dyDescent="0.2">
      <c r="B344" s="67" t="s">
        <v>222</v>
      </c>
      <c r="C344" s="74" t="s">
        <v>23</v>
      </c>
      <c r="D344" s="72" t="s">
        <v>21</v>
      </c>
      <c r="E344" s="73">
        <v>54.93</v>
      </c>
      <c r="F344" s="13">
        <v>1</v>
      </c>
      <c r="G344" s="58"/>
      <c r="H344" s="22">
        <f t="shared" si="13"/>
        <v>54.93</v>
      </c>
    </row>
    <row r="345" spans="2:8" ht="42.75" x14ac:dyDescent="0.2">
      <c r="B345" s="67" t="s">
        <v>224</v>
      </c>
      <c r="C345" s="74" t="s">
        <v>67</v>
      </c>
      <c r="D345" s="72" t="s">
        <v>21</v>
      </c>
      <c r="E345" s="73">
        <v>29.67</v>
      </c>
      <c r="F345" s="13">
        <v>1</v>
      </c>
      <c r="G345" s="58"/>
      <c r="H345" s="22">
        <f t="shared" si="13"/>
        <v>29.67</v>
      </c>
    </row>
    <row r="346" spans="2:8" ht="15.75" x14ac:dyDescent="0.2">
      <c r="B346" s="51"/>
      <c r="C346" s="53" t="s">
        <v>64</v>
      </c>
      <c r="D346" s="54"/>
      <c r="E346" s="54"/>
      <c r="F346" s="77"/>
      <c r="G346" s="54"/>
      <c r="H346" s="57">
        <f>SUM(H338:H345)</f>
        <v>986.2199999999998</v>
      </c>
    </row>
    <row r="347" spans="2:8" s="6" customFormat="1" ht="15.75" x14ac:dyDescent="0.2">
      <c r="B347" s="50"/>
      <c r="C347" s="51" t="str">
        <f>C55</f>
        <v>02.- Albañilería y acabados</v>
      </c>
      <c r="D347" s="52"/>
      <c r="E347" s="52"/>
      <c r="F347" s="77"/>
      <c r="G347" s="52"/>
      <c r="H347" s="52"/>
    </row>
    <row r="348" spans="2:8" ht="57" x14ac:dyDescent="0.2">
      <c r="B348" s="67" t="s">
        <v>231</v>
      </c>
      <c r="C348" s="74" t="s">
        <v>30</v>
      </c>
      <c r="D348" s="72" t="s">
        <v>4</v>
      </c>
      <c r="E348" s="73">
        <v>169</v>
      </c>
      <c r="F348" s="13">
        <v>1</v>
      </c>
      <c r="G348" s="58"/>
      <c r="H348" s="22">
        <f t="shared" ref="H348:H351" si="14">ROUND(E348*F348,2)</f>
        <v>169</v>
      </c>
    </row>
    <row r="349" spans="2:8" ht="142.5" x14ac:dyDescent="0.2">
      <c r="B349" s="67" t="s">
        <v>259</v>
      </c>
      <c r="C349" s="74" t="s">
        <v>75</v>
      </c>
      <c r="D349" s="72" t="s">
        <v>4</v>
      </c>
      <c r="E349" s="73">
        <v>169</v>
      </c>
      <c r="F349" s="13">
        <v>1</v>
      </c>
      <c r="G349" s="58"/>
      <c r="H349" s="22">
        <f t="shared" si="14"/>
        <v>169</v>
      </c>
    </row>
    <row r="350" spans="2:8" ht="156.75" x14ac:dyDescent="0.2">
      <c r="B350" s="67" t="s">
        <v>167</v>
      </c>
      <c r="C350" s="74" t="s">
        <v>19</v>
      </c>
      <c r="D350" s="72" t="s">
        <v>4</v>
      </c>
      <c r="E350" s="73">
        <v>84.5</v>
      </c>
      <c r="F350" s="13">
        <v>1</v>
      </c>
      <c r="G350" s="58"/>
      <c r="H350" s="22">
        <f t="shared" si="14"/>
        <v>84.5</v>
      </c>
    </row>
    <row r="351" spans="2:8" ht="171" x14ac:dyDescent="0.2">
      <c r="B351" s="67" t="s">
        <v>172</v>
      </c>
      <c r="C351" s="74" t="s">
        <v>69</v>
      </c>
      <c r="D351" s="72" t="s">
        <v>4</v>
      </c>
      <c r="E351" s="73">
        <v>84.5</v>
      </c>
      <c r="F351" s="13">
        <v>1</v>
      </c>
      <c r="G351" s="58"/>
      <c r="H351" s="22">
        <f t="shared" si="14"/>
        <v>84.5</v>
      </c>
    </row>
    <row r="352" spans="2:8" ht="15.75" x14ac:dyDescent="0.2">
      <c r="B352" s="51"/>
      <c r="C352" s="53" t="s">
        <v>44</v>
      </c>
      <c r="D352" s="54"/>
      <c r="E352" s="54"/>
      <c r="F352" s="54"/>
      <c r="G352" s="54"/>
      <c r="H352" s="57">
        <f>SUM(H348:H351)</f>
        <v>507</v>
      </c>
    </row>
    <row r="353" spans="2:8" ht="15.75" x14ac:dyDescent="0.2">
      <c r="B353" s="55"/>
      <c r="C353" s="56" t="s">
        <v>314</v>
      </c>
      <c r="D353" s="63"/>
      <c r="E353" s="65"/>
      <c r="F353" s="64"/>
      <c r="G353" s="64"/>
      <c r="H353" s="59">
        <f>H346+H352</f>
        <v>1493.2199999999998</v>
      </c>
    </row>
  </sheetData>
  <protectedRanges>
    <protectedRange sqref="D204 B322 D219 D136 B136 D125 B125 D306 B306 B251 D251 B204 D274 D172 D322 B219 B225 B295 B155 D225 B278 D295 B274 D155 D278 B172 D148 B148 B193 D193 B266 D266 B346 D346" name="Rango1_17_1_1_2"/>
    <protectedRange sqref="C125 C322 C251 C155 C306 C219 C136 C274 C295 C278 C204 C225 C266 C172 C148 C193 C334 C352 C346" name="Rango1_47_1_1_2"/>
    <protectedRange sqref="B324:B325 D126 D137 D149 D156 D324:D325 B126 B137 B149 B156 D173:D175 B173:B175 D194 D205 D220 D226 D307 B194 B205 B220 B226 B307 B105:B106 D105:D106 D252:D254 B252:B254 D279:D281 D267 D275 B279:B281 B267 B275 D296 B296 B336:B337 D336:D337 B347 D347" name="Rango1_17_1_1_2_2"/>
    <protectedRange sqref="C324:C325 C126 C137 C149 C156 C173:C175 C194 C226 C105:C106 C220 C275 C267 C279:C281 C307 C205 C252:C254 C296 C336:C337 C347" name="Rango1_47_1_1_2_1"/>
  </protectedRanges>
  <autoFilter ref="B105:H353"/>
  <mergeCells count="32">
    <mergeCell ref="E280:F280"/>
    <mergeCell ref="E323:F323"/>
    <mergeCell ref="E324:F324"/>
    <mergeCell ref="E335:F335"/>
    <mergeCell ref="E336:F336"/>
    <mergeCell ref="E173:F173"/>
    <mergeCell ref="E174:F174"/>
    <mergeCell ref="E252:F252"/>
    <mergeCell ref="E253:F253"/>
    <mergeCell ref="E279:F279"/>
    <mergeCell ref="C53:G53"/>
    <mergeCell ref="C16:G16"/>
    <mergeCell ref="C25:G25"/>
    <mergeCell ref="C41:G41"/>
    <mergeCell ref="C48:G48"/>
    <mergeCell ref="C34:G34"/>
    <mergeCell ref="B92:H92"/>
    <mergeCell ref="B1:H1"/>
    <mergeCell ref="C103:H103"/>
    <mergeCell ref="C102:H102"/>
    <mergeCell ref="B93:H93"/>
    <mergeCell ref="C100:H100"/>
    <mergeCell ref="C101:H101"/>
    <mergeCell ref="G98:H98"/>
    <mergeCell ref="B99:H99"/>
    <mergeCell ref="B2:H2"/>
    <mergeCell ref="C9:H9"/>
    <mergeCell ref="C10:H10"/>
    <mergeCell ref="C11:H11"/>
    <mergeCell ref="C12:H12"/>
    <mergeCell ref="G7:H7"/>
    <mergeCell ref="B8:H8"/>
  </mergeCells>
  <printOptions horizontalCentered="1"/>
  <pageMargins left="0.23622047244094491" right="0.23622047244094491" top="0.35433070866141736" bottom="0.35433070866141736" header="0.31496062992125984" footer="0.31496062992125984"/>
  <pageSetup scale="49" fitToHeight="0" orientation="portrait" verticalDpi="300" r:id="rId1"/>
  <headerFooter differentFirst="1">
    <oddFooter>&amp;L
 &amp;CPágina &amp;P</oddFooter>
  </headerFooter>
  <rowBreaks count="1" manualBreakCount="1">
    <brk id="9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Catálogo</vt:lpstr>
      <vt:lpstr>Catálogo!Área_de_impresión</vt:lpstr>
      <vt:lpstr>Catálogo!Títulos_a_imprimir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Arq. Edith González</dc:creator>
  <cp:lastModifiedBy>Cynthia Guadalupe Rubio Osuna</cp:lastModifiedBy>
  <cp:lastPrinted>2025-05-13T15:07:54Z</cp:lastPrinted>
  <dcterms:created xsi:type="dcterms:W3CDTF">2023-05-08T21:18:26Z</dcterms:created>
  <dcterms:modified xsi:type="dcterms:W3CDTF">2025-05-13T15:08:23Z</dcterms:modified>
</cp:coreProperties>
</file>