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SapaTecnica2032\Desktop\LICITACIONES FAISMUN 2024\LICITACION Construccion tanque elevado Fidepaz\2-Presupuesto\"/>
    </mc:Choice>
  </mc:AlternateContent>
  <xr:revisionPtr revIDLastSave="0" documentId="13_ncr:1_{1825799C-CB25-4956-9BAA-459E6EF4F731}" xr6:coauthVersionLast="47" xr6:coauthVersionMax="47" xr10:uidLastSave="{00000000-0000-0000-0000-000000000000}"/>
  <bookViews>
    <workbookView xWindow="-120" yWindow="-120" windowWidth="20730" windowHeight="11040" xr2:uid="{00000000-000D-0000-FFFF-FFFF00000000}"/>
  </bookViews>
  <sheets>
    <sheet name="RESUMEN" sheetId="2" r:id="rId1"/>
    <sheet name="CATALOGO TFIDEPAZ" sheetId="1" r:id="rId2"/>
  </sheets>
  <definedNames>
    <definedName name="_xlnm.Print_Area" localSheetId="1">'CATALOGO TFIDEPAZ'!$A$1:$H$336</definedName>
    <definedName name="_xlnm.Print_Area" localSheetId="0">RESUMEN!$A$1:$G$57</definedName>
    <definedName name="_xlnm.Print_Titles" localSheetId="1">'CATALOGO TFIDEPAZ'!$1:$13</definedName>
  </definedNames>
  <calcPr calcId="191029"/>
</workbook>
</file>

<file path=xl/calcChain.xml><?xml version="1.0" encoding="utf-8"?>
<calcChain xmlns="http://schemas.openxmlformats.org/spreadsheetml/2006/main">
  <c r="H336" i="1" l="1"/>
  <c r="H335" i="1"/>
  <c r="H334" i="1"/>
  <c r="H333" i="1"/>
  <c r="H332" i="1"/>
  <c r="H331" i="1"/>
  <c r="H330" i="1"/>
  <c r="H329" i="1"/>
  <c r="H328" i="1"/>
  <c r="H327" i="1"/>
  <c r="H325" i="1"/>
  <c r="H324" i="1"/>
  <c r="H323" i="1"/>
  <c r="H322" i="1"/>
  <c r="H321" i="1"/>
  <c r="H320" i="1"/>
  <c r="H319" i="1"/>
  <c r="H317" i="1"/>
  <c r="H316" i="1"/>
  <c r="H315" i="1"/>
  <c r="H314" i="1"/>
  <c r="H313" i="1"/>
  <c r="H312" i="1"/>
  <c r="H311" i="1"/>
  <c r="H310" i="1"/>
  <c r="H309" i="1"/>
  <c r="H307" i="1"/>
  <c r="H306" i="1"/>
  <c r="H305" i="1"/>
  <c r="H304" i="1"/>
  <c r="H303" i="1"/>
  <c r="H300" i="1"/>
  <c r="H299" i="1"/>
  <c r="H298" i="1"/>
  <c r="H297" i="1"/>
  <c r="H296" i="1"/>
  <c r="H295" i="1"/>
  <c r="H294" i="1"/>
  <c r="H293" i="1"/>
  <c r="H292" i="1"/>
  <c r="H291" i="1"/>
  <c r="H290" i="1"/>
  <c r="H289" i="1"/>
  <c r="H288" i="1"/>
  <c r="H287" i="1"/>
  <c r="H286" i="1"/>
  <c r="H285" i="1"/>
  <c r="H284" i="1"/>
  <c r="H283" i="1"/>
  <c r="H282" i="1"/>
  <c r="H280" i="1"/>
  <c r="H279" i="1"/>
  <c r="H278" i="1"/>
  <c r="H277" i="1"/>
  <c r="H276" i="1"/>
  <c r="H275" i="1"/>
  <c r="H274" i="1"/>
  <c r="H273" i="1"/>
  <c r="H272" i="1"/>
  <c r="H271" i="1"/>
  <c r="H270" i="1"/>
  <c r="H269" i="1"/>
  <c r="H268" i="1"/>
  <c r="H267" i="1"/>
  <c r="H266" i="1"/>
  <c r="H265"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3" i="1"/>
  <c r="H232" i="1"/>
  <c r="H231" i="1"/>
  <c r="H229" i="1"/>
  <c r="H228" i="1"/>
  <c r="H227" i="1"/>
  <c r="H226" i="1"/>
  <c r="H225" i="1"/>
  <c r="H224" i="1"/>
  <c r="H222" i="1"/>
  <c r="H221" i="1"/>
  <c r="H220" i="1"/>
  <c r="H219" i="1"/>
  <c r="H218" i="1"/>
  <c r="H217" i="1"/>
  <c r="H216" i="1"/>
  <c r="H215" i="1"/>
  <c r="H214" i="1"/>
  <c r="H213" i="1"/>
  <c r="H212" i="1"/>
  <c r="H209" i="1"/>
  <c r="H208" i="1"/>
  <c r="H207" i="1"/>
  <c r="H206" i="1"/>
  <c r="H205" i="1"/>
  <c r="H204" i="1"/>
  <c r="H203" i="1"/>
  <c r="H202" i="1"/>
  <c r="H201" i="1"/>
  <c r="H200" i="1"/>
  <c r="H199" i="1"/>
  <c r="H198" i="1"/>
  <c r="H196" i="1"/>
  <c r="H195" i="1"/>
  <c r="H194" i="1"/>
  <c r="H193" i="1"/>
  <c r="H192" i="1"/>
  <c r="H191" i="1"/>
  <c r="H190" i="1"/>
  <c r="H189" i="1"/>
  <c r="H188" i="1"/>
  <c r="H187" i="1"/>
  <c r="H186" i="1"/>
  <c r="H185" i="1"/>
  <c r="H184" i="1"/>
  <c r="H183" i="1"/>
  <c r="H182" i="1"/>
  <c r="H181" i="1"/>
  <c r="H180" i="1"/>
  <c r="H179" i="1"/>
  <c r="H178" i="1"/>
  <c r="H177" i="1"/>
  <c r="H176" i="1"/>
  <c r="H175" i="1"/>
  <c r="H174" i="1"/>
  <c r="H173"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6" i="1"/>
  <c r="H116" i="1"/>
  <c r="H115" i="1"/>
  <c r="H113" i="1"/>
  <c r="H112" i="1"/>
  <c r="H111" i="1"/>
  <c r="H110" i="1"/>
  <c r="H108" i="1"/>
  <c r="H107" i="1"/>
  <c r="H106" i="1"/>
  <c r="H105" i="1"/>
  <c r="H104" i="1"/>
  <c r="H102" i="1"/>
  <c r="H101" i="1"/>
  <c r="H99" i="1"/>
  <c r="H98" i="1"/>
  <c r="H97" i="1"/>
  <c r="H96" i="1"/>
  <c r="H94" i="1"/>
  <c r="H93" i="1"/>
  <c r="H90" i="1"/>
  <c r="H89" i="1"/>
  <c r="H88" i="1"/>
  <c r="H87" i="1"/>
  <c r="H86" i="1"/>
  <c r="H85" i="1"/>
  <c r="H84" i="1"/>
  <c r="H82" i="1"/>
  <c r="H81" i="1"/>
  <c r="H80" i="1"/>
  <c r="H79" i="1"/>
  <c r="H78" i="1"/>
  <c r="H77" i="1"/>
  <c r="H76" i="1"/>
  <c r="H74" i="1"/>
  <c r="H73" i="1"/>
  <c r="H71" i="1"/>
  <c r="H70" i="1"/>
  <c r="H69" i="1"/>
  <c r="H68" i="1"/>
  <c r="H66" i="1"/>
  <c r="H65" i="1"/>
  <c r="H63" i="1"/>
  <c r="H62" i="1"/>
  <c r="H61" i="1"/>
  <c r="H60" i="1"/>
  <c r="H59" i="1"/>
  <c r="H56" i="1"/>
  <c r="H55" i="1"/>
  <c r="H54" i="1"/>
  <c r="H53" i="1"/>
  <c r="H52" i="1"/>
  <c r="H51" i="1"/>
  <c r="H50" i="1"/>
  <c r="H49" i="1"/>
  <c r="H48" i="1"/>
  <c r="H47" i="1"/>
  <c r="H46" i="1"/>
  <c r="H45" i="1"/>
  <c r="H44" i="1"/>
  <c r="H43" i="1"/>
  <c r="H42" i="1"/>
  <c r="H41" i="1"/>
  <c r="H39" i="1"/>
  <c r="H38" i="1"/>
  <c r="H37" i="1"/>
  <c r="H36" i="1"/>
  <c r="H35" i="1"/>
  <c r="H34" i="1"/>
  <c r="H33" i="1"/>
  <c r="H31" i="1"/>
  <c r="H30" i="1"/>
  <c r="H28" i="1"/>
  <c r="H27" i="1"/>
  <c r="H26" i="1"/>
  <c r="H25" i="1"/>
  <c r="H23" i="1"/>
  <c r="H22" i="1"/>
  <c r="H21" i="1"/>
  <c r="H19" i="1"/>
  <c r="H18" i="1"/>
  <c r="H17" i="1"/>
  <c r="G57" i="2"/>
  <c r="G56" i="2"/>
  <c r="G55" i="2"/>
</calcChain>
</file>

<file path=xl/sharedStrings.xml><?xml version="1.0" encoding="utf-8"?>
<sst xmlns="http://schemas.openxmlformats.org/spreadsheetml/2006/main" count="1229" uniqueCount="738">
  <si>
    <t>DIRECCIÓN TÉCNICA</t>
  </si>
  <si>
    <t>DEPARTAMENTO DE ESTUDIOS Y PROYECTOS</t>
  </si>
  <si>
    <t>OBRA:</t>
  </si>
  <si>
    <t>CONSTRUCCIÓN DE TANQUE REGULACIÓN ELEVADO METÁLICO DE 100 M3 DE CAPACIDAD. FIDEPAZ.</t>
  </si>
  <si>
    <t xml:space="preserve">UBICACIÓN: </t>
  </si>
  <si>
    <t>CIUDAD DE LA PAZ, BAJA CALIFORNIA SUR.</t>
  </si>
  <si>
    <t>RESUMEN</t>
  </si>
  <si>
    <t>IMPORTE</t>
  </si>
  <si>
    <t xml:space="preserve">    1.-TANQUE ELEVADO TIPO PEDESTAL DE 100 M3. </t>
  </si>
  <si>
    <t xml:space="preserve">       PRELIMINARES. </t>
  </si>
  <si>
    <t xml:space="preserve">       EXCAVACIONES. </t>
  </si>
  <si>
    <t xml:space="preserve">       CARGAS Y ACARREOS. </t>
  </si>
  <si>
    <t xml:space="preserve">       RELLENOS. </t>
  </si>
  <si>
    <t xml:space="preserve">       CIMENTACIÓN. </t>
  </si>
  <si>
    <t xml:space="preserve">       ESTRUCTURA DE TANQUE DE 100 M3.</t>
  </si>
  <si>
    <t xml:space="preserve">  2.- TANQUE  TIPO SUPERFICIAL DE 20 M3 FIDEPAZ. </t>
  </si>
  <si>
    <t xml:space="preserve">      PRELIMINARES. </t>
  </si>
  <si>
    <t xml:space="preserve">      EXCAVACIONES. </t>
  </si>
  <si>
    <t xml:space="preserve">      CARGAS Y ACARREOS.</t>
  </si>
  <si>
    <t xml:space="preserve">      RELLENOS.</t>
  </si>
  <si>
    <t xml:space="preserve">      CIMENTACIÓN.</t>
  </si>
  <si>
    <t xml:space="preserve">      ESTRUCTURA DE TANQUE DE 20 M3.</t>
  </si>
  <si>
    <t xml:space="preserve">   3.- FONTANERIA. </t>
  </si>
  <si>
    <t xml:space="preserve">      CORTES, RUPTURAS Y DEMOLICIONES.</t>
  </si>
  <si>
    <t xml:space="preserve">      PAVIMENTOS.</t>
  </si>
  <si>
    <t xml:space="preserve">      SUMINISTRO E INSTALACIÓN DE PIEZAS ESPECIALES Y CONSTRUCCIÓN                  DE CAJA DE VÁLVULAS.</t>
  </si>
  <si>
    <t xml:space="preserve">      TREN DE ALIMENTACIÓN DE TANQUE DE 20 M3 A TANQUE DE 100 M3.</t>
  </si>
  <si>
    <t xml:space="preserve">      TREN DE SALIDA.</t>
  </si>
  <si>
    <t xml:space="preserve">      TREN DE DEMASIAS.</t>
  </si>
  <si>
    <t xml:space="preserve"> 4.-   ARREGLO DE CONJUNTO. </t>
  </si>
  <si>
    <t xml:space="preserve">      MURETE DE MEDICIÓN.</t>
  </si>
  <si>
    <t xml:space="preserve">      CERCO PERIMETRAL.</t>
  </si>
  <si>
    <t xml:space="preserve">5.- BAJA TENSIÓN. </t>
  </si>
  <si>
    <t xml:space="preserve">   6.-  ALUMBRADO EXTERIOR. </t>
  </si>
  <si>
    <t xml:space="preserve">7.- SISTEMA DE TIERRAS. </t>
  </si>
  <si>
    <t xml:space="preserve"> 8.-CONTROL Y MONITOREO.</t>
  </si>
  <si>
    <t xml:space="preserve">      MEDICIÓN.</t>
  </si>
  <si>
    <t xml:space="preserve">      SISTEMA DE ENERGÍA ELÉCTRICA ININTERRUMPIDA.</t>
  </si>
  <si>
    <t xml:space="preserve">      CANALIZACIONES.</t>
  </si>
  <si>
    <t xml:space="preserve">      TELEMETRÍA.</t>
  </si>
  <si>
    <t>IMPORTE CON LETRA:</t>
  </si>
  <si>
    <t>SUBTOTAL</t>
  </si>
  <si>
    <t>I. V. A. (16%)</t>
  </si>
  <si>
    <t>TOTAL</t>
  </si>
  <si>
    <t>DIRECCION TECNICA</t>
  </si>
  <si>
    <r>
      <rPr>
        <b/>
        <sz val="10"/>
        <color rgb="FF000000"/>
        <rFont val="Arial"/>
        <charset val="134"/>
      </rPr>
      <t xml:space="preserve">OBRA: </t>
    </r>
    <r>
      <rPr>
        <sz val="10"/>
        <color rgb="FF000000"/>
        <rFont val="Arial"/>
        <charset val="134"/>
      </rPr>
      <t>CONSTRUCCIÓN DE TANQUE REGULACIÓN ELEVADO METÁLICO DE 100 M3 DE CAPACIDAD. FIDEPAZ.</t>
    </r>
  </si>
  <si>
    <r>
      <rPr>
        <b/>
        <sz val="10"/>
        <color rgb="FF000000"/>
        <rFont val="Arial"/>
        <charset val="134"/>
      </rPr>
      <t xml:space="preserve">UBICACIÓN: </t>
    </r>
    <r>
      <rPr>
        <sz val="10"/>
        <color rgb="FF000000"/>
        <rFont val="Arial"/>
        <charset val="134"/>
      </rPr>
      <t>CIUDAD DE LA PAZ, BAJA CALIFORNIA SUR.</t>
    </r>
  </si>
  <si>
    <t>No.</t>
  </si>
  <si>
    <t>CLAVE</t>
  </si>
  <si>
    <t>ESPECIFICACION</t>
  </si>
  <si>
    <t>DESCRIPCION DE CONCEPTOS</t>
  </si>
  <si>
    <t>UNIDAD</t>
  </si>
  <si>
    <t>CANTIDAD</t>
  </si>
  <si>
    <t>P.U.</t>
  </si>
  <si>
    <t>I.-</t>
  </si>
  <si>
    <t>CONSTRUCCION DE TANQUE ELEVADO METALICO DE 100 M3, TIPO PEDESTAL EN COLONIA FIDEPAZ, EN LA PAZ, MUNICIPIO DE LA PAZ, B.C.S.</t>
  </si>
  <si>
    <t>I.1</t>
  </si>
  <si>
    <t xml:space="preserve">  TANQUE ELEVADO TIPO PEDESTAL DE 100 M3.</t>
  </si>
  <si>
    <t>I.1.1</t>
  </si>
  <si>
    <t xml:space="preserve">   PRELIMINARES.</t>
  </si>
  <si>
    <t>I.1.1.01</t>
  </si>
  <si>
    <t>1 01001</t>
  </si>
  <si>
    <t>TRAZO  Y NIVELACION TOPOGRAFICA  DURANTE TODAS LAS ETAPAS CONSTRUCTIVAS DEL TANQUE, ESTABLECIENDO EJES Y REFERENCIAS, INCLUYE:  EQUIPO  TOPOGRAFICO DE ALTA PRECISION, HERRAMIENTA, ESTACADO, CALHIDRA, HILAZA,  MANO DE OBRA, MISCELANEOS DIVERSOS,  Y TODO LO NECESARIO PARA LA CORRECTA EJECUCION DE LOS TRABAJOS.  PUOT</t>
  </si>
  <si>
    <t>M2</t>
  </si>
  <si>
    <t>I.1.1.02</t>
  </si>
  <si>
    <t>1 01011</t>
  </si>
  <si>
    <t>DESPALME A MAQUINA DEL TERRENO NATURAL, ESPESOR PROMEDIO DE 20CM INCLUYE: LA OPERACION,  ASI COMO LAS MANIOBRAS LOCALES Y EL APILAMIENTO DEL MATERIAL.</t>
  </si>
  <si>
    <t>m2</t>
  </si>
  <si>
    <t>SUBTOTAL PRELIMINARES.</t>
  </si>
  <si>
    <t>I.1.2</t>
  </si>
  <si>
    <t>EXCAVACIONES.</t>
  </si>
  <si>
    <t>I.1.2.01</t>
  </si>
  <si>
    <t>2 01002</t>
  </si>
  <si>
    <t>EXCAVACION A MAQUINA A CIELO ABIERTO EN MATERIAL TIPO "B" HASTA 2.00 M DE PROFUNDIDAD. INCLUYE: CORTE, EXTRACCION, REMOCION, AFINAMIENTO DEL FONDO Y LOS TALUDES, TRASPALEO HORIZONTAL, MAQUINARIA, MANO DE OBRA Y HERRAMIENTA.</t>
  </si>
  <si>
    <t>M3</t>
  </si>
  <si>
    <t>I.1.2.02</t>
  </si>
  <si>
    <t>EXCAVACION A MAQUINA A CIELO ABIERTO EN MATERIAL TIPO "B" DE 2.00 HASTA 4.00 M DE PROFUNDIDAD. INCLUYE: CORTE, EXTRACCION, REMOCION, AFINAMIENTO DEL FONDO Y LOS TALUDES, TRASPALEO HORIZONTAL, MAQUINARIA, MANO DE OBRA Y HERRAMIENTA.</t>
  </si>
  <si>
    <t>SUBTOTAL EXCAVACIONES.</t>
  </si>
  <si>
    <t>I.1.3</t>
  </si>
  <si>
    <t>CARGAS Y ACARREOS.</t>
  </si>
  <si>
    <t>I.1.3.01</t>
  </si>
  <si>
    <t>2 02020, 2, 4</t>
  </si>
  <si>
    <t>CARGA A MAQUINA DE MATERIAL PRODUCTO DE LA EXCAVACION O DEMOLICION A CAMION DE VOLTEO PARA SU ACARREO, MEDIDO COMPACTO. INCLUYE: MAQUINARIA Y TODO LO NECESARIO PARA SU COMPLETA EJECUCION.</t>
  </si>
  <si>
    <t>I.1.3.02</t>
  </si>
  <si>
    <t>ACARREO PRIMER KILOMETRO EN CAMION DE VOLTEO TAPADO CON LONA FUERA DE LA OBRA DEL MATERIAL PRODUCTO DE LA EXCAVACION O DEMOLICION, MEDIDO COMPACTO. INCLUYE: EQUIPO, OPERACION, MANO DE OBRA Y PAGO DERECHOS DE TIRO EN BANCO AUTORIZADO POR LA AUTORIDAD COMPETENTE.</t>
  </si>
  <si>
    <t>I.1.3.03</t>
  </si>
  <si>
    <t>ACARREO KILOMETROS SUBSECUENTES EN CAMION DE VOLTEO TAPADO CON LONA FUERA DE LA OBRA DEL MATERIAL PRODUCTO DE LA EXCAVACION O DEMOLICION, MEDIDO COMPACTO. INCLUYE: EQUIPO, OPERACION.</t>
  </si>
  <si>
    <t>M3-KM</t>
  </si>
  <si>
    <t>SUBTOTAL CARGAS Y ACARREOS.</t>
  </si>
  <si>
    <t>I.1.4</t>
  </si>
  <si>
    <t xml:space="preserve">RELLENOS. </t>
  </si>
  <si>
    <t>I.1.4.01</t>
  </si>
  <si>
    <t>2 01020</t>
  </si>
  <si>
    <t>RELLENO CON TEPETATE DE BANCO, COMPACTADO CON EQUIPO MANUAL AL 95 % DEL PESO VOLUMETRICO SECO MAXIMO DE LA COMPACTACION PORTER, ESPESOR DE CAPAS INDICADO POR LA SUPERVISION. INCLUYE: SUMINISTRO Y COLOCACION DE LOS MATERIALES, AGUA, EQUIPO, MANO DE OBRA, HERRAMIENTA.</t>
  </si>
  <si>
    <t xml:space="preserve">SUBTOTAL RELLENOS. </t>
  </si>
  <si>
    <t>I.1.5</t>
  </si>
  <si>
    <t>CIMENTACION.</t>
  </si>
  <si>
    <t>I.1.5.01</t>
  </si>
  <si>
    <t>3 01030</t>
  </si>
  <si>
    <t>CONCRETO F''C=100 KG/CM2 T.M.A. 3/4" HECHO EN OBRA CON REVOLVEDORA, RESISTENCIA NORMAL, EN CARRETILLA O BOTE EN ESTRUCTURA. INCLUYE: MATERIALES, FABRICACION, ACARREO A UNA ESTACION, VACIADO, VIBRADO, MEMBRANA DE CURADO, MANO DE OBRA, EQUIPO, HERRAMIENTA Y LO NECESARIO PARA SU COMPLETA EJECUCION.</t>
  </si>
  <si>
    <t>I.1.5.02</t>
  </si>
  <si>
    <t xml:space="preserve">3 01020 </t>
  </si>
  <si>
    <t>HABILITADO Y ARMADO DE ACERO DE REFUERZO DEL NO. 5 (5/8") EN CIMENTACION, FY=4200 KG/CM2.  INCLUYE: SUMINISTRO Y ACARREO DE LOS MATERIALES, TRASLAPES, ALAMBRE, EQUIPO, HERRAMIENTA Y MANO DE OBRA NECESARIA PARA SU COMPLETA EJECUCION.</t>
  </si>
  <si>
    <t>KG</t>
  </si>
  <si>
    <t>I.1.5.03</t>
  </si>
  <si>
    <t>HABILITADO Y ARMADO DE ACERO DE REFUERZO EN ESTRUCTURA, FY=4200 KG/CM2, DEL NO. 6 (3/4") DE DIAMETRO.  INCLUYE: SUMINISTRO Y ACARREO DE LOS MATERIALES, TRASLAPES, ALAMBRE, EQUIPO, HERRAMIENTA Y MANO DE OBRA NECESARIA PARA SU COMPLETA EJECUCION.</t>
  </si>
  <si>
    <t>I.1.5.04</t>
  </si>
  <si>
    <t>HABILITADO Y ARMADO DE ACERO DE REFUERZO FY=4200 KG/CM2 EN CIMENTACION, DEL NO. 10 (1 1/4") DE DIAMETRO. INCLUYE: SUMINISTRO Y ACARREO DE LOS MATERIALES, TRASLAPES, ALAMBRE, EQUIPO, HERRAMIENTA,  MANO DE OBRA Y TODO LO NECESARIO PARA SU COMPLETA EJECUCION.</t>
  </si>
  <si>
    <t>I.1.5.05</t>
  </si>
  <si>
    <t>3 01001</t>
  </si>
  <si>
    <t>CIMBRA ACABADO COMUN EN CIMENTACION, CON MADERA DE PINO DE 2A. INCLUYE: MATERIALES, HABILITADO, CIMBRADO Y DESCIMBRADO; HERRAMIENTA, MANO DE OBRA Y TODO LO NECESARIO PARA SU COMPLETA EJECUCION.</t>
  </si>
  <si>
    <t>I.1.5.06</t>
  </si>
  <si>
    <t>CONCRETO PREMEZCLADO A TIRO DIRECTO F''C=250 KG/CM2  RESISTENCIA NORMAL, T.M.A. 3/4", EN CIMENTACION. INCLUYE: MATERIALES, VACIADO, VIBRADO, MEMBRANA DE CURADO, MANO DE OBRA, EQUIPO, HERRAMIENTA Y LO NECESARIO PARA SU COMPLETA EJECUCION.</t>
  </si>
  <si>
    <t>SUBTOTAL CIMENTACION.</t>
  </si>
  <si>
    <t>I.1.6</t>
  </si>
  <si>
    <t>ESTRUCTURA DE TANQUE DE 100 M3.</t>
  </si>
  <si>
    <t>I.1.6.01</t>
  </si>
  <si>
    <t xml:space="preserve"> 5 05050-31, 5 05050-33, SCS7000.01     </t>
  </si>
  <si>
    <t>SUMINISTRO, FABRICACION Y MONTAJE DE PLACA BASE  DE ACERO A-36 DE 1 1/2" DE ESPESOR CON 36 BARRENOS DE 2 3/4" DE DIAMETRO, Y SILLETAS DE ACERO A-36 A BASE DE PLACAS DE 1 1/4" Y 2 1/2 DE ESPESOR DE DIMENSIONES SEGUN PROYECTO,  INCLUYE: TRAZO, CORTE,  ARMADO, SOLDADURA (DEBERA INCLUIR METODO DE PRUEBA NO DESTRUCTIVA POR LABORATORIO ACREDITADO DE PARTICULAS MAGNETICAS, ULTRASONIDO ARREGLO DE FASES Y REVISION DE UNIONES ATORNILLADAS), LIMPIEZA,  PRIMARIO Y PINTURA DE ACABADO, FLETES Y ACRREOS, MANIOBRAS LOCALES, GRUAS,  MANO DE OBRA Y EQUIPO PARA SU CORRECTA EJECUCION.</t>
  </si>
  <si>
    <t>I.1.6.02</t>
  </si>
  <si>
    <t>SUMINISTRO, FABRICACION Y MONTAJE DE LA ESTRUCTURA DEL CONO (BASE) INFERIOR PARA SOPORTAR EL PEDESTAL DEL TANQUE METALICO,  A BASE DE PLACA DE ACERO A-36  DE 5/16" DE ESPESOR SEGUN PLANOS DE DETALLES, INCLUYE: TRAZO, CORTE,  ROLADO, ARMADO,  SOLDADURA (DEBERA INCLUIR METODO DE PRUEBA NO DESTRUCTIVA POR LABORATORIO ACREDITADO DE PARTICULAS MAGNETICAS, ULTRASONIDO ARREGLO DE FASES Y REVISION DE UNIONES ATORNILLADAS, LIMPIEZA, SEGUN ESPECIFICACIONES, SAND BLASTEO, PRAIMER, Y PINTURA DE ACABADO EN INTERIOR Y EXTERIOR, SEGUN ESPECIFICACIONES DE PEMEX RA-28, FLETES Y ACARREOS, MANIOBRAS LOCALES, GRUAS,  MANO DE OBRA Y EQUIPO PARA SU CORRECTA EJECUCION.</t>
  </si>
  <si>
    <t>I.1.6.03</t>
  </si>
  <si>
    <t>SUMINISTRO, FABRICACION E INSTALACION DE PEDESTAL PRINCIPAL DE ACERO A-36  BASE DE PLACA  DE 5/16" DE ESPESOR SEGUN PLANO DE DETALLE, INCLUYE: TRAZO, CORTE,  ROLADO, ARMADO, SOLDADURA (DEBERA INCLUIR METODO DE PRUEBA NO DESTRUCTIVA POR LABORATORIO ACREDITADO DE PARTICULAS MAGNETICAS, ULTRASONIDO ARREGLO DE FASES Y REVISION DE UNIONES ATORNILLADAS, LIMPIEZA,  PRAIMER, Y PINTURA DE ACABADO EN INTERIOR Y EXTERIOR,  FLETES Y ACARREOS, MANIOBRAS LOCALES, MANO DE OBRA Y EQUIPO PARA SU CORRECTA EJECUCION.</t>
  </si>
  <si>
    <t>I.1.6.04</t>
  </si>
  <si>
    <t>SUMINISTRO,  FABRICACION E INSTALACION DE  CONO INTERIOR DE ACERO A-36  BASE DE PLACA  DE 5/16" DE ESPESOR SEGUN PLANO DE DETALLE, INCLUYE: TRAZO, CORTE,  ROLADO, ARMADO, SOLDADURA (DEBERA INCLUIR METODO DE PRUEBA NO DESTRUCTIVA POR LABORATORIO ACREDITADO DE PARTICULAS MAGNETICAS, ULTRASONIDO ARREGLO DE FASES Y REVISION DE UNIONES ATORNILLADASA, LIMPIEZA,  PRAIMER, Y PINTURA DE ACABADO,   FLETES Y ACARREOS, MANIOBRAS LOCALES, MANO DE OBRA Y EQUIPO PARA SU CORRECTA EJECUCION.</t>
  </si>
  <si>
    <t>I.1.6.05</t>
  </si>
  <si>
    <t>SUMINISTRO, FABRICACION E INSTALACION DE PEDESTAL INTERIOR DE ACERO A-36  BASE DE PLACA  DE 1/4" DE ESPESOR SEGUN PLANO DE DETALLE, INCLUYE: TRAZO, CORTE,  ROLADO, ARMADO, SOLDADURA (DEBERA INCLUIR METODO DE PRUEBA NO DESTRUCTIVA POR LABORATORIO ACREDITADO DE PARTICULAS MAGNETICAS, ULTRASONIDO ARREGLO DE FASES Y REVISION DE UNIONES ATORNILLADAS, LIMPIEZA,  PRAIMER, Y PINTURA DE ACABADO,   FLETES Y ACARREOS, MANIOBRAS LOCALES, MANO DE OBRA Y EQUIPO PARA SU CORRECTA EJECUCION.</t>
  </si>
  <si>
    <t>I.1.6.06</t>
  </si>
  <si>
    <t>SUMINISTRO, FABRICACION Y MONTAJE DE LA ESTRUCTURA DEL CONO SUPERIOR PARA SOPORTAR ESFERA DEL TANQUE METALICO,  A BASE DE PLACA DE ACERO A-36  DE 5/16" DE ESPESOR SEGUN PLANOS DE DETALLES, INCLUYE: TRAZO, CORTE,  ROLADO, ARMADO, SOLDADURA SOLDADURA (DEBERA INCLUIR METODO DE PRUEBA NO DESTRUCTIVA POR LABORATORIO ACREDITADO DE PARTICULAS MAGNETICAS, ULTRASONIDO ARREGLO DE FASES Y REVISION DE UNIONES ATORNILLADAS, LIMPIEZA, SEGUN ESPECIFICACIONES, SAND BLASTEO, PRAIMER, Y PINTURA DE ACABADO EN INTERIOR Y EXTERIOR, SEGUN ESPECIFICACIONES DE PEMEX RA-28, FLETES Y ACARREOS, MANIOBRAS LOCALES, GRUAS,  MANO DE OBRA Y EQUIPO</t>
  </si>
  <si>
    <t>I.1.6.07</t>
  </si>
  <si>
    <t>SUMINISTRO, FABRICACION Y MONTAJE DE RECIPIENTE  ESFERICO CONTENEDOR DE 250 M3 DE AGUA POTABLE  DE PLACA 5/16" DE ESPESOR EN ACERO A-36, A BASE DE GAJOS ABOMBADOS SEGUN PLANO DE DETALLE, INCLUYE: TRAZO, CORTE,  ABOMBADO, ARMADO, SOLDADURA (DEBERA INCLUIR METODO DE PRUEBA NO DESTRUCTIVA POR LABORATORIO ACREDITADO DE PARTICULAS MAGNETICAS, ULTRASONIDO ARREGLO DE FASES Y REVISION DE UNIONES ATORNILLADAS, LIMPIEZA SEGUN ESPECIFICACIONES, SAND BLASTEO, PRAIMER, Y PINTURA DE ACABADO EN INTERIOR Y EXTERIOR, SEGUN ESPECIFICACIONES DE PEMEX RA-28, FLETES Y ACRREOS, MANIOBRAS LOCALES, GRUAS,  MANO DE OBRA Y EQUIPO PARA SU CORRECTA EJECUCION.</t>
  </si>
  <si>
    <t>I.1.6.08</t>
  </si>
  <si>
    <t>SUMINISTRO, FABRICACION E INSTALACION DE BOQUILLAS DE DIFERENTES DIAMETROS,  SEGUN PLANOS DE DETALLES, INCLUYE: TRAZO, CORTE,  ROLADO DE HUARACHES, ARMADO, SOLDADURA (DEBERA INCLUIR METODO DE PRUEBA NO DESTRUCTIVA POR LABORATORIO ACREDITADO DE PARTICULAS MAGNETICAS, ULTRASONIDO ARREGLO DE FASES Y REVISION DE UNIONES ATORNILLADAS, LIMPIEZA,  PRAIMER, Y PINTURA DE ACABADO,  FLETES Y ACARREOS, MANIOBRAS LOCALES, MANO DE OBRA Y EQUIPO PARA SU CORRECTA EJECUCION.</t>
  </si>
  <si>
    <t>KGS</t>
  </si>
  <si>
    <t>I.1.6.09</t>
  </si>
  <si>
    <t>SUMINISTRO, FABRICACION E INSTALACION DE ACCESORIOS METALICOS Y ESCOTILLAS SUPERIORES, SEGUN PLANOS DE DETALLES, INCLUYE: TRAZO, CORTE,  ARMADO, SOLDADURA (DEBERA INCLUIR METODO DE PRUEBA NO DESTRUCTIVA POR LABORATORIO ACREDITADO DE PARTICULAS MAGNETICAS, ULTRASONIDO ARREGLO DE FASES Y REVISION DE UNIONES ATORNILLADAS, LIMPIEZA,  PRAIMER, Y PINTURA DE ACABADO,  FLETES Y ACARREOS, MANIOBRAS LOCALES, MANO DE OBRA Y EQUIPO PARA SU CORRECTA EJECUCION.</t>
  </si>
  <si>
    <t>I.1.6.10</t>
  </si>
  <si>
    <t>SUMINISTRO, FABRICACION E INSTALACION DE ESCALERAS EN INTERIOR DE PEDESTAL PRINCIPAL Y EN EL EXTERIOR DE PEDESTAL INTERIOR DE ESFERA SEGUN PLANO DE DETALLE, INCLUYE: DESCANSO, TRAZO, CORTE,  ARMADO, SOLDADURA (DEBERA INCLUIR METODO DE PRUEBA NO DESTRUCTIVA POR LABORATORIO ACREDITADO DE PARTICULAS MAGNETICAS, ULTRASONIDO ARREGLO DE FASES Y REVISION DE UNIONES ATORNILLADAS, LIMPIEZA,  PRAIMER, Y PINTURA DE ACABADO,  FLETES Y ACARREOS, MANIOBRAS LOCALES, MANO DE OBRA Y EQUIPO PARA SU CORRECTA EJECUCION.</t>
  </si>
  <si>
    <t>I.1.6.11</t>
  </si>
  <si>
    <t>SUMINISTRO, FABRICACION E INSTALACION DE TUBERIAS Y ACCESORIOS DE CONEXION METALICOS EN LOS SITEMAS DE ENTRADA, SALIDA Y DEMASIAS  SEGUN PLANO DE DETALLE, INCLUYE:,  CODOS, SOPORTES,  CORTES,  ARMADO, SOLDADURA (DEBERA INCLUIR METODO DE PRUEBA NO DESTRUCTIVA POR LABORATORIO ACREDITADO DE PARTICULAS MAGNETICAS, ULTRASONIDO ARREGLO DE FASES Y REVISION DE UNIONES ATORNILLADAS, SUJECIONES, LIMPIEZA,  PRAIMER, Y PINTURA DE ACABADO,  FLETES Y ACARREOS, MANIOBRAS LOCALES, MANO DE OBRA Y EQUIPO PARA SU CORRECTA EJECUCION.</t>
  </si>
  <si>
    <t>I.1.6.12</t>
  </si>
  <si>
    <t>SUMINISTRO, FABRICACION E INSTALACION DE  PUERTA DE ACCESO EN CONO INFERIOR Y  BARANDAL ARRIBA DE LA ESFERA, SEGUN PLANOS DE DETALLES, INCLUYE: TRAZO, CORTE,  ARMADO, SOLDADURA (DEBERA INCLUIR METODO DE PRUEBA NO DESTRUCTIVA POR LABORATORIO ACREDITADO DE PARTICULAS MAGNETICAS, ULTRASONIDO ARREGLO DE FASES Y REVISION DE UNIONES ATORNILLADAS, LIMPIEZA,  PRAIMER, Y PINTURA DE ACABADO,   FLETES Y ACARREOS, MANIOBRAS LOCALES, MANO DE OBRA Y EQUIPO PARA SU CORRECTA EJECUCION.</t>
  </si>
  <si>
    <t>I.1.6.13</t>
  </si>
  <si>
    <t>5 05050 - 29</t>
  </si>
  <si>
    <t>FABRICACION, SUMINISTRO Y COLOCACION DE ANCLAS DE ACERO SAE-1018 DE 2 1/2" DE DIAMETRO, DE 3.94 M DE LONGITUD, SEGUN PROYECTO, CON CUERDA ESTANDAR (4 HILOS POR PULGADA) DE 20 CM DE LONGITUD. INCLUYE: ROLADO EN FRIO, TUERCA, FLETE AL LUGAR DE LA OBRA, MANIOBRAS LOCALES, EQUIPO, MANO DE OBRA Y LA HERRAMIENTA NECESARIA PARA SU COMPLETA EJECUCION.</t>
  </si>
  <si>
    <t>PIEZA</t>
  </si>
  <si>
    <t>I.1.6.14</t>
  </si>
  <si>
    <t>SUMINISTRO E INSTALACION DEL SISTEMA ELECTRICO  BASE DE CENTRO DE CARGA, LUCES INTERIORES, FOTOCELDA, LUCES DE OBSTRUCCION Y COMO PARARRAYOS, LA VARILLA DE TIERRA, EL APARTA RAYOS, CABLES DESNUDO SEGUN PALNO, TUBERIA CONDUIT, TODO POR EL INTERIOR DE LA COLUMNA PEDESTAL DEL TANQUE, INCLUYE: MATERIAL Y MANO DE OBRA</t>
  </si>
  <si>
    <t>SUBTOTAL ESTRUCTURA DE TANQUE DE 100 M3.</t>
  </si>
  <si>
    <t>SUBTOTAL TANQUE ELEVADO TIPO PEDESTAL DE 100 M3.</t>
  </si>
  <si>
    <t>I.2</t>
  </si>
  <si>
    <t xml:space="preserve">    TANQUE  TIPO SUPERFICIAL DE 20 M3.</t>
  </si>
  <si>
    <t>I.2.1</t>
  </si>
  <si>
    <t xml:space="preserve">PRELIMINARES. </t>
  </si>
  <si>
    <t>I.2.1.01</t>
  </si>
  <si>
    <t>1000.17</t>
  </si>
  <si>
    <t>SUMINISTRO Y COLOCACION DE LETRERO ALUSIVO A LA OBRA DE 2.44X1.22 METROS, A BASE DE LONA PLASTICA IMPRESA A TODO COLOR, ANCLADO EN DADO DE CONCRETO DE 0.40X0.40X0.80 METROS, INCLUYE: MATERIALES Y MANO DE OBRA NECESARIOS PARA SU CORRECTA EJECUCION.</t>
  </si>
  <si>
    <t>I.2.1.02</t>
  </si>
  <si>
    <t>SIPLAALO.01</t>
  </si>
  <si>
    <t>SUMINISTRO E INSTALACION DE PLACA  INFORMATIVA DE LA CONCLUSION DE LA OBRA FAISMUN, A BASE DE MARMOL NEGRO MEDIDAS 0.50 X 0.50 MTS CON LETRA EN COLOR BLANCO GRABADO LASER, DISEÑO SEGUN ESPECIFICACION TECNICA. INCLUYE: MATERIAL, MANO DE OBRA ACARREOS DENTRO Y FUERA DE LA OBRA, ANCLAJE EN MURETE PARA CONTROL DE EQUIPOS Y TODO LO NECESARIO PARA LA CORRECTA EJECUCION DE LOS TRABAJOS.</t>
  </si>
  <si>
    <t>I.2.1.03</t>
  </si>
  <si>
    <t>I.2.1.04</t>
  </si>
  <si>
    <t xml:space="preserve">SUBTOTAL PRELIMINARES. </t>
  </si>
  <si>
    <t>I.2.2</t>
  </si>
  <si>
    <t>I.2.2.01</t>
  </si>
  <si>
    <t xml:space="preserve">         EXCAVACION A MAQUINA A CIELO ABIERTO EN MATERIAL TIPO "B" HASTA 2.00 M DE PROFUNDIDAD. INCLUYE: CORTE, EXTRACCION, REMOCION, AFINAMIENTO DEL FONDO Y LOS TALUDES, TRASPALEO HORIZONTAL, MAQUINARIA, MANO DE OBRA Y HERRAMIENTA.</t>
  </si>
  <si>
    <t>I.2.3</t>
  </si>
  <si>
    <t>I.2.3.01</t>
  </si>
  <si>
    <t>I.2.3.02</t>
  </si>
  <si>
    <t>I.2.3.03</t>
  </si>
  <si>
    <t>I.2.4</t>
  </si>
  <si>
    <t>I.2.4.01</t>
  </si>
  <si>
    <t>I.2.5</t>
  </si>
  <si>
    <t>I.2.5.01</t>
  </si>
  <si>
    <t>I.2.5.02</t>
  </si>
  <si>
    <t>HABILITADO Y ARMADO DE ACERO DE REFUERZO DEL NO. 3 (3/8") EN CIMENTACION, FY=4200 KG/CM2.  INCLUYE: SUMINISTRO Y ACARREO DE LOS MATERIALES, TRASLAPES, ALAMBRE, EQUIPO, HERRAMIENTA Y MANO DE OBRA NECESARIA PARA SU COMPLETA EJECUCION.</t>
  </si>
  <si>
    <t>I.2.5.03</t>
  </si>
  <si>
    <t>HABILITADO Y ARMADO DE ACERO DE REFUERZO Nº 4 DIAMETRO 1/2" EN CIMENTACION RESISTENCIA NORMAL FY=4200 KG/CM2.  INCLUYE: SUMINISTRO Y ACARREO DE LOS MATERIALES, TRASLAPES, ALAMBRE, EQUIPO, HERRAMIENTA Y MANO DE OBRA NECESARIA PARA SU COMPLETA EJECUCION.</t>
  </si>
  <si>
    <t>I.2.5.04</t>
  </si>
  <si>
    <t>HABILITADO Y ARMADO DE ACERO DE REFUERZO Nº 5 DIAMETRO DE 5/8" EN CIMENTACION RESISTENCIA NORMAL FY=4200 KG/CM2.  INCLUYE: SUMINISTRO Y ACARREO DE LOS MATERIALES, TRASLAPES, ALAMBRE, EQUIPO, HERRAMIENTA Y MANO DE OBRA NECESARIA PARA SU COMPLETA EJECUCION.</t>
  </si>
  <si>
    <t>I.2.5.05</t>
  </si>
  <si>
    <t>I.2.5.06</t>
  </si>
  <si>
    <t>I.2.6</t>
  </si>
  <si>
    <t xml:space="preserve">       ESTRUCTURA DE TANQUE DE 20 M3. </t>
  </si>
  <si>
    <t>I.2.6.01</t>
  </si>
  <si>
    <t xml:space="preserve"> 5 05050-31                     5 05050-33                                                                                    .</t>
  </si>
  <si>
    <t>SUMINISTRO, FABRICACION Y MONTAJE DE 3 ANILLOS EN PLACA  DE ACERO A-36 DE  3/16"  ESPESOR, CON DIAMETRO DE 3430MM Y CON ANILLLO DE CORONAMIENTO EN PARTE SUPERIOR DE TANQUE,SEGUN PROYECTO,  INCLUYE: TRAZO, CORTE,  ARMADO, SOLDADURA, LIMPIEZA,  PRIMARIO Y PINTURA DE ACABADO, FLETES Y MANIOBRAS LOCALES, GRUAS,  MANO DE OBRA Y EQUIPO PARA SU CORRECTA EJECUCION.</t>
  </si>
  <si>
    <t>I.2.6.02</t>
  </si>
  <si>
    <t xml:space="preserve"> 5 05050-31                        5 05050-33                                                                                    .</t>
  </si>
  <si>
    <t>SUMINISTRO, FABRICACION Y MONTAJE DE FONDO DE PISO A BASE DE PLACAS   DE ACERO A-36 DE  5/16"  DE ESPESOR, ACOMODO EN SECCIONES, SEGUN PROYECTO,  INCLUYE: TRAZO, CORTE,  ARMADO, SOLDADURA, LIMPIEZA,  PRIMARIO Y PINTURA DE ACABADO, FLETES Y MANIOBRAS LOCALES, GRUAS,  MANO DE OBRA Y EQUIPO PARA SU CORRECTA EJECUCION.</t>
  </si>
  <si>
    <t>I.2.6.03</t>
  </si>
  <si>
    <t xml:space="preserve"> 5 05050-31                      5 05050-33                                                                                    .</t>
  </si>
  <si>
    <t>SUMINISTRO, FABRICACION Y MONTAJE DE TECHO A BASE DE PLACAS   DE ACERO A-36 DE  5/16"  DE ESPESOR, ACOMODO EN SECCIONES, SEGUN PROYECTO,  INCLUYE: TRAZO, CORTE,  ARMADO, SOLDADURA, LIMPIEZA,  PRIMARIO Y PINTURA DE ACABADO, FLETES Y MANIOBRAS LOCALES, GRUAS,  MANO DE OBRA Y EQUIPO PARA SU CORRECTA EJECUCION.</t>
  </si>
  <si>
    <t>I.2.6.04</t>
  </si>
  <si>
    <t>SUMINISTRO, FABRICACION DE MENSULAS PARA SUJECION Y BARANDALES DE TANQUE EN  ACERO A-36 DE  7/8" PLACA DE 1/2" Y 5/16 SEGUN PROYECTO,  INCLUYE: TRAZO, CORTE,  ARMADO, SOLDADURA, LIMPIEZA,  PRIMARIO Y PINTURA DE ACABADO, FLETES Y MANIOBRAS LOCALES, GRUAS,  MANO DE OBRA Y EQUIPO PARA SU CORRECTA EJECUCION.</t>
  </si>
  <si>
    <t>I.2.6.05</t>
  </si>
  <si>
    <t>SUMINISTRO, FABRICACION DE ESCALERA MARINA A BASE DE SOLERA DE 1/4 Y REDONDO DE 5/8 Y ENTRADAS HOMBRE A BASE DE PLACAS DE 1/2", 5/8 Y 1/4"  SEGUN PROYECTO,  INCLUYE: TRAZO, CORTE,  ARMADO, SOLDADURA, LIMPIEZA,  PRIMARIO Y PINTURA DE ACABADO, FLETES Y MANIOBRAS LOCALES, GRUAS,  MANO DE OBRA Y EQUIPO PARA SU CORRECTA EJECUCION.</t>
  </si>
  <si>
    <t>SUBTOTAL  TANQUE  TIPO SUPERFICIAL DE 20 M3.</t>
  </si>
  <si>
    <t>I.3</t>
  </si>
  <si>
    <t>FONTANERIA( LINEA DE ALIMENTACION, LINEA DE SALIDA A RED DE DISTRIBUCION E INTERCONEXION A LAS LINEAS EXISTENTES).</t>
  </si>
  <si>
    <t>I.3.1</t>
  </si>
  <si>
    <t xml:space="preserve">      PRELIMINARES.</t>
  </si>
  <si>
    <t>I.3.1.01</t>
  </si>
  <si>
    <t>I.3.2</t>
  </si>
  <si>
    <t xml:space="preserve">     CORTES, RUPTURAS Y DEMOLICIONES.</t>
  </si>
  <si>
    <t>I.3.2.01</t>
  </si>
  <si>
    <t>1000.20 Y 1000.21</t>
  </si>
  <si>
    <t>CORTES CON SIERRA EN PAVIMENTO ASFALTICO CON UNA PROFUNDIDAD MINIMA DE 5 CM INCLUYE: AGUA PARA LUBRICAR, EQUIPO, DISCO, ASI COMO LA MANO DE OBRA.</t>
  </si>
  <si>
    <t>M</t>
  </si>
  <si>
    <t>I.3.2.02</t>
  </si>
  <si>
    <t>RD1000.02, 03, 04, 05, 06, 07 Y 08</t>
  </si>
  <si>
    <t>RUPTURA A MAQUINA DE PAVIMENTO ASFALTICO CON UN ESPESOR VARIABLE DE 5 A 10 CM INCLUYE: LA MANO DE OBRA DE OPERACION Y MANIOBRAS LOCALES</t>
  </si>
  <si>
    <t>I.3.2.03</t>
  </si>
  <si>
    <t>DEMOLICION A MAQUINA DE ELEMENTOS DE CONCRETO SIMPLE, INCLUYE: MANO DE OBRA DE OPERACION Y EL APILE DEL MATERIAL.</t>
  </si>
  <si>
    <t>SUBTOTAL CORTES, RUPTURAS Y DEMOLICIONES.</t>
  </si>
  <si>
    <t>I.3.3</t>
  </si>
  <si>
    <t xml:space="preserve">   EXCAVACIONES.</t>
  </si>
  <si>
    <t>I.3.3.01</t>
  </si>
  <si>
    <t>EXCAVACION A MAQUINA DE ZANJAS EN MATERIAL TIPO "B" HASTA 2.00 M DE PROFUNDIDAD. INCLUYE: CORTE, EXTRACCION, REMOCION, AFINAMIENTO DEL FONDO Y LOS TALUDES, TRASPALEO HORIZONTAL, MAQUINARIA, MANO DE OBRA Y HERRAMIENTA.</t>
  </si>
  <si>
    <t>SUBTOTAL  EXCAVACIONES.</t>
  </si>
  <si>
    <t>I.3.4</t>
  </si>
  <si>
    <t>I.3.4.01</t>
  </si>
  <si>
    <t>I.3.4.02</t>
  </si>
  <si>
    <t>CARGA DE MATERIAL PRODUCTO DE DEMOLICION, A MANO. INCLUYE: RENTA, OPERACION Y MANIOBRAS LOCALES.</t>
  </si>
  <si>
    <t>I.3.4.03</t>
  </si>
  <si>
    <t>I.3.4.04</t>
  </si>
  <si>
    <t>I.3.5</t>
  </si>
  <si>
    <t>I.3.5.01</t>
  </si>
  <si>
    <t>I.3.5.02</t>
  </si>
  <si>
    <t>BASE HIDRAULICA DE 1 1/2" A FINOS, COMPACTADA AL 95%, MINIMO DEL ENSAYE AASHTO MODIFICADO Y CON LA HUMEDAD OPTIMA CORRESPONDIENTE; CON METODOS MECANICOS. ESPESOR COMPACTO DE 15 CMS. INCLUYE: ACARREO, COLOCACION, COMPACTADO POR MEDIOS MECANICOS.</t>
  </si>
  <si>
    <t>I.3.5.03</t>
  </si>
  <si>
    <t>2 01011</t>
  </si>
  <si>
    <t>CAMA DE ARENA PARA RECIBIR TUBERIAS DE DRENAJE Y/O AGUA POTABLE, INCLUYE: MATERIALES, ACARREOS, MANIOBRAS, MANO DE OBRA, HERRAMIENTA Y TODO LO NECESARIO PARA SU CORRECTA EJECUCION.</t>
  </si>
  <si>
    <t xml:space="preserve"> M3</t>
  </si>
  <si>
    <t>SUBTOTAL RELLENOS.</t>
  </si>
  <si>
    <t>I.3.6</t>
  </si>
  <si>
    <t xml:space="preserve"> PAVIMENTOS.</t>
  </si>
  <si>
    <t>I.3.6.01</t>
  </si>
  <si>
    <t>1001.05 Y 1001.06.</t>
  </si>
  <si>
    <t>CARPETA ASFALTICA ELABORADA CON MEZCLA ASFALTICA EN CALIENTE, DE 10 CM DE ESPESOR COMPACTOS, CON AGREGADOS PETREOS DE 1" A FINOS; CON CARACTERISTICAS GRANULOMETRICAS Y DE CALIDAD CON BASE EN ESPECIFICACIONES CEA. INCLUYE: ACARREO, COLOCACION EN EL LUGAR DE LA OBRA, COMPACTADO POR MEDIOS MECANICOS Y RIEGO DE LIGA CON EMULSION ASFALTICA TIPO ECR-60, EN PROPORCION DE 0.7 LT/M2. (PARA SECCION DE PAVIMENTO TIPO 1).</t>
  </si>
  <si>
    <t>SUBTOTAL  PAVIMENTOS.</t>
  </si>
  <si>
    <t>I.3.7</t>
  </si>
  <si>
    <t xml:space="preserve"> SUMINISTRO E INSTALACION DE PIEZAS ESPECIALES Y CONSTRUCCION DE CAJA DE VALVULAS.</t>
  </si>
  <si>
    <t>I.3.7.01</t>
  </si>
  <si>
    <t>4 03010</t>
  </si>
  <si>
    <t>SUMINISTRO DE TUBERIA DE POLICLORURO DE VINILIO (PVC) RD-26, 4" (150 MM ),ESPIGA-CAMPANA CON ANILLO DE REFUERZO,ENCAPSULADO FIJO A CAMPANA</t>
  </si>
  <si>
    <t xml:space="preserve"> ML</t>
  </si>
  <si>
    <t>I.3.7.02</t>
  </si>
  <si>
    <t>4 03060</t>
  </si>
  <si>
    <t>SUMINISTRO DE EXTREMIDAD CAMPANA BRIDADA, POLICLORURO DE VINILO (PVC)DE 4" (100 MM), RD-26. INCLUYE:MATERIALES Y TODO LO NECESARIO PARA SU CORRECTA EJECUCION.</t>
  </si>
  <si>
    <t>I.3.7.03</t>
  </si>
  <si>
    <t>SUMINISTRO DE TEE PAREJA DE POLICLORURO DE VINILO(PVC), DE 4" (100 MM), RD-26. INCLUYE: MATERIALES Y TODO LO NECESARIO PARA SU CORRECTA EJECUCION.</t>
  </si>
  <si>
    <t>I.3.7.04</t>
  </si>
  <si>
    <t>8015.01 AL 8015.04</t>
  </si>
  <si>
    <t>SUMINISTRO DE CODO DE POLICLORURO DE VINILO(PVC), DE 4" X 45° RD-26. INCLUYE: MATERIALES Y TODO LO NECESARIO PARA SU CORRECTA EJECUCION.</t>
  </si>
  <si>
    <t>I.3.7.05</t>
  </si>
  <si>
    <t>8015.01 AL 8015.05</t>
  </si>
  <si>
    <t>SUMINISTRO DE EMPAQUE DE NEOPRENO DE 100 MM (4"). INCLUYE: MATERIALES Y TODO LO NECESARIO PARA SU CORRECTA EJECUCION.</t>
  </si>
  <si>
    <t>I.3.7.06</t>
  </si>
  <si>
    <t xml:space="preserve">2040.01 AL 2040.11 Y 2041.01 AL 2041.12 </t>
  </si>
  <si>
    <t>INSTALACION DE TUBERIA DE POLICLORURO DE VINILIO (PVC) RD-26, 4" (100 MM ),ESPIGA-CAMPANA CON ANILLO DE REFUERZO,ENCAPSULADO FIJO A CAMPANA. INCLUYE: MANO DE OBRA, HERRAMIENTA, EQUIPO, ACARREOS, MANIOBRAS, Y TODO LO NECESARIO PARA SU CORRECTA EJECUCION.</t>
  </si>
  <si>
    <t>I.3.7.07</t>
  </si>
  <si>
    <t>2130.01 AL 2130.04; 2160.03 AL 2160.16 Y 2170.02 AL 2170.08.</t>
  </si>
  <si>
    <t>INSTALACION DE PIEZAS ESPECIALES DE PVC DE 4" (150 MM), RD-26. INCLUYE: MANO DE OBRA, HERRAMIENTA, EQUIPO, ACARREOS, MANIOBRAS Y TODO LO NECESARIO PARA SU CORRECTA EJECUCION.</t>
  </si>
  <si>
    <t>I.3.7.08</t>
  </si>
  <si>
    <t>4 01010</t>
  </si>
  <si>
    <t>CONSTRUCCION DE CAJA DE VALVULAS (TIPO II) PARA AGUA POTABLE DE 1.28 X 1.18 X 1.25 M DE SECCION, PARA VALVULAS DE 25 A 150 MM DE DIAMETRO, A BASE DE MUROS DE TABIQUE ROJO RECOCIDO DE 14 CM DE ESPESOR, ASENTADO CON MORTERO DE CEMENTO - CAL - ARENA 1:3:8, APLANADO INTERIOR CON MORTERO CEMENTO-ARENA 1:5 DE 1 CM DE ESPESOR ACABADO PULIDO, DALA PERIMETRAL DE CONCRETO F'C=200 KG/CM2, DE 10 CM DE PERALTE, CON 4 VARLL DEL #3 Y ESTRIBOS DEL #2, @20 CM; LOSA DE CONCRETO ARMADO DE 15 CM DE PERALTE, COLOCACION DE 1 CONTRAMARCO SENCILLO DE 1.375 X 1.14 M A BASE DE ANGULO DE 4" X 4" X 1/8", CENTRADO; 1 MARCO CON TAPA DE FO. FO TIPO PESADO, P-84 DE 180 KG, A BASE DE MARCO RECTANGULAR DE PERFIL DE APOYO DE TAPA CIRCULAR DE 80 CM DE DIAMETO, CON LOGO CEA-QUERETARO AGUA POTABLE, PARA TRAFICO PESADO; SOPORTADO CON 2 VIGAS IPS DE 6" DE PERALTE 18.60 KG/M. INCLUYE: TRAZO, EXCAVACION, RELLENO, ACARREO, PLANTILLA, PISOS, MUROS, DALAS, LOSAS, VIGAS, MARCO Y CONTRAMARCO, TAPA, MATERIALES, MANO DE OBRA, HERRAMIENTA Y EQUIPO, ACARREOS, MANIOBRAS Y TODO LO NECESARIO PARA SU CORRECTA EJECUCION.</t>
  </si>
  <si>
    <t>SUBTOTAL  SUMINISTRO E INSTALACION DE PIEZAS ESPECIALES Y CONSTRUCCION DE CAJA DE VALVULAS.</t>
  </si>
  <si>
    <t>I.3.8</t>
  </si>
  <si>
    <t>TREN DE ALIMENTACION DE TANQUE DE 20 M3 A TANQUE DE 100 M3.</t>
  </si>
  <si>
    <t>I.3.8.01</t>
  </si>
  <si>
    <t xml:space="preserve">2063.01,  8069.01 AL 8068.74, 2064.01 Y 2064.03 </t>
  </si>
  <si>
    <t>SUMINISTRO DE MATERIALES Y FABRICACION  DE PIEZAS ESPECIALES DE ACERO, DE 2" A 6" DE DIAM., SEGUN PLANO DE DETALLE, A BASE DE TUBERIA DE ACERO BISELADO, CON COSTURA, PARED DE 1/4", GRADO "B". INCLUYE: TRAZO, CORTE, BISELADO, SOLDADURA ELECTRICA E6010 FONDEO Y 7018 PASO CALIENTE, CON RECUBRIMIENTO DE POLIURETANO,  MANO DE OBRA, EQUIPO Y MATERIALES. (ESPECIF. ASTM A-53).</t>
  </si>
  <si>
    <t>I.3.8.02</t>
  </si>
  <si>
    <t>SUMINISTRO DE MATERIALES Y FABRICACION DE CARRETE DE TUBO DE ACERO DE 4" X 2.80M, DE LONGITUD CON EXTREMOS BRIDADOS, EL PRECIO INCLUYE SUMINISTRO DE MATERIALES, HERRAMIENTA Y MANO DE OBRA P.U.O.T.</t>
  </si>
  <si>
    <t>I.3.8.03</t>
  </si>
  <si>
    <t>SUMINISTRO DE MATERIALES Y FABRICACION DE CARRETE DE TUBO DE ACERO DE 4" X 1.10M, DE LONGITUD CON EXTREMOS BRIDADOS, EL PRECIO INCLUYE SUMINISTRO DE MATERIALES, HERRAMIENTA Y MANO DE OBRA P.U.O.T.</t>
  </si>
  <si>
    <t>I.3.8.04</t>
  </si>
  <si>
    <t>SUMINISTRO DE MATERIALES Y FABRICACION DE CARRETE DE TUBO DE ACERO DE 4" X 0.70M, DE LONGITUD CON EXTREMOS BRIDADOS, EL PRECIO INCLUYE SUMINISTRO DE MATERIALES, HERRAMIENTA Y MANO DE OBRA P.U.O.T.</t>
  </si>
  <si>
    <t>I.3.8.05</t>
  </si>
  <si>
    <t>SUMINISTRO DE MATERIALES Y FABRICACION DE CARRETE DE TUBO DE ACERO DE 4" X 2.40M, DE LONGITUD CON EXTREMOS BRIDADOS, EL PRECIO INCLUYE SUMINISTRO DE MATERIALES, HERRAMIENTA Y MANO DE OBRA P.U.O.T.</t>
  </si>
  <si>
    <t>I.3.8.06</t>
  </si>
  <si>
    <t>SUMINISTRO DE MATERIALES Y FABRICACION DE  CARRETE DE TUBO DE ACERO DE 4" X 1.55 M, DE LONGITUD CON EXTREMOS BRIDADOS, EL PRECIO INCLUYE SUMINSITRO DE MATERIALES, HERRAMIENTA Y MANO DE OBRA P.U.O.T.</t>
  </si>
  <si>
    <t>I.3.8.07</t>
  </si>
  <si>
    <t>SUMINISTRO DE MATERIALES Y FABRICACION DE CARRETE DE TUBO DE ACERO DE 4" X 2.20 M, DE LONGITUD CON EXTREMOS BRIDADOS, EL PRECIO INCLUYE SUMINSITRO DE MATERIALES, HERRAMIENTA Y MANO DE OBRA P.U.O.T.</t>
  </si>
  <si>
    <t>I.3.8.08</t>
  </si>
  <si>
    <t>SUMINISTRO DE CODO DE FO.FO DE 90 X 4" EXTREMOS BRIDADOS.</t>
  </si>
  <si>
    <t>I.3.8.09</t>
  </si>
  <si>
    <t>SUMINISTRO DE REDUCCION DE FO.FO DE 4" A 3" EXTREMOS BRIDADOS.</t>
  </si>
  <si>
    <t>I.3.8.10</t>
  </si>
  <si>
    <t>SUMINISTRO DE CODO DE FO.FO DE 45 X 4" EXTREMOS BRIDADOS.</t>
  </si>
  <si>
    <t>I.3.8.11</t>
  </si>
  <si>
    <t>CODO DE FO.FO DE 90 X 2" EXTREMOS BRIDADOS.</t>
  </si>
  <si>
    <t>I.3.8.12</t>
  </si>
  <si>
    <t>VALVULA ANTICIPADORA DE ONDA DE 2" EXTREMOS BRIDADOS.</t>
  </si>
  <si>
    <t>I.3.8.13</t>
  </si>
  <si>
    <t>SUMINISTRO DE TEE DE FO.FO DE 4" EXTREMOS BRIDADOS.</t>
  </si>
  <si>
    <t>I.3.8.14</t>
  </si>
  <si>
    <t>CRUZ DE FO.FO. DE 4" CON 2 DERIVACIONES A 90 2" EXTREMOS BRIDADOS.</t>
  </si>
  <si>
    <t>I.3.8.15</t>
  </si>
  <si>
    <t>SUMINISTRO DE VALVULA COMPUERTA DE 4" DE HIERRO DUCTIL PARA UNA PRESION DE TRABAJO DE 250PSI DE ACUERDO A LA NORMA ASTM A536 GGG50 EXTREMOS BRIDADOS.</t>
  </si>
  <si>
    <t>I.3.8.16</t>
  </si>
  <si>
    <t>SUMINISTRO DE FILTRO TIPO Y DE 4" DE HIERRO DUCTIL PARA UNA PRESION DE TRABAJO DE 250PSI DE ACUERDO A LA NORMA ASTM A536 EXTREMOS BRIDADOS.</t>
  </si>
  <si>
    <t>I.3.8.17</t>
  </si>
  <si>
    <t>SUMINISTRO DE CARRETE DE DESMONTAJE DE 4" DE HIERRO DUCTIL  BAJO LA NORMA ASTM A536 EXTREMOS BRIDADOS.</t>
  </si>
  <si>
    <t>I.3.8.18</t>
  </si>
  <si>
    <t>SUMINISTRO DE VALVULA DE ALTITUD DE 4" EXTREMOS BRIDADOS.</t>
  </si>
  <si>
    <t>I.3.8.19</t>
  </si>
  <si>
    <t>VALVULA DE RETENICION (CHECK) DE HIERRO DUCTIL DE 4" PARA UNA PRESION DE TRABAJO DE 360PSI BAJO LA NORMA ASTM A 536 E ISA-S75.05, 5.1© EXTREMOS BRIDADOS.</t>
  </si>
  <si>
    <t>I.3.8.20</t>
  </si>
  <si>
    <t>EQUIPA2</t>
  </si>
  <si>
    <t>SUMINISTRO DE BOMBA TIPO VERTICAL MULTIETAPAS MODELO T13X250 -3-1 DE 3 PASOS PARA UN FLUJO DE 10 LPS Y UNA CDT DE 60 MCA.</t>
  </si>
  <si>
    <t>I.3.8.21</t>
  </si>
  <si>
    <t>SUMINISTRO DE MOTOR VERTICAL TRIFASICO 220 V 15 H.P.</t>
  </si>
  <si>
    <t>I.3.8.22</t>
  </si>
  <si>
    <t>SUMINISTRO DE JUEGO DE CONTRABRIDAS DE 3" AC. INOX.</t>
  </si>
  <si>
    <t>I.3.8.23</t>
  </si>
  <si>
    <t>ARRANCA2</t>
  </si>
  <si>
    <t>SUMINISTRO ARRANCADOR AUTOMATICO ATR DE 15 H.P. 220 V 60 HZ CON INTERRUPTOR TERMOMAGNETICO TRIFASICO.</t>
  </si>
  <si>
    <t>I.3.8.24</t>
  </si>
  <si>
    <t>ELECTR2</t>
  </si>
  <si>
    <t>SUMINISTRO SISTEMA DE CONTROL DE NIVEL INCLUYE: ELECTRONIVELES,FLOTADORES PARA DEPOSITO Y TANQUE ELEVADO, CABLE Y CANALIZACION</t>
  </si>
  <si>
    <t>I.3.8.25</t>
  </si>
  <si>
    <t>MEDIC1</t>
  </si>
  <si>
    <t>SUMINISTRO DE BASE DE MEDICION M5 SEGUN NORMA CFE TRIFASICA HASTA 200 AMP.</t>
  </si>
  <si>
    <t>PZA</t>
  </si>
  <si>
    <t>I.3.8.26</t>
  </si>
  <si>
    <t>TRAMITES 01</t>
  </si>
  <si>
    <t>TRAMITE ANTE CFE PARA LA CONTRATACION DEL SERVICIO DE ENERGIA ELECTRICA EN TARIFA DE BOMBEO PARA AGUA POTABLE  INCLUYE: UNIDAD DE VERIFICACION, TRAMITES DE SERVICIOS ESPECIALES, BASES DE DISEÑO PLNAEACION CFE, UNIDAD DE VERIFICACION UVIE´S, PAGOS Y TODO LO NECESARIO PARA SU CONTRATACION ANTE CFE.</t>
  </si>
  <si>
    <t>TRAMITE</t>
  </si>
  <si>
    <t>I.3.8.27</t>
  </si>
  <si>
    <t>SUMINISTRO DE VALVULA DE ADMISION Y EXPULSION DE AIRE DE 2".</t>
  </si>
  <si>
    <t>I.3.8.28</t>
  </si>
  <si>
    <t>SUMINISTRO DE VALVULA COMPUERTA DE 2" DE HIERRO DUCTIL PARA UNA PRESION DE TRABAJO DE 250PSI DE ACUERDO A LA NORMA ASTM A536 GGG50 EXTREMOS BRIDADOS.</t>
  </si>
  <si>
    <t>I.3.8.29</t>
  </si>
  <si>
    <t>SUMINISTRO DE EMPAQUE DE PLOMO DE 4". INCLUYE: MANO DE OBRA, MATERIALES, HERRAMIENTA, EQUIPO Y TODO LO NECESARIO PARA SU COMPLETA EJECUCION.</t>
  </si>
  <si>
    <t>I.3.8.30</t>
  </si>
  <si>
    <t>SUMINISTRO DE EMPAQUE DE PLOMO DE 2". INCLUYE: MANO DE OBRA, MATERIALES, HERRAMIENTA, EQUIPO Y TODO LO NECESARIO PARA SU COMPLETA EJECUCION.</t>
  </si>
  <si>
    <t>I.3.8.31</t>
  </si>
  <si>
    <t>SUMINISTRO DE TORNILLO CON CABEZA HEXAGONAL Y TUERCA DE 5/8"X 3" DE LARGO. INCLUYE: MATERIALES, EQUIPO, HERRAMIENTA, MANO DE OBRA Y TODO LO NECESARIO PARA SU EJECUCION.</t>
  </si>
  <si>
    <t>I.3.8.32</t>
  </si>
  <si>
    <t>SUMINISTRO DE TORNILLO CON CABEZA HEXAGONAL Y TUERCA DE 5/8" X 3-1/2" DE LARGO. INCLUYE: MATERIALES, EQUIPO, HERRAMIENTA, MANO DE OBRA Y TODO LO NECESARIO PARA SU EJECUCION.</t>
  </si>
  <si>
    <t>I.3.8.33</t>
  </si>
  <si>
    <t xml:space="preserve">7025.01, 7025.02, 7025.03 Y 7025.04. </t>
  </si>
  <si>
    <t>INSTALACION DE PIEZAS DE ACERO. INCLUYE: LIMPIEZA DEL AREA DE JUNTEO, INSTALACION, MANIOBRAS LOCALES, PRUEBA HIDROSTATICA, RENTA Y OPERACION DE GRUA HIAB.</t>
  </si>
  <si>
    <t>I.3.8.34</t>
  </si>
  <si>
    <t>INSTALACION DE PIEZAS DE FO.FO. INCLUYE: LIMPIEZA DEL AREA DE JUNTEO, INSTALACION, MANIOBRAS LOCALES, PRUEBA HIDROSTATICA Y MANO DE OBRA.</t>
  </si>
  <si>
    <t>I.3.8.35</t>
  </si>
  <si>
    <t>INSTALACION DE VALVULA COMPUERTA DE 4" DE HIERRO DUCTIL PARA UNA PRESION DE TRABAJO DE 250PSI DE ACUERDO A LA NORMA ASTM A536 GGG50 EXTREMOS BRIDADOS, EL PRECIO INCLUYE: HERRAMIENTA, MANO DE OBRA Y TODO LO NECESARIO PARA SU CORRECTO FUNCIONAMIENTO.</t>
  </si>
  <si>
    <t>I.3.8.36</t>
  </si>
  <si>
    <t>INSTALACION DE FILTRO TIPO Y DE 4" DE HIERRO DUCTIL PARA UNA PRESION DE TRABAJO DE 250PSI DE ACUERDO A LA NORMA ASTM A536 EXTREMOS BRIDADOS, EL PRECIO INCLUYE: HERRAMIENTA, MANO DE OBRA Y TODO LO NECESARIO PARA SU CORRECTO FUNCIONAMIENTO.</t>
  </si>
  <si>
    <t>I.3.8.37</t>
  </si>
  <si>
    <t>INSTALACION DE CARRETE DE DESMONTAJE DE 4" DE HIERRO DUCTIL  BAJO LA NORMA ASTM A536 EXTREMOS BRIDADOS, EL PRECIO INCLUYE: HERRAMIENTA, MANO DE OBRA Y TODO LO NECESARIO PARA SU CORRECTO FUNCIONAMIENTO.</t>
  </si>
  <si>
    <t>I.3.8.38</t>
  </si>
  <si>
    <t>INSTALACION DE VALVULA DE ALTITUD DE 4" EXTREMOS BRIDADOS, EL PRECIO INCLUYE: HERRAMIENTA, MANO DE OBRA Y TODO LO NECESARIO PARA SU CORRECTO FUNCIONAMIENTO.</t>
  </si>
  <si>
    <t>I.3.8.39</t>
  </si>
  <si>
    <t>INSTALACION DE VALVULA DE RETENICION (CHECK) DE HIERRO DUCTIL DE 4" PARA UNA PRESION DE TRABAJO DE 360PSI BAJO LA NORMA ASTM A 536 E ISA-S75.05, 5.1© EXTREMOS BRIDADOS, EL PRECIO INCLUYE: HERRAMIENTA, MANO DE OBRA Y TODO LO NECESARIO PARA SU CORRECTO FUNCIONAMIENTO.</t>
  </si>
  <si>
    <t>I.3.8.40</t>
  </si>
  <si>
    <t>INSTALACION DE VALVULA COMPUERTA DE 2" DE HIERRO DUCTIL PARA UNA PRESION DE TRABAJO DE 250PSI DE ACUERDO A LA NORMA ASTM A536 GGG50 EXTREMOS BRIDADOS, EL PRECIO INCLUYE: HERRAMIENTA, MANO DE OBRA Y TODO LO NECESARIO PARA SU CORRECTO FUNCIONAMIENTO.</t>
  </si>
  <si>
    <t>I.3.8.41</t>
  </si>
  <si>
    <t>INSTALACION DE VALVULA DE ADMISION Y EXPULSION DE AIRE DE 2", EL PRECIO INCLUYE: HERRAMIENTA, MANO DE OBRA Y TODO LO NECESARIO PARA SU CORRECTO FUNCIONAMIENTO.</t>
  </si>
  <si>
    <t>I.3.8.42</t>
  </si>
  <si>
    <t>INSTALACION DE BOMBA VERTICAL MULTIETAPAS CON BRIDAS PARA CONEXION EN LINEA MODELO T13X250 -3-1 DE 3 PASOS PARA UN FLUJO DE 18 LPS Y UNA CDT DE 60 MCA INCLUYE: INSTALACION DE BOMBA VERTICAL MULTIETAPAS CON BRIDAS PARA CONEXION EN LINEA MODELO T13X250 -3-1 DE 3 PASOS PARA UN FLUJO DE 18 LPS Y UNA CDT DE 60 MCA, MOTOR VERTICAL TRIFASICO 220 V 25 H.P., JUEGO DE CONTRABRIDAS DE 3" AC. INOX., ARRANCADOR AUTOMATICO ATP DE 25 H.P. 440 V 60 HZ. CON INTERRUPTOR TERMOMAGNETICO INCLUIDO SISTEMA DE CONTROL DE NIVEL INCLUYE: ELECTRONIVELES,FLOTADORES PARA DEPOSITO Y TANQUE ELEVADO, CABLE Y CANALIZACION.</t>
  </si>
  <si>
    <t>I.3.8.43</t>
  </si>
  <si>
    <t>SOPORTE PARA TREN DE DESCARGA DE CONCRETO DE 50CM X 50CM Y ALTURA VARIABLE CON OMEGA SOLERA DE 1/4"Y ANCLAS DE ACUERDO A PLANO DE DETALLES AP-AF POZO TANQUE REV 3, EL PRECIO INCLUYE SUMINISTRO DE MATERIALES, HERRAMIENTA Y MANO DE OBRA, P.U.O.T.</t>
  </si>
  <si>
    <t>SUBTOTAL  TREN DE ALIMENTACION DE TANQUE DE 20 M3 A TANQUE DE 100 M3.</t>
  </si>
  <si>
    <t>I.3.1.9</t>
  </si>
  <si>
    <t>I.3.9.01</t>
  </si>
  <si>
    <t>2063.01,  8069.01 AL 8068.74, 2064.01 Y 2064.04</t>
  </si>
  <si>
    <t>SUMINISTRO DE MATERIALES Y FABRICACION DE CARRETE DE TUBO DE ACERO DE 4" X 0.85 M, DE LONGITUD CON EXTREMOS BRIDADOS, EL PRECIO INCLUYE SUMINISTRO DE MATERIALES, HERRAMIENTA Y MANO DE OBRA P.U.O.T.</t>
  </si>
  <si>
    <t>I.3.9.02</t>
  </si>
  <si>
    <t>2063.01,  8069.01 AL 8068.74, 2064.01 Y 2064.05</t>
  </si>
  <si>
    <t>SUMINISTRO DE MATERIALES Y FABRICACION DE CARRETE DE TUBO DE ACERO DE 4" X 1.15 M, DE LONGITUD CON EXTREMOS BRIDADOS, EL PRECIO INCLUYE SUMINISTRO DE MATERIALES, HERRAMIENTA Y MANO DE OBRA P.U.O.T.</t>
  </si>
  <si>
    <t>I.3.9.03</t>
  </si>
  <si>
    <t>2063.01,  8069.01 AL 8068.74, 2064.01 Y 2064.06</t>
  </si>
  <si>
    <t>SUMINISTRO DE MATERIALES Y FABRICACION DE CARRETE DE TUBO DE ACERO DE 4" X 1.35 M, DE LONGITUD CON EXTREMOS BRIDADOS, EL PRECIO INCLUYE SUMINISTRO DE MATERIALES, HERRAMIENTA Y MANO DE OBRA P.U.O.T.</t>
  </si>
  <si>
    <t>I.3.9.04</t>
  </si>
  <si>
    <t>2063.01,  8069.01 AL 8068.74, 2064.01 Y 2064.07</t>
  </si>
  <si>
    <t>SSUMINISTRO DE MATERIALES Y FABRICACION DE TUBO DE ACERO DE 4" X 2.20 M, DE LONGITUD CON EXTREMOS BRIDADOS, EL PRECIO INCLUYE SUMINISTRO DE MATERIALES, HERRAMIENTA Y MANO DE OBRA P.U.O.T.</t>
  </si>
  <si>
    <t>I.3.9.05</t>
  </si>
  <si>
    <t>I.3.9.06</t>
  </si>
  <si>
    <t>I.3.9.07</t>
  </si>
  <si>
    <t>I.3.9.08</t>
  </si>
  <si>
    <t>I.3.9.09</t>
  </si>
  <si>
    <t>I.3.9.10</t>
  </si>
  <si>
    <t>SUMINISTRO DE TEE DE FO.FO DE 4" X 2"EXTREMOS BRIDADOS.</t>
  </si>
  <si>
    <t>I.3.9.11</t>
  </si>
  <si>
    <t>I.3.9.12</t>
  </si>
  <si>
    <t>I.3.9.13</t>
  </si>
  <si>
    <t>I.3.9.14</t>
  </si>
  <si>
    <t>I.3.9.15</t>
  </si>
  <si>
    <t>I.3.9.16</t>
  </si>
  <si>
    <t>I.3.9.17</t>
  </si>
  <si>
    <t>I.3.9.18</t>
  </si>
  <si>
    <t>I.3.9.19</t>
  </si>
  <si>
    <t>I.3.9.20</t>
  </si>
  <si>
    <t>I.3.9.21</t>
  </si>
  <si>
    <t>I.3.9.22</t>
  </si>
  <si>
    <t>I.3.9.23</t>
  </si>
  <si>
    <t>SUBTOTAL TREN DE SALIDA.</t>
  </si>
  <si>
    <t>I.3.10</t>
  </si>
  <si>
    <t>I.3.10.01</t>
  </si>
  <si>
    <t>SUMINISTRO DE MATERIALES Y FABRICACION DE CARRETE DE TUBO DE ACERO DE 4" X 1.10 M, DE LONGITUD CON EXTREMOS BRIDADOS, EL PRECIO INCLUYE SUMINISTRO DE MATERIALES, HERRAMIENTA Y MANO DE OBRA P.U.O.T.</t>
  </si>
  <si>
    <t>I.3.10.02</t>
  </si>
  <si>
    <t>8015.01 AL 8015.10</t>
  </si>
  <si>
    <t>I.3.10.03</t>
  </si>
  <si>
    <t>I.3.10.04</t>
  </si>
  <si>
    <t>I.3.10.05</t>
  </si>
  <si>
    <t>I.3.10.06</t>
  </si>
  <si>
    <t>I.3.10.07</t>
  </si>
  <si>
    <t>I.3.10.08</t>
  </si>
  <si>
    <t>I.3.10.09</t>
  </si>
  <si>
    <t>I.3.10.10</t>
  </si>
  <si>
    <t>SUBTOTAL  TREN DE DEMASIAS.</t>
  </si>
  <si>
    <t>SUBTOTAL FONTANERIA( LINEA DE ALIMENTACION, LINEA DE SALIDA A RED DE DISTRIBUCION E INTERCONEXION A LAS LINEAS EXISTENTES).</t>
  </si>
  <si>
    <t>I.4</t>
  </si>
  <si>
    <t xml:space="preserve">    ARREGLO DE CONJUNTO.</t>
  </si>
  <si>
    <t>I.4.1</t>
  </si>
  <si>
    <t>MURETE DE MEDICION.</t>
  </si>
  <si>
    <t>I.4.1.01</t>
  </si>
  <si>
    <t>4030.01 AL 4030.05, 4090.01, 4090.02 Y 4090.03, 4080.01 AL 4080.07</t>
  </si>
  <si>
    <t>CASTILLO 15 X 15CM. F'C=200-3/4, ARMEX 15-15-4. INCLUYE: CIMBRA Y DESCIMBRA, MANO DE OBRA Y MATERIALES.</t>
  </si>
  <si>
    <t>I.4.1.02</t>
  </si>
  <si>
    <t>CADENA DE DESPLANTE 15X30 CM F'C=200 KG/CM2 REFORZADA CON ARMEX 15-30-4. INCLUYE: CIMBRA, DESCIMBRA, MATERIALES Y MANO DE OBRA.</t>
  </si>
  <si>
    <t>I.4.1.03</t>
  </si>
  <si>
    <t>CADENA DE CERRAMIENTO 15X20 CM F'C=200 KG/CM2 REFORZADA CON ARMEX 15-20-4. INCLUYE: CIMBRA, DESCIMBRA, MATERIALES Y MANO DE OBRA.</t>
  </si>
  <si>
    <t>I.4.1.04</t>
  </si>
  <si>
    <t>4020.01 AL 04</t>
  </si>
  <si>
    <t>MURO DE BLOCK DE CONCRETO DE 12 CM DE ESPESOR EN BARDA PERIMETRAL, ASENTADO CON MORTERO CEMENTO-ARENA 1:5. INCLUYE MATERIAL, MANO DE OBRA, HERRAMIENTA Y EQUIPO NECESARIO PARA EJECUTAR CORRECTAMENTE LOS TRABAJOS.</t>
  </si>
  <si>
    <t>I.4.1.05</t>
  </si>
  <si>
    <t>4100.01  AL  06</t>
  </si>
  <si>
    <t>APLANADO FINO EN MUROS, MORTERO CEM-ARE PROP. 1:4. INCLUYE: ANDAMIO HASTA 3 M. DE ALTURA, SUMINISTRO DE MATERIALES, FLETES, MANIOBRAS LOCALES, ESPESOR PROMEDIO 2 CM. PLOMEADO, NIVELADO Y MANO DE OBRA.</t>
  </si>
  <si>
    <t>I.4.1.06</t>
  </si>
  <si>
    <t>APLANADO DIRECTO EN MUROS A BASE DE ESTUCO UNIBLOCK BLANCO DE 4 MM DE ESPESOR SOBRE MUROS DE BLOCK DE CONCRETO. INCLUYE MATERIAL, MANO DE OBRA, HERRAMIENTA Y EQUIPO NECESARIO PARA EJECUTAR CORRECTAMENTE LOS TRABAJOS.</t>
  </si>
  <si>
    <t>I.4.1.07</t>
  </si>
  <si>
    <t>LOSA PLANA DE 10  FABRICADA CON CONCRETO F'C=250 KG/CM2, R.N. AGREGADO MAXIMO 3/4". INCLUYE: MATERIALES, MANO DE OBRA, CIMBRADO Y DESCIMBRADO, HABILITADO CON VARILLAS 3/8" @12 CM Y MANO DE OBRA.</t>
  </si>
  <si>
    <t>I.4.1.08</t>
  </si>
  <si>
    <t>7004.01 AL 7004.03</t>
  </si>
  <si>
    <t>APLICACION DE PINTURA VINILICA COLOR AZUL C.E.A. (PANTONE PMS-293) A DOS MANOS EN SUPERFICIES PLANAS (VER DETALLE EN PLANO). INCLUYE: ANDAMIO HASTA 3.00 METROS, SUMINISTRO DE PINTURA Y MANO DE OBRA.</t>
  </si>
  <si>
    <t>I.4.1.09</t>
  </si>
  <si>
    <t>SIPA.PTP.01</t>
  </si>
  <si>
    <t>SUMINISTRO E INSTALACION DE PUERTA TIPO PERSIANA DE 1.20 X 1.00 M DE ACUERDO A LO INDICADO EN EL PLANO,  INCLUYE: FABRICACION DE LA PUERTA, SUMINISTRO DE LOS MATERIALES, NIVELADO Y COLOCADO, SUMINISTRO Y COLOCACION DE PORTA CANDADO.</t>
  </si>
  <si>
    <t>I.4.1.10</t>
  </si>
  <si>
    <t>4140.02 Y 03</t>
  </si>
  <si>
    <t>IMPERMEABILIZACION DE TECHOS. INCLUYE: SUMINISTRO DE MATERIAL Y MANO DE OBRA. DOSIFICACION DE ACUERDO A ESPECIFICACIONES DEL PROVEEDOR.</t>
  </si>
  <si>
    <t>SUBTOTAL MURETE DE MEDICION.</t>
  </si>
  <si>
    <t>I.4.2</t>
  </si>
  <si>
    <t>CERCO PERIMETRAL.</t>
  </si>
  <si>
    <t>I.4.2.01</t>
  </si>
  <si>
    <t>GUARNICION TRAPEZOIDAL  DE CONCRETO HECHO EN OBRA. F´C= 150 KG/CM2, CON 0.20 BASE- 0.30 ALTURA - 0.15 BASE SUPERIOR; INCLUYE: CIMBRA, CIMBRADO, DESCIMBRADO, MATERIALES, MANO DE OBRA, ACARREOS, MANIOBRAS, EQUIPO, HERRAMIENTA Y TODO LO NECESARIO PARA SU CORRECTA EJECUCION.</t>
  </si>
  <si>
    <t>ML</t>
  </si>
  <si>
    <t>I.4.2.02</t>
  </si>
  <si>
    <t xml:space="preserve">4120.01 AL 4120.10 </t>
  </si>
  <si>
    <t>SUMINISTRO E INSTALACION DE CERCO DE MALLA CICLONICA DE 2.50 MTS. DE ALTURA A BASE DE POSTES DE 3" DE DIAMETRO EN ESQUINA O ARRANQUE, POSTES DE PASO DE 1 7/8" DE DIAMETRO A CADA 3 MTS. MAXIMO, BARRA SUPERIOR DE 1 5/8" DE DIAMETRO, MALLA CICLONICA GALVANIZADA FORRADA DE PVC CAL. 10.5, INCLUYE: ESPADAS, TAPONES, COPLES, CERCHAS, ABRAZADERAS, ALAMBRE DE PUAS EN TRES HILERAS, AHOGADOS EN CONCRETO Y TODO LO NECESARIO PARA SU CORRECTA INSTALACION.</t>
  </si>
  <si>
    <t>I.4.2.03</t>
  </si>
  <si>
    <t>SUMINISTRO Y COLOCACION DE ALAMBRE DE SEGURIDAD TIPO CONCERTINA CON DOBLE ARPON. INCLUYE: ALAMBRE GUIA Y TODO LO NECESARIO PARA SU CORRECTO FUNCIONAMIENTO.</t>
  </si>
  <si>
    <t>I.4.2.04</t>
  </si>
  <si>
    <t>SUMINISTRO E INSTALACION DE PUERTA DE ACCESO DE DOS HOJAS ABATIBLES DE 2.50 X 2.50 MTS. CADA UNA A BASE DE POSTES DE 3" DE DIAMETRO EN ESQUINA O ARRANQUE, POSTES DE PASO DE 1 7/8" DE DIAMETRO A CADA 3 MTS. MAXIMO, BARRA SUPERIOR DE 1 5/8" DE DIAMETRO, MALLA CICLONICA GALVANIZADA FORRADA DE PVC CAL. 10.5, INCLUYE: ESPADAS, TAPONES, COPLES, CERCHAS, ABRAZADERAS, ALAMBRE DE PUAS EN TRES HILERAS, AHOGADOS EN CONCRETO Y TODO LO NECESARIO PARA SU CORRECTA INSTALACION.</t>
  </si>
  <si>
    <t>I.4.2.05</t>
  </si>
  <si>
    <t>SUMINISTRO E INSTALACION DE PUERTA DE ACCESO PEATONAL DE 1.00 X 2.50 MTS. A BASE DE POSTES DE 3" DE DIAMETRO EN ESQUINA O ARRANQUE, POSTES DE PASO DE 1 7/8" DE DIAMETRO A CADA 3 MTS. MAXIMO, BARRA SUPERIOR DE 1 5/8" DE DIAMETRO, MALLA CICLONICA GALVANIZADA FORRADA DE PVC CAL. 10.5, INCLUYE: ESPADAS, TAPONES, COPLES, CERCHAS, ABRAZADERAS, ALAMBRE DE PUAS EN TRES HILERAS, AHOGADOS EN CONCRETO Y TODO LO NECESARIO PARA SU CORRECTA INSTALACION.</t>
  </si>
  <si>
    <t>SUBTOTAL CERCO PERIMETRAL.</t>
  </si>
  <si>
    <t>I.4.3</t>
  </si>
  <si>
    <t xml:space="preserve">      PAVIMENTO.</t>
  </si>
  <si>
    <t>I.4.3.01</t>
  </si>
  <si>
    <t>I.4.3.02</t>
  </si>
  <si>
    <t>4030.01 AL 4030.05</t>
  </si>
  <si>
    <t>PISO DE ADOCRETO TIPO CRUZ ROMANA EN COLOR ROJO, DE 8 CM DE ESPESOR ASENTADO SOBRE CAMA DE   ARENA</t>
  </si>
  <si>
    <t>SUBTOTAL PAVIMENTO.</t>
  </si>
  <si>
    <t>I.5</t>
  </si>
  <si>
    <t>BAJA TENSION.</t>
  </si>
  <si>
    <t>I.5.01</t>
  </si>
  <si>
    <t>'07030065</t>
  </si>
  <si>
    <t>ALIMENTA1</t>
  </si>
  <si>
    <t>BANCO DE DUCTOS PARA ALUMBRADO PUBLICO BAJO BANQUETA 1 VIA, NORMA CFE-A1B, PARA POLIETILENO DE ALTA DENSIDAD 1 1/4". INCLUYE: EXCAVACION, RETIRO DE MATERIAL PRODUCTO DE LA EXCAVACION, RELLENO Y COMPACTACION CON TEPETATE, EQUIPO, HERRAMIENTA, MANO DE OBRA Y LO NECESARIO PARA SU COMPLETA EJECUCION.</t>
  </si>
  <si>
    <t>I.5.02</t>
  </si>
  <si>
    <t>'07030070</t>
  </si>
  <si>
    <t>TUBO PAD 4" (101 MM) GRADO ELECTRICO RDS 13.5. INCLUYE: SUMINISTRO Y COLOCACION, MATERIAL, MANO DE OBRA, HERRAMIENTA Y TODO LO NECESARIO PARA SU COMPLETA EJECUCION.</t>
  </si>
  <si>
    <t>I.5.03</t>
  </si>
  <si>
    <t>'07030075</t>
  </si>
  <si>
    <t>TUBO PAD 2" (51 MM) GRADO ELECTRICO RDS 13.5. INCLUYE: SUMINISTRO Y COLOCACION, MATERIAL, MANO DE OBRA, HERRAMIENTA Y TODO LO NECESARIO PARA SU COMPLETA EJECUCION.</t>
  </si>
  <si>
    <t>I.5.04</t>
  </si>
  <si>
    <t>'07030162</t>
  </si>
  <si>
    <t>REGISTRO ELECTRICO PREFABRICADO DE CONCRETO DE BAJA TENSION PARA BANQUETA TIPO 1. INCLUYE:SUMINISTRO Y COLOCACION, MATERIAL, MANO DE OBRA, HERRAMIENTA Y TODO LO NECESARIO PARA SU COMPLETA EJECUCION.</t>
  </si>
  <si>
    <t>I.5.05</t>
  </si>
  <si>
    <t>'07030130</t>
  </si>
  <si>
    <t>REGISTRO ELECTRICO PREFABRICADO DE CONCRETO 0.40X0.40X0.60 M, CON TAPA DE ANGULO DE 3/4"X1/8" MAS TAPA DE CONCRETO INCLUYE:SUMINISTRO Y COLOCACION, MATERIAL, MANO DE OBRA, HERRAMIENTA Y TODO LO NECESARIO PARA SU COMPLETA EJECUCION.</t>
  </si>
  <si>
    <t>I.5.06</t>
  </si>
  <si>
    <t>'07030230</t>
  </si>
  <si>
    <t>TUBO CONDUIT PGG DE 4", CON COPLE. INCLUYE: SUMINISTRO Y COLOCACION, MATERIAL, MANO DE OBRA, HERRAMIENTA Y TODO LO NECESARIO PARA SU COMPLETA EJECUCION.</t>
  </si>
  <si>
    <t>I.5.07</t>
  </si>
  <si>
    <t>'07030232</t>
  </si>
  <si>
    <t>TUBO CONDUIT PVC PESADO DE 4" (101 MM). INCLUYE: EXCAVACION Y ELABORACION DE CEPA, AFINE, CAMA DE ARENA ,  ENCOFRADO DE DUCTO, RELLENO Y  COMPACTADO AL 90 % SEGUN LA PRUEBA PROCTOR, RETIRO DE MATERIAL,  MANO DE OBRA, HERRAMIENTA Y TODO LO NECESARIO PARA SU COMPLETA EJECUCION.</t>
  </si>
  <si>
    <t>I.5.08</t>
  </si>
  <si>
    <t>'07030233</t>
  </si>
  <si>
    <t>CODO CONDUIT  PVC PESADO 90° 101  MM,  (4") INCLUYE SUMINISTRO Y COLOCACION, MATERIAL, MANO DE OBRA,  HERRAMIENTA Y TODO LO NECESARIO PARA SU COMPLETA EJECUCION..</t>
  </si>
  <si>
    <t>I.5.09</t>
  </si>
  <si>
    <t>'07030234</t>
  </si>
  <si>
    <t>CONECTOR ROSCADO CONDUIT PVC PESADO 101 MM. INCLUYE: SUMINISTRO Y COLOCACION, MATERIAL, MANO DE OBRA, HERRAMIENTA Y TODO LO NECESARIO PARA SU COMPLETA EJECUCION.</t>
  </si>
  <si>
    <t>I.5.10</t>
  </si>
  <si>
    <t>'07030235</t>
  </si>
  <si>
    <t>CONTRA  Y MONITOR  DE 101 MM.  INCLUYE: SUMINISTRO Y COLOCACION, MATERIAL, MANO DE OBRA, HERRAMIENTA Y TODO LO NECESARIO PARA SU COMPLETA EJECUCION.</t>
  </si>
  <si>
    <t>I.5.11</t>
  </si>
  <si>
    <t>'07030236</t>
  </si>
  <si>
    <t>TUBO CONDUIT PGG DE 2", CON COPLE. INCLUYE: SUMINISTRO Y COLOCACION, MATERIAL, MANO DE OBRA, HERRAMIENTA Y TODO LO NECESARIO PARA SU COMPLETA EJECUCION.</t>
  </si>
  <si>
    <t>I.5.12</t>
  </si>
  <si>
    <t>'07030237</t>
  </si>
  <si>
    <t>CODO CONDUIT  PGG 90° X 51 MM, INCLUYE SUMINISTRO Y COLOCACION, MATERIAL, MANO DE OBRA,  HERRAMIENTA Y TODO LO NECESARIO PARA SU COMPLETA EJECUCION..</t>
  </si>
  <si>
    <t>I.5.13</t>
  </si>
  <si>
    <t>'07030238</t>
  </si>
  <si>
    <t>CONECTOR ROSCADO CONDUIT PVC PESADO 53 MM, INCLUYE: SUMINISTRO Y COLOCACION, MATERIAL, MANO DE OBRA, HERRAMIENTA Y TODO LO NECESARIO PARA SU COMPLETA EJECUCION.</t>
  </si>
  <si>
    <t>I.5.14</t>
  </si>
  <si>
    <t>'07030239</t>
  </si>
  <si>
    <t>CONTRA Y MONITOR  DE  51 MM .  INCLUYE: SUMINISTRO Y COLOCACION, MATERIAL, MANO DE OBRA, HERRAMIENTA Y TODO LO NECESARIO PARA SU COMPLETA EJECUCION.</t>
  </si>
  <si>
    <t>I.5.15</t>
  </si>
  <si>
    <t>'07030240</t>
  </si>
  <si>
    <t>MUFA SECA DE 2".  INCLUYE: SUMINISTRO Y COLOCACION, MATERIAL, MANO DE OBRA, HERRAMIENTA Y TODO LO NECESARIO PARA SU COMPLETA EJECUCION.</t>
  </si>
  <si>
    <t>I.5.16</t>
  </si>
  <si>
    <t>'07030241</t>
  </si>
  <si>
    <t>TUBO CONDUIT PGG DE 3/4", CON COPLE. INCLUYE:SUMINISTRO Y COLOCACION, MATERIAL, MANO DE OBRA, HERRAMIENTA Y TODO LO NECESARIO PARA SU COMPLETA EJECUCION.</t>
  </si>
  <si>
    <t>I.5.17</t>
  </si>
  <si>
    <t>'07030242</t>
  </si>
  <si>
    <t>CAJA CONDULET OVALADA TIPO LB,LL O LR DE 19 MM (3/4") SERIE 7, CON  TAPA Y EMPAQUE. INCLUYE: SUMINISTRO Y COLOCACION, MATERIAL, MANO DE OBRA, HERRAMIENTA Y TODO LO NECESARIO PARA SU COMPLETA EJECUCION.</t>
  </si>
  <si>
    <t>I.5.18</t>
  </si>
  <si>
    <t>'07030243</t>
  </si>
  <si>
    <t>CONTRA Y MONITOR DE 19 MM .  INCLUYE: SUMINISTRO Y COLOCACION, MATERIAL, MANO DE OBRA, HERRAMIENTA Y TODO LO NECESARIO PARA SU COMPLETA EJECUCION.</t>
  </si>
  <si>
    <t>I.5.19</t>
  </si>
  <si>
    <t>'07030244</t>
  </si>
  <si>
    <t>TUBO  FLEXIBLE  LICUATITE DE 19 MM. INCLUYE: SUMINISTRO Y COLOCACION, MATERIAL, MANO DE OBRA, HERRAMIENTA Y TODO LO NECESARIO PARA SU COMPLETA EJECUCION.</t>
  </si>
  <si>
    <t>I.5.20</t>
  </si>
  <si>
    <t>'07030245</t>
  </si>
  <si>
    <t>CONECTOR CURVO LICUATITE  DE 19MM.  INCLUYE: SUMINISTRO Y COLOCACION, MATERIAL, MANO DE OBRA, HERRAMIENTA Y TODO LO NECESARIO PARA SU COMPLETA EJECUCION.</t>
  </si>
  <si>
    <t>I.5.21</t>
  </si>
  <si>
    <t>'07030246</t>
  </si>
  <si>
    <t>CABLE DE ALUMINO XHHW-LS CAL. 4/0 INCLUYE: SUMINISTRO Y COLOCACION, MATERIAL, MANO DE OBRA, HERRAMIENTA Y TODO LO NECESARIO PARA SU COMPLETA EJECUCION.</t>
  </si>
  <si>
    <t>I.5.22</t>
  </si>
  <si>
    <t>'07030247</t>
  </si>
  <si>
    <t>CABLE  DE COBRE DESNUDO CAL. 2.  INCLUYE: SUMINISTRO Y COLOCACION, MATERIAL, MANO DE OBRA, HERRAMIENTA Y TODO LO NECESARIO PARA SU COMPLETA EJECUCION.</t>
  </si>
  <si>
    <t>I.5.23</t>
  </si>
  <si>
    <t>'07030248</t>
  </si>
  <si>
    <t>CABLE DE COBRE THW CAL 10.  INCLUYE: SUMINISTRO Y COLOCACION, MATERIAL, MANO DE OBRA, HERRAMIENTA Y TODO LO NECESARIO PARA SU COMPLETA EJECUCION.</t>
  </si>
  <si>
    <t>I.5.24</t>
  </si>
  <si>
    <t>'07030249</t>
  </si>
  <si>
    <t>CABLE DE COBRE DESNUDO CAL. 10.  INCLUYE: SUMINISTRO Y COLOCACION, MATERIAL, MANO DE OBRA, HERRAMIENTA Y TODO LO NECESARIO PARA SU COMPLETA EJECUCION.</t>
  </si>
  <si>
    <t>I.5.25</t>
  </si>
  <si>
    <t>'07030250</t>
  </si>
  <si>
    <t>MATERIALES VARIOS PARA SOPORTERIA Y SUJECION. INCLUYE: SUMINISTRO, COLOCACION, MATERIALES, EQUIPO, HERRAMIENTA, MANO DE OBRA Y LO NECESARIO PARA SU COMPLETA EJECUCION.</t>
  </si>
  <si>
    <t>I.5.26</t>
  </si>
  <si>
    <t>'07030251</t>
  </si>
  <si>
    <t>KIT DE  MATERIALES  VARIOS  TALES COMO CINTILLOS, CINTAS DE  AISLAR, TAQUETES, PIJAS,  E.TC. .  INCLUYE: SUMINISTRO Y COLOCACION, MATERIAL, MANO DE OBRA, HERRAMIENTA Y TODO LO NECESARIO PARA SU COMPLETA EJECUCION.</t>
  </si>
  <si>
    <t>I.5.27</t>
  </si>
  <si>
    <t>'07030252</t>
  </si>
  <si>
    <t>ESPUMA DE POLIURETANO, 500 ML PARA SELLADO DE CABLES EN GABINETE.  INCLUYE: SUMINISTRO Y COLOCACION, MATERIAL, MANO DE OBRA, HERRAMIENTA Y TODO LO NECESARIO PARA SU COMPLETA EJECUCION.</t>
  </si>
  <si>
    <t>I.5.28</t>
  </si>
  <si>
    <t>'07030253</t>
  </si>
  <si>
    <t>SELLADOR  DE DUCTOS  A BASE  DE ESTOPA,  YESO  E  IMPERMEABILIZACION .  INCLUYE: SUMINISTRO Y COLOCACION, MATERIAL, MANO DE OBRA, HERRAMIENTA Y TODO LO NECESARIO PARA SU COMPLETA EJECUCION.</t>
  </si>
  <si>
    <t>SUBTOTAL BAJA TENSION.</t>
  </si>
  <si>
    <t>I.6</t>
  </si>
  <si>
    <t>ALUMBRADO EXTERIOR.</t>
  </si>
  <si>
    <t>I.6.01</t>
  </si>
  <si>
    <t>'07030107</t>
  </si>
  <si>
    <t>SIMAE-01 Y ALUMBRA 01</t>
  </si>
  <si>
    <t>BASE DE CONCRETO PIRAMIDAL FC= 200KG/CM2 PARA POSTE METALICO DE 9 M. DE  40X40 CM  DE  CORONA, 80X80  CM  DE BASE, Y  1.0 MT  DE  ALTURA, CON  ANCLAS  DE  3/4"  X 90 CM Y  TUERCAS  Y ROLDANAS.  INCLUYE: SUMINISTRO Y COLOCACION, MATERIAL, MANO DE OBRA, HERRAMIENTA  Y  TODO LO NECESARIO  PARA SU COMPLETA EJECUCION.</t>
  </si>
  <si>
    <t>I.6.02</t>
  </si>
  <si>
    <t>'07051450</t>
  </si>
  <si>
    <t>POSTE METALICO CONICO CIRCULAR DE 9 MTS ALTURA . INCLUYE: SUMINISTRO Y COLOCACION, MATERIAL, MANO DE OBRA, HERRAMIENTA Y TODO LO NECESARIO PARA SU COMPLETA EJECUCION.</t>
  </si>
  <si>
    <t>I.6.03</t>
  </si>
  <si>
    <t>'07030264</t>
  </si>
  <si>
    <t>CABLE DE COBRE THW CAL 12.  INCLUYE: SUMINISTRO Y COLOCACION, MATERIAL, MANO DE OBRA, HERRAMIENTA Y TODO LO NECESARIO PARA SU COMPLETA EJECUCION.</t>
  </si>
  <si>
    <t>I.6.04</t>
  </si>
  <si>
    <t>'07030265</t>
  </si>
  <si>
    <t>CABLE DE COBRE DESNUDO CAL 12.  INCLUYE: SUMINISTRO Y COLOCACION, MATERIAL, MANO DE OBRA, HERRAMIENTA Y TODO LO NECESARIO PARA SU COMPLETA EJECUCION.</t>
  </si>
  <si>
    <t>I.6.05</t>
  </si>
  <si>
    <t>'07030267</t>
  </si>
  <si>
    <t>"CABLE  XLP-DRS 90 °C, 600 V CONDUCTOR DE ALUMINIO DURO Y AISLAMIENTO DE XLP, TRIPLES  2C/1N (6-6),  INCLUYE: SUMINISTRO E INSTALACION,  MATERIAL, MANO DE OBRA, HERRAMIENTA Y TODO LO NECESARIO PARA SU COMPLETA EJECUCION.</t>
  </si>
  <si>
    <t>I.6.06</t>
  </si>
  <si>
    <t>'07030268</t>
  </si>
  <si>
    <t>CONECTOR DERIVADR AL-CU-ACSR CAL. 6-2 A 14-8, CAT YPC2A8U BURNDY INCLUYE: SUMINISTRO Y COLOCACION, MANGA TERMOCONTRACTIL,  MATERIAL, MANO DE OBRA, HERRAMIENTA Y TODO LO NECESARIO PARA SU COMPLETA EJECUCION.</t>
  </si>
  <si>
    <t>I.6.07</t>
  </si>
  <si>
    <t>'07030269</t>
  </si>
  <si>
    <t>BRAZOS PARA LUMINARIA  38X1800MM. INCLUYE: SUMINISTRO Y COLOCACION, MATERIAL, MANO DE OBRA, HERRAMIENTA Y TODO LO NECESARIO PARA SU COMPLETA EJECUCION.</t>
  </si>
  <si>
    <t>I.6.08</t>
  </si>
  <si>
    <t>'07030270</t>
  </si>
  <si>
    <t>LAMPARA LED TIPO SUBURBANO MARCA MAGG O EQUIVALENTE, DE USO EN EXTERIORES, GRADO DE PROTECCION IP65.  FABRICADA CON INYECCION DE ALUMINIO, PINTURA ELECTROSTATICA DE POLIESTER, COLOR GRIS ACERO Y PANTALLA DE ACRILICO DE ALTA RESISTENCIA.TRABAJA A 82W Y 100-305V, LA LUZ EMITIDA ES DE 4500K (BLANCO PURO) INCLUYE FOTOCELDA PARA ENCENDER Y APAGAR AUTOMATICAMENTE, SUMINISTRO Y COLOCACION, MATERIAL, MANO DE OBRA, HERRAMIENTA Y TODO LO NECESARIO PARA SU COMPLETA EJECUCION.</t>
  </si>
  <si>
    <t>I.6.09</t>
  </si>
  <si>
    <t>I.6.10</t>
  </si>
  <si>
    <t>'07030271</t>
  </si>
  <si>
    <t>I.6.11</t>
  </si>
  <si>
    <t>'07030272</t>
  </si>
  <si>
    <t>COMBINACION DE ALUMBRADO SIEMNES O EQUIVALENTE BIFASICO, PARA UNA TENSION MAX DE 240 VCA. TENSION DE CONTROL 240 VCA. 60 HZ, PARA UNA CAPACIDAD DE 30 AMPERES.  INCLUYE FOTOCELDA PARA ENCENDER Y APAGAR AUTOMATICAMENTE, SUMINISTRO Y COLOCACION, MATERIAL, MANO DE OBRA, HERRAMIENTA Y TODO LO NECESARIO PARA SU COMPLETA EJECUCION.</t>
  </si>
  <si>
    <t>I.6.12</t>
  </si>
  <si>
    <t>'07030273</t>
  </si>
  <si>
    <t>I.6.13</t>
  </si>
  <si>
    <t>'07030274</t>
  </si>
  <si>
    <t>CODO CONDUIT  PVC PESADO 90°   19 MM, INCLUYE SUMINISTRO Y COLOCACION, MATERIAL, MANO DE OBRA,  HERRAMIENTA Y TODO LO NECESARIO PARA SU COMPLETA EJECUCION.</t>
  </si>
  <si>
    <t>I.6.14</t>
  </si>
  <si>
    <t>'07030275</t>
  </si>
  <si>
    <t>CODO  PG.G.  DE 19MM.  INCLUYE: SUMINISTRO Y COLOCACION, MATERIAL, MANO DE OBRA, HERRAMIENTA Y TODO LO NECESARIO PARA SU COMPLETA EJECUCION.</t>
  </si>
  <si>
    <t>I.6.15</t>
  </si>
  <si>
    <t>SUBTOTAL ALUMBRADO EXTERIOR.</t>
  </si>
  <si>
    <t>I.7</t>
  </si>
  <si>
    <t xml:space="preserve">            SISTEMA DE TIERRAS.</t>
  </si>
  <si>
    <t>I.7.01</t>
  </si>
  <si>
    <t>'07030276</t>
  </si>
  <si>
    <t>ELEC-015</t>
  </si>
  <si>
    <t>CABLE DE COBRE DESNUDO 4/0  INCLUYE: SUMINISTRO Y COLOCACION, MATERIAL, MANO DE OBRA, HERRAMIENTA Y TODO LO NECESARIO PARA SU COMPLETA EJECUCION.</t>
  </si>
  <si>
    <t>I.7.02</t>
  </si>
  <si>
    <t>07030244</t>
  </si>
  <si>
    <t>I.7.03</t>
  </si>
  <si>
    <t>'07030277</t>
  </si>
  <si>
    <t>ELECTRODO TIPO REHILETE DE COBRE DE 60 CM DE ALTO, CON HOJAS DE 30 CM ANCHO X 40 CM DE ALTO Y UN GROSOSR DE CALIBRE 22 (0.71 MM),   RESISTENCIA TEORICA 2,5 ? Y UNA RESISTENCIA EMPIRICA DE  2,5 A 4,0  ?, PESO APROX 1.2 KGS. INCLUYE: SUMINISTRO Y COLOCACION, MATERIAL, MANO DE OBRA, HERRAMIENTA Y TODO LO NECESARIO PARA SU COMPLETA EJECUCION.</t>
  </si>
  <si>
    <t>I.7.04</t>
  </si>
  <si>
    <t>'07030278</t>
  </si>
  <si>
    <t>BOLSA DE GEM (REFUERZO PARA SISTEMAS A TIERRA) DE 11.36 KG  INLCUYE: SUMINISTRO, COLOCACION, MATERIALES, EQUIPO, HERRAMIENTA, MANO DE OBRA Y LO NECESARIO PARA SU COMPLETA EJECUCION.</t>
  </si>
  <si>
    <t>I.7.05</t>
  </si>
  <si>
    <t>'07030279</t>
  </si>
  <si>
    <t>CABLE  DE COBRE DESNUDO CAL.1/0.  INCLUYE: SUMINISTRO Y COLOCACION, MATERIAL, MANO DE OBRA, HERRAMIENTA Y TODO LO NECESARIO PARA SU COMPLETA EJECUCION.</t>
  </si>
  <si>
    <t>I.7.06</t>
  </si>
  <si>
    <t>'07080072</t>
  </si>
  <si>
    <t>I.7.07</t>
  </si>
  <si>
    <t>'07030280</t>
  </si>
  <si>
    <t>CAJA BUS DE TIERRA DE ACRILICO DE 40 X 20 XM  CON BARRA DE COBRE 1 / 4 "  Y  AISLADORES  TIPO P3,  INCLUYE: SUMINISTRO Y COLOCACION, MATERIAL, MANO DE OBRA, HERRAMIENTA Y TODO LO NECESARIO PARA SU COMPLETA EJECUCION.</t>
  </si>
  <si>
    <t>I.7.08</t>
  </si>
  <si>
    <t>'07030281</t>
  </si>
  <si>
    <t>CONEXION CADWELD  TIPO TA  CON CARGA DE 45, PARA UNIR CABLE  4/0 AWG  A CABLE 2 AWG CATALOGO DE MOLDE "TAC-2C1V" INCLUYE: SUMINISTRO Y COLOCACION, MATERIAL, MANO DE OBRA, HERRAMIENTA Y TODO LO NECESARIO PARA SU COMPLETA EJECUCION.</t>
  </si>
  <si>
    <t>I.7.09</t>
  </si>
  <si>
    <t>'07030282</t>
  </si>
  <si>
    <t>CONEXION CADWELD  TIPO GT  CON CARGA DE 115, PARA UNIR CABLE 4/0 O 1/0 AWG  A VARILLA DE 5/8"  CATALOGO DE MOLDE "GTC-162" INCLUYE: SUMINISTRO Y COLOCACION, MATERIAL, MANO DE OBRA, HERRAMIENTA Y TODO LO NECESARIO PARA SU COMPLETA EJECUCION.</t>
  </si>
  <si>
    <t>I.7.10</t>
  </si>
  <si>
    <t>'07030283</t>
  </si>
  <si>
    <t>CONECTOR GAR. 6426  INCLUYE: SUMINISTRO Y COLOCACION, MATERIAL, MANO DE OBRA, HERRAMIENTA Y TODO LO NECESARIO PARA SU COMPLETA EJECUCION.</t>
  </si>
  <si>
    <t>I.7.11</t>
  </si>
  <si>
    <t>'07030284</t>
  </si>
  <si>
    <t>PUNTA DIPOLO CORONA,  INCLUYE: MATIL 1.2 M CON BASE,  AISLANTE, PARA LA PUNTA DEL MASTIL, PARARRAYOS TIPO DIPOLO PARA UNA CORRIENTE MAX DE 40 KAMP., SUMINISTRO, INSTALACION, HERRAMIENTA Y TODO LO NECESARIO PARA SU COMPLETA EJECUCION</t>
  </si>
  <si>
    <t>I.7.12</t>
  </si>
  <si>
    <t>'07030285</t>
  </si>
  <si>
    <t>CABLE  DE  COBRE DESNUDO DE 32  HILOS.  INCLUYE: SUMINISTRO Y COLOCACION, MATERIAL, MANO DE OBRA, HERRAMIENTA Y TODO LO NECESARIO PARA SU COMPLETA EJECUCION.</t>
  </si>
  <si>
    <t>I.7.13</t>
  </si>
  <si>
    <t>'07030286</t>
  </si>
  <si>
    <t>TUBO CONDUIT  PVC PESADO DE 3/4" (19 MM). INCLUYE SUMINISTRO Y COLOCACION POR MEDIO DE SOPORTES DE CANAL UNISTRUT DE 4 X4 Y ABRAZADERA A  CADA 6 M, MATERIAL, MANO DE OBRA, HERRAMIENTA Y TODO LO NECESARIO PARA SU COMPLETA EJECUCION.</t>
  </si>
  <si>
    <t>I.7.14</t>
  </si>
  <si>
    <t>'07030287</t>
  </si>
  <si>
    <t>DESCONECTADOR  CAT. 303-X.  INCLUYE: SUMINISTRO Y COLOCACION, MATERIAL, MANO DE OBRA, HERRAMIENTA Y TODO LO NECESARIO PARA SU COMPLETA EJECUCION.</t>
  </si>
  <si>
    <t>I.7.15</t>
  </si>
  <si>
    <t>'07030288</t>
  </si>
  <si>
    <t>VARILLA  DE COBRE 5/8" TIPO COPERWELD  DE 3,05  M  DE LONGITUD ( EN CASO  DE  NO  SER POSIBLE  LA  INSTALACION  POR  EL  TIPO  DE TERRENO  CONSIDERAR  REHILETE  CON  COMPUESTO  QUIMICO  Y  EXCAVACION  EN  TERRENO  TIPO "C"  A CRITERIO  DE  CONTRATISTA, VERIFICAR  EN  CAMPO.) .  INCLUYE: SUMINISTRO Y COLOCACION, MATERIAL, MANO DE OBRA, HERRAMIENTA Y TODO LO NECESARIO PARA SU COMPLETA EJECUCION.</t>
  </si>
  <si>
    <t>I.7.16</t>
  </si>
  <si>
    <t>'07030289</t>
  </si>
  <si>
    <t>CONTADOR DE DESCARGAS ATMOSFERICAS TOTAL GROUND O EQUIVALENTE   INCLUYE: SUMINISTRO Y COLOCACION, MATERIAL, MANO DE OBRA, HERRAMIENTA  Y  TODO LO NECESARIO  PARA SU COMPLETA EJECUCION.</t>
  </si>
  <si>
    <t>I.7.17</t>
  </si>
  <si>
    <t>'07030290</t>
  </si>
  <si>
    <t>ZAPATA DE COMPRESION CAL 1/0, OJILLO DE 3/8". INCLUYE:SUMINISTRO Y COLOCACION, MATERIAL, MANO DE OBRA, HERRAMIENTA Y TODO LO NECESARIO PARA SU COMPLETA EJECUCION.</t>
  </si>
  <si>
    <t>I.7.18</t>
  </si>
  <si>
    <t>'07030291</t>
  </si>
  <si>
    <t>ZAPATA DE COMPRESION CAL 02, OJILLO DE 3/8". INCLUYE:SUMINISTRO Y COLOCACION, MATERIAL, MANO DE OBRA, HERRAMIENTA Y TODO LO NECESARIO PARA SU COMPLETA EJECUCION.</t>
  </si>
  <si>
    <t>SUBTOTAL  SISTEMA DE TIERRAS.</t>
  </si>
  <si>
    <t>I.8</t>
  </si>
  <si>
    <t xml:space="preserve"> CONTROL Y MONITOREO.</t>
  </si>
  <si>
    <t>I.8.1</t>
  </si>
  <si>
    <t>MEDICION.</t>
  </si>
  <si>
    <t>I.8.1.01</t>
  </si>
  <si>
    <t>SUMMEF.01,NOM - 002</t>
  </si>
  <si>
    <t>SUMINISTRO DE MEDIDOR DE FLUJO ELECTROMAGNETICO FIJO DE  4" DE DIAMETRO, CON MEDICION DE PRESION, NIVEL DE LIQUIDO, CON PUERTO SERIAL RS-485 COMPATIBLE CON PROTOCOLOS MODBUS/TCP-IP, QUE CUMPLA CON LA NORMA OFICIAL MEXICANA NMX-AA-179-SCFI-2018. INCLUYE: 25 MTS DE CABLE BLINDADO DESDE LOS SENSORES UBICADOS EN SALIDA DE TANQUE HASTA GABINETE EN POSTE.</t>
  </si>
  <si>
    <t xml:space="preserve">PIEZA </t>
  </si>
  <si>
    <t>I.8.1.02</t>
  </si>
  <si>
    <t>2175.01 AL 2175.05, NOM - 002</t>
  </si>
  <si>
    <t>INSTALACION, Y CONFIGURACION DE  MEDIDOR DE FLUJO ELECTROMAGNETICO FIJO DE  4" DE DIAMETRO, SALIDA DE CORRIENTE PARA SEÑALES DE 4 mA A 20 mA, TALES COMO LA TEMPERATURA, PRESION, NIVEL DE LIQUIDO, CON PUERTO SERIAL RS-485 COMPATIBLE CON PROTOCOLOS MODBUS/TCP-IP, QUE CUMPLA CON LA NORMA OFICIAL MEXICANA NMX-AA-179-SCFI-2018. INCLUYE: 20 MTS DE CABLE BLINDADO DESDE LOS SENSORES UBICADOS EN EL TREN DE DESCARGA HASTA CASETA DE RESGUARDO DE EQUIPO DE CONTROL Y ENTRADAS.</t>
  </si>
  <si>
    <t>I.8.1.03</t>
  </si>
  <si>
    <t>SEPRE-01, NOM - 002</t>
  </si>
  <si>
    <t xml:space="preserve">SUMINISTRO DE SENSOR DE PRESION CON CUERPO DE ACERO INOXIDABLE CON CONECTOR MACHO G 1 1/4 A, CON UN RANGO DE AJUSTE DE PRESION DE 0 A 25 KG/CM2  Y UNA TENSION DE ALIMENTACION NOMINAL DE 24 CC. INCLUYE: CONECTOR M12, QUE ADMITA SEÑALES DE SALIDA MODBUS DE 2 CONDUCTORES Y QUE CUENTE CON CLASIFICACION IP 66, IP 67 Y NEMA 4. </t>
  </si>
  <si>
    <t>I.8.1.04</t>
  </si>
  <si>
    <t xml:space="preserve">INSTALACION, Y CONFIGURACION DE SENSOR DE PRESION CON CUERPO DE ACERO INOXIDABLE CON CONECTOR MACHO G 1 1/4 A, CON UN RANGO DE AJUSTE DE PRESION DE 0 A 25 KG/CM2  Y UNA TENSION DE ALIMENTACION NOMINAL DE 24 CC. INCLUYE: CONECTOR M12, QUE ADMITA SEÑALES DE SALIDA MODBUS DE 2 CONDUCTORES Y QUE CUENTE CON CLASIFICACION IP 66, IP 67 Y NEMA 4. </t>
  </si>
  <si>
    <t>SUBTOTAL MEDICION.</t>
  </si>
  <si>
    <t>I.8.2</t>
  </si>
  <si>
    <t>SISTEMA DE ENERGIA ELECTRICA ININTERRUMPIDA.</t>
  </si>
  <si>
    <t>I.8.2.01</t>
  </si>
  <si>
    <t>MSF450W.01, NOM - 002</t>
  </si>
  <si>
    <t>SUMINISTRO DE MODULO SOLAR DE 330 W POLICRISTALINO GRADO A/PARA SISTEMAS DE INTERCONEXION EN 24 VCD, GRADOS INCLINACION DEPENDIENDO DE LA LATITUD GEOGRAFICA Y ZONA HORARIO CON DIRECCION AL SUR POLAR. DEBERA INSTALARSE EN POSTE DE TELEMETRIA Y TRANSMISION DE DATOS A UNA ALTURA DE 5.85 MTS. INCLUYE:  TODAS LAS CONEXIONES DE TUBERIA ELECTRICA, PUESTA TIERRA, CURVAS, RAFIA, CABLEADO, CONECTORES MC4.</t>
  </si>
  <si>
    <t>I.8.2.02</t>
  </si>
  <si>
    <t>INSTALACION DE MODULO SOLAR DE 330 W POLICRISTALINO GRADO A/PARA SISTEMAS DE INTERCONEXION EN 24 VCD, GRADOS INCLINACION DEPENDIENDO DE LA LATITUD GEOGRAFICA Y ZONA HORARIO CON DIRECCION AL SUR POLAR. DEBERA INSTALARSE EN POSTE DE TELEMETRIA Y TRANSMISION DE DATOS A UNA ALTURA DE 5.85 MTS. INCLUYE:  TODAS LAS CONEXIONES DE TUBERIA ELECTRICA, PUESTA TIERRA, CURVAS, RAFIA, CABLEADO, CONECTORES MC4, MANO DE OBRA, HERRAMIENTA, EQUIPO Y TODO LO NECESARIO PARA SU CORRECTA INSTALACION Y  FUNCIONAMIENTO.</t>
  </si>
  <si>
    <t>I.8.2.03</t>
  </si>
  <si>
    <t>SIEPS – 001,NOM - 002</t>
  </si>
  <si>
    <t>SUMINISTRO DE ESTRUCTURA DE ALUMINIO PARA SOPORTAR PANELES SOLARES MONOCRISTALINOS, INCLUYE: INSTALACION EN POSTE DE TELEMETRIA Y TRANSMISION DE DATOS A UNA ALTURA DE 5.85 MTS., RIEL, SOPORTES DELANTERO Y TRASERO, ABRAZADERA UNIVERSAL, ACCESORIOS, TORNILLERIAS.</t>
  </si>
  <si>
    <t>I.8.2.04</t>
  </si>
  <si>
    <t>INSTALACION DE ESTRUCTURA DE ALUMINIO PARA SOPORTAR PANELES SOLARES MONOCRISTALINOS, INCLUYE: INSTALACION EN POSTE DE TELEMETRIA Y TRANSMISION DE DATOS A UNA ALTURA DE 5.85 MTS., RIEL, SOPORTES DELANTERO Y TRASERO, ABRAZADERA UNIVERSAL, ACCESORIOS, TORNILLERIAS, MANO DE OBRA, HERRAMIENTA Y TODO LO NECESARIO PARA SU CORRECTO FUNCIONAMIENTO.</t>
  </si>
  <si>
    <t>I.8.2.05</t>
  </si>
  <si>
    <t>SICS-01,NOM - 002</t>
  </si>
  <si>
    <t>SUMINISTRO DE CONTROLADOR DE CARGA SOLAR MPPT DE 40 A, 12 V/24 V DE FUNCIONAMIENTO AUTOMATICO, MAXIMO PV 100 V, CONEXION A TIERRA NEGATIVA COMUN, POTENCIA MAXIMA DE ENTRADA DE PV: BATERIA DE 520 W A 12 V O BATERIA DE 1040 W A 24 V.</t>
  </si>
  <si>
    <t>I.8.2.06</t>
  </si>
  <si>
    <t>INSTALACION DE CONTROLADOR DE CARGA SOLAR MPPT DE 40 A, 12 V/24 V DE FUNCIONAMIENTO AUTOMATICO, MAXIMO PV 100 V, CONEXION A TIERRA NEGATIVA COMUN, POTENCIA MAXIMA DE ENTRADA DE PV: BATERIA DE 520 W A 12 V O BATERIA DE 1040 W A 24 V. (VER DETALLE EN PLANO).</t>
  </si>
  <si>
    <t>I.8.2.07</t>
  </si>
  <si>
    <t>SIBLCP-02,NOM - 002</t>
  </si>
  <si>
    <t>SUMINISTRO DE BATERIA SOLAR DE CICLADO PROFUNDO DE 12V,  CON POTENCIA MAXIMA DE 400W Y 115AH ADEMAS DEBERA TENER LA CAPACIDAD DE 20 HORAS PARA SU DESCARGA TOTAL. INCLUYE: TERMINALES DE ANILLO DE ALTA TEMPERATURA, UN CABLE ELECTRICO CORTO CALIBRE 4 PARA USARSE COMO PUENTE- CONEXION ENTRE BATERIAS Y SOPORTE AISLADO PARA COLOCACION EN PISO.</t>
  </si>
  <si>
    <t>I.8.2.08</t>
  </si>
  <si>
    <t>INSTALACION DE BATERIA SOLAR DE CICLADO PROFUNDO DE 12V,  CON POTENCIA MAXIMA DE 400W Y 115AH ADEMAS DEBERA TENER LA CAPACIDAD DE 20 HORAS PARA SU DESCARGA TOTAL. INCLUYE: TERMINALES DE ANILLO DE ALTA TEMPERATURA, UN CABLE ELECTRICO CORTO CALIBRE 4 PARA USARSE COMO PUENTE- CONEXION ENTRE BATERIAS. (VER DETALLE EN PLANO).</t>
  </si>
  <si>
    <t>SUBTOTAL SISTEMA DE ENERGIA ELECTRICA ININTERRUMPIDA.</t>
  </si>
  <si>
    <t>I.8.3</t>
  </si>
  <si>
    <t>CANALIZACIONES.</t>
  </si>
  <si>
    <t>I.8.3.01</t>
  </si>
  <si>
    <t>6011.01  AL  40,NOM - 002</t>
  </si>
  <si>
    <t>SUMINISTRO TUBERIA DE PVC CONDUIT 3/4" PARA CANALIZACION ELECTRICA DE SISTEMA FOTOVOLTAICO HACIA BATERIAS SOLARES DE CICLADO PROFUNDO. INCLUYE: RAFIA, CABLE CAL. 12 THW, TERMINALES DE ANILLO DE ALTA TEMPERATURA PARA CONEXION A BATERIAS.</t>
  </si>
  <si>
    <t>I.8.3.02</t>
  </si>
  <si>
    <t>INSTALACION DE CANALIZACION ELECTRICA DE SISTEMA FOTOVOLTAICO HACIA BATERIAS SOLARES DE CICLADO PROFUNDO. INCLUYE: TUBERIA DE PVC CONDUIT 3/4", RAFIA, CABLE CAL. 12 THW, TERMINALES DE ANILLO DE ALTA TEMPERATURA PARA CONEXION A BATERIAS Y TODO LO NECESARIO PARA SU CORRECTO FUNCIONAMIENTO.</t>
  </si>
  <si>
    <t>I.8.3.03</t>
  </si>
  <si>
    <t>SUMINISTRO TUBERIA DE PVC CONDUIT 3/4" PARA CANALIZACION DE ELEMENTOS DE MEDICION HIDRAULICA. INCLUYE: TUBERIA DE PVC CONDUIT 3/4", RAFIA, CABLE CAL. 12 THW, TERMINALES DE ANILLO DE ALTA TEMPERATURA PARA CONEXION A BATERIAS.</t>
  </si>
  <si>
    <t>I.8.3.04</t>
  </si>
  <si>
    <t>INSTALACION DE CANALIZACION ELECTRICA DE ELEMENTOS DE  MEDICION HIDRAULICA. INCLUYE:TUBERIA DE PVC CONDUIT 3/4", RAFIA, CABLE CAL. 12 THW, TERMINALES DE ANILLO DE ALTA TEMPERATURA PARA CONEXION A BATERIAS Y TODO LO NECESARIO PARA SU CORRECTO FUNCIONAMIENTO.</t>
  </si>
  <si>
    <t>I.8.3.05</t>
  </si>
  <si>
    <t>SUMINISTRO TUBERIA DE PVC CONDUIT 3/4" PARA CANALIZACION DE SISTEMA DE TELEMETRIA. INCLUYE: RAFIA, CABLE CAL. 12 THW, TERMINALES DE ANILLO DE ALTA TEMPERATURA PARA CONEXION A BATERIAS.</t>
  </si>
  <si>
    <t>I.8.3.06</t>
  </si>
  <si>
    <t>INSTALACION DE  PARA CANALIZACION DE SISTEMA DE TELEMETRIA. INCLUYE: TUBERIA DE PVC CONDUIT 3/4", RAFIA, CABLE CAL. 12 THW, TERMINALES DE ANILLO DE ALTA TEMPERATURA PARA CONEXION A BATERIAS Y TODO LO NECESARIO PARA SU CORRECTO FUNCIONAMIENTO.</t>
  </si>
  <si>
    <t>SUBTOTAL CANALIZACIONES.</t>
  </si>
  <si>
    <t>I.8.4</t>
  </si>
  <si>
    <t>TELEMETRIA.</t>
  </si>
  <si>
    <t>I.8.4.01</t>
  </si>
  <si>
    <t>SIGEAG.01, NOM - 002</t>
  </si>
  <si>
    <t>SUMINISTRO DE GABINETE DE EXTERIOR DE ACERO GALVANIZADO DIMENSIONES DE 606 MM X 599 MM X 552 MM (ANCHO X ALTO X PROFUNDIDAD), GRADO IP 66, CON RACK DE 19" DE 9 UNIDADES RACK,VENTILADORES Y TERMOSTATO AJUSTABLE, 2 POSTES AL FRENTE Y 2 TRASEROS, PARA MONTAJE A POSTE, CON CERRADURA Y LLAVE Y FILTROS CONTRA ENTRADA DE PARTICULAS DE POLVO EN LATERAL DE GABINETE ADEMAS DE AISLANTE TERMICO INTERNO. INCLUYE: HERRAJES PARA FIJACION A POSTE.</t>
  </si>
  <si>
    <t>I.8.4.02</t>
  </si>
  <si>
    <t xml:space="preserve">INSTALACION DE GABINETE DE EXTERIOR DE ACERO GALVANIZADO DIMENSIONES DE 606 MM X 599 MM X 552 MM (ANCHO X ALTO X PROFUNDIDAD), GRADO IP 66, CON RACK DE 19" DE 9 UNIDADES RACK,VENTILADORES Y TERMOSTATO AJUSTABLE, 2 POSTES AL FRENTE Y 2 TRASEROS, PARA MONTAJE A POSTE, CON CERRADURA Y LLAVE Y FILTROS CONTRA ENTRADA DE PARTICULAS DE POLVO EN LATERAL DE GABINETE ADEMAS DE AISLANTE TERMICO INTERNO. </t>
  </si>
  <si>
    <t>I.8.4.03</t>
  </si>
  <si>
    <t>SIROT-01,NOM - 002</t>
  </si>
  <si>
    <t>SUMINISTRO CONTROLADOR LORAWAN PARA LA ADQUISICION DE DATOS DE MULTIPLES MEDIDORES. CON INTERFACES MODBUS RS485, RS482 CONMUTABLE, USB TIPO C, TRANSMISION EN BANDA US915 CON ANTENA INTEGRADA DE 20dBm, ENTRADAS DE ANALOGICAS DE 20mA MAXIMO, INCLUYE: ACCESORIOS DE MONTAJE A POSTE.</t>
  </si>
  <si>
    <t>I.8.4.04</t>
  </si>
  <si>
    <t>INSTALACION, Y CONFIGURACION CONTROLADOR LORAWAN PARA LA ADQUISICION DE DATOS DE MULTIPLES MEDIDORES. CON INTERFACES MODBUS RS485, RS482 CONMUTABLE, USB TIPO C, TRANSMISION EN BANDA US915 CON ANTENA INTEGRADA DE 20dBm, ENTRADAS DE ANALOGICAS DE 20mA MAXIMO, INCLUYE: CONEXION DE LOS DISPOSITIVOS MEDIDORES A LOS PUERTOS DE COMUNICACION NECESARIOS Y SU CONEXION A FUENTE DE PODER.</t>
  </si>
  <si>
    <t>I.8.4.05</t>
  </si>
  <si>
    <t>SEMTPCH.01</t>
  </si>
  <si>
    <t xml:space="preserve">SUMINISTRO ESTRUCTURA METALICA TIPO POSTE CAÑA HEXAGONAL DE 9 METROS FABRICADO EN LAMINA CALIBRE 11, DIAMETRO INFERIOR DE 170MM Y DIAMETRO SUPERIOR DE 75MM, PLACA BASE DE 300MM X 300MM CON 4 BARRENOS Y ESPIGA EN LA CORONA DE 50CM X 2″. ACABADO GALVANIZADO POR INMERSION EN CALIENTE. INCLUYE: ELEMENTOS DE FIJACION. </t>
  </si>
  <si>
    <t>I.8.4.06</t>
  </si>
  <si>
    <t>SEMTPCH.02</t>
  </si>
  <si>
    <t>INSTALACION DE ESTRUCTURA METALICA TIPO POSTE CAÑA HEXAGONAL DE 9 METROS FABRICADO EN LAMINA CALIBRE 11, DIAMETRO INFERIOR DE 170MM Y DIAMETRO SUPERIOR DE 75MM, PLACA BASE DE 300MM X 300MM CON 4 BARRENOS Y ESPIGA EN LA CORONA DE 50CM X 2″. ACABADO GALVANIZADO POR INMERSION EN CALIENTE.</t>
  </si>
  <si>
    <t>I.8.4.07</t>
  </si>
  <si>
    <t>SIKITCP-01, NOM - 002</t>
  </si>
  <si>
    <t>SUMINISTRO DE KIT COMPLETO DE PARARRAYO PARA TORRE O POSTE TIPO DIPOLO CORONA CON ELECTRODO PARA SISTEMA DE ELEVACION Y TORRES ARRIOSTRADAS. INCLUYE: ACCESORIOS DE INSTALACION.</t>
  </si>
  <si>
    <t>I.8.4.08</t>
  </si>
  <si>
    <t>INSTALACION DE KIT COMPLETO DE PARARRAYO PARA TORRE O POSTE TIPO DIPOLO CORONA CON ELECTRODO PARA SISTEMA DE ELEVACION Y TORRES ARRIOSTRADAS. INCLUYE: ACCESORIOS DE INSTALACION.</t>
  </si>
  <si>
    <t>SUBTOTAL TELEMETRIA.</t>
  </si>
  <si>
    <t>SUBTOTAL CONTROL Y MONITOREO.</t>
  </si>
  <si>
    <r>
      <t>FECHA:</t>
    </r>
    <r>
      <rPr>
        <sz val="10"/>
        <color rgb="FF000000"/>
        <rFont val="Arial"/>
        <charset val="134"/>
      </rPr>
      <t xml:space="preserve"> NOVIEMBRE/ 2024</t>
    </r>
  </si>
  <si>
    <r>
      <t xml:space="preserve">FECHA: </t>
    </r>
    <r>
      <rPr>
        <sz val="11"/>
        <rFont val="Tahoma"/>
        <family val="2"/>
      </rPr>
      <t>NOVIE</t>
    </r>
    <r>
      <rPr>
        <sz val="11"/>
        <rFont val="Tahoma"/>
        <charset val="134"/>
      </rPr>
      <t>MBRE/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</si>
</sst>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5" formatCode="_(* #,##0.00_);_(* \(#,##0.00\);_(* &quot;-&quot;??_);_(@_)"/>
    <numFmt numFmtId="166" formatCode="_(&quot;$&quot;* #,##0.00_);_(&quot;$&quot;* \(#,##0.00\);_(&quot;$&quot;* &quot;-&quot;??_);_(@_)"/>
    <numFmt numFmtId="169" formatCode="_-[$$-80A]* #,##0.00_-;\-[$$-80A]* #,##0.00_-;_-[$$-80A]* &quot;-&quot;??_-;_-@_-"/>
    <numFmt numFmtId="170" formatCode="#,##0.000"/>
    <numFmt numFmtId="171" formatCode="_-* #,##0.00\ _€_-;\-* #,##0.00\ _€_-;_-* &quot;-&quot;??\ _€_-;_-@_-"/>
  </numFmts>
  <fonts count="34">
    <font>
      <sz val="11"/>
      <color theme="1"/>
      <name val="Calibri"/>
      <charset val="134"/>
      <scheme val="minor"/>
    </font>
    <font>
      <b/>
      <sz val="11"/>
      <color theme="1"/>
      <name val="Calibri"/>
      <charset val="134"/>
      <scheme val="minor"/>
    </font>
    <font>
      <sz val="11"/>
      <color rgb="FF000000"/>
      <name val="Arial"/>
      <charset val="134"/>
    </font>
    <font>
      <sz val="11"/>
      <color rgb="FF000000"/>
      <name val="Times New Roman"/>
      <charset val="134"/>
    </font>
    <font>
      <b/>
      <sz val="11"/>
      <color rgb="FF000000"/>
      <name val="Calibri"/>
      <charset val="134"/>
    </font>
    <font>
      <b/>
      <sz val="10"/>
      <color rgb="FF000000"/>
      <name val="Arial"/>
      <charset val="134"/>
    </font>
    <font>
      <sz val="10"/>
      <color indexed="8"/>
      <name val="Arial"/>
      <charset val="134"/>
    </font>
    <font>
      <b/>
      <sz val="10"/>
      <color indexed="9"/>
      <name val="Tahoma"/>
      <charset val="134"/>
    </font>
    <font>
      <b/>
      <sz val="14"/>
      <color theme="1"/>
      <name val="Calibri"/>
      <charset val="134"/>
      <scheme val="minor"/>
    </font>
    <font>
      <sz val="11"/>
      <color theme="1"/>
      <name val="Calibri"/>
      <charset val="134"/>
    </font>
    <font>
      <b/>
      <sz val="11"/>
      <color theme="1"/>
      <name val="Calibri"/>
      <charset val="134"/>
    </font>
    <font>
      <sz val="11"/>
      <color rgb="FF000000"/>
      <name val="Calibri"/>
      <charset val="134"/>
      <scheme val="minor"/>
    </font>
    <font>
      <sz val="11"/>
      <name val="Calibri"/>
      <charset val="134"/>
      <scheme val="minor"/>
    </font>
    <font>
      <sz val="11"/>
      <color rgb="FF000000"/>
      <name val="Calibri"/>
      <charset val="134"/>
    </font>
    <font>
      <b/>
      <sz val="12"/>
      <color theme="1"/>
      <name val="Calibri"/>
      <charset val="134"/>
      <scheme val="minor"/>
    </font>
    <font>
      <b/>
      <sz val="14"/>
      <color theme="1"/>
      <name val="Calibri"/>
      <charset val="134"/>
    </font>
    <font>
      <b/>
      <sz val="12"/>
      <name val="Tahoma"/>
      <charset val="134"/>
    </font>
    <font>
      <b/>
      <sz val="11"/>
      <name val="Times New Roman"/>
      <charset val="134"/>
    </font>
    <font>
      <i/>
      <sz val="10"/>
      <name val="Arial"/>
      <charset val="134"/>
    </font>
    <font>
      <sz val="9"/>
      <name val="Arial"/>
      <charset val="134"/>
    </font>
    <font>
      <sz val="10"/>
      <name val="Arial"/>
      <charset val="134"/>
    </font>
    <font>
      <b/>
      <sz val="11"/>
      <name val="Tahoma"/>
      <charset val="134"/>
    </font>
    <font>
      <sz val="11"/>
      <name val="Tahoma"/>
      <charset val="134"/>
    </font>
    <font>
      <b/>
      <sz val="12"/>
      <color indexed="9"/>
      <name val="Tahoma"/>
      <charset val="134"/>
    </font>
    <font>
      <sz val="10"/>
      <name val="Tahoma"/>
      <charset val="134"/>
    </font>
    <font>
      <b/>
      <sz val="11"/>
      <color rgb="FF000000"/>
      <name val="Tahoma"/>
      <charset val="134"/>
    </font>
    <font>
      <b/>
      <sz val="11"/>
      <color theme="1"/>
      <name val="Tahoma"/>
      <charset val="134"/>
    </font>
    <font>
      <sz val="11"/>
      <color indexed="57"/>
      <name val="Tahoma"/>
      <charset val="134"/>
    </font>
    <font>
      <b/>
      <sz val="11"/>
      <color indexed="8"/>
      <name val="Tahoma"/>
      <charset val="134"/>
    </font>
    <font>
      <sz val="11"/>
      <color theme="0"/>
      <name val="Calibri"/>
      <charset val="134"/>
      <scheme val="minor"/>
    </font>
    <font>
      <sz val="10"/>
      <color rgb="FF000000"/>
      <name val="Arial"/>
      <charset val="134"/>
    </font>
    <font>
      <sz val="11"/>
      <color theme="1"/>
      <name val="Calibri"/>
      <charset val="134"/>
      <scheme val="minor"/>
    </font>
    <font>
      <sz val="11"/>
      <name val="Tahoma"/>
      <family val="2"/>
    </font>
    <font>
      <b/>
      <sz val="11"/>
      <name val="Tahoma"/>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FFFFFF"/>
      </patternFill>
    </fill>
    <fill>
      <patternFill patternType="solid">
        <fgColor rgb="FF339966"/>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59999389629810485"/>
        <bgColor rgb="FFDEEAF6"/>
      </patternFill>
    </fill>
    <fill>
      <patternFill patternType="solid">
        <fgColor theme="7" tint="0.59999389629810485"/>
        <bgColor rgb="FFBFBFBF"/>
      </patternFill>
    </fill>
    <fill>
      <patternFill patternType="solid">
        <fgColor rgb="FFE2EFDA"/>
        <bgColor indexed="64"/>
      </patternFill>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medium">
        <color theme="4" tint="0.39991454817346722"/>
      </left>
      <right/>
      <top style="medium">
        <color theme="4" tint="0.39991454817346722"/>
      </top>
      <bottom style="medium">
        <color theme="4" tint="0.39991454817346722"/>
      </bottom>
      <diagonal/>
    </border>
    <border>
      <left/>
      <right/>
      <top style="medium">
        <color theme="4" tint="0.39991454817346722"/>
      </top>
      <bottom style="medium">
        <color theme="4" tint="0.39991454817346722"/>
      </bottom>
      <diagonal/>
    </border>
    <border>
      <left/>
      <right style="medium">
        <color theme="4" tint="0.39991454817346722"/>
      </right>
      <top style="medium">
        <color theme="4" tint="0.39991454817346722"/>
      </top>
      <bottom style="medium">
        <color theme="4" tint="0.39991454817346722"/>
      </bottom>
      <diagonal/>
    </border>
    <border>
      <left/>
      <right/>
      <top style="medium">
        <color rgb="FF00B050"/>
      </top>
      <bottom/>
      <diagonal/>
    </border>
    <border>
      <left/>
      <right style="medium">
        <color rgb="FF00B050"/>
      </right>
      <top style="medium">
        <color rgb="FF00B050"/>
      </top>
      <bottom/>
      <diagonal/>
    </border>
    <border>
      <left/>
      <right style="medium">
        <color rgb="FF00B050"/>
      </right>
      <top/>
      <bottom/>
      <diagonal/>
    </border>
    <border>
      <left style="medium">
        <color rgb="FF00B050"/>
      </left>
      <right style="medium">
        <color rgb="FF339966"/>
      </right>
      <top style="medium">
        <color rgb="FF00B050"/>
      </top>
      <bottom/>
      <diagonal/>
    </border>
    <border>
      <left/>
      <right style="medium">
        <color rgb="FF339966"/>
      </right>
      <top/>
      <bottom/>
      <diagonal/>
    </border>
  </borders>
  <cellStyleXfs count="10">
    <xf numFmtId="0" fontId="0" fillId="0" borderId="0"/>
    <xf numFmtId="44" fontId="31" fillId="0" borderId="0" applyFont="0" applyFill="0" applyBorder="0" applyAlignment="0" applyProtection="0"/>
    <xf numFmtId="165"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0" fontId="20" fillId="0" borderId="0"/>
    <xf numFmtId="0" fontId="31" fillId="0" borderId="0"/>
    <xf numFmtId="0" fontId="20" fillId="0" borderId="0"/>
  </cellStyleXfs>
  <cellXfs count="249">
    <xf numFmtId="0" fontId="0" fillId="0" borderId="0" xfId="0"/>
    <xf numFmtId="0" fontId="1" fillId="0" borderId="0" xfId="0" applyFont="1" applyAlignment="1">
      <alignment vertical="center"/>
    </xf>
    <xf numFmtId="0" fontId="0" fillId="2" borderId="0" xfId="0" applyFill="1"/>
    <xf numFmtId="0" fontId="0" fillId="3" borderId="0" xfId="0" applyFill="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vertical="center" wrapText="1"/>
    </xf>
    <xf numFmtId="4" fontId="0" fillId="0" borderId="0" xfId="0" applyNumberFormat="1" applyAlignment="1">
      <alignment vertical="center"/>
    </xf>
    <xf numFmtId="44" fontId="0" fillId="0" borderId="0" xfId="1" applyFont="1" applyAlignment="1">
      <alignment vertical="center"/>
    </xf>
    <xf numFmtId="0" fontId="0" fillId="4" borderId="1" xfId="0" applyFill="1" applyBorder="1"/>
    <xf numFmtId="0" fontId="0" fillId="4" borderId="2" xfId="0" applyFill="1" applyBorder="1" applyAlignment="1">
      <alignment horizontal="center"/>
    </xf>
    <xf numFmtId="0" fontId="0" fillId="4" borderId="2" xfId="0" applyFill="1" applyBorder="1" applyAlignment="1">
      <alignment horizontal="center" vertical="center" wrapText="1"/>
    </xf>
    <xf numFmtId="0" fontId="2" fillId="0" borderId="2" xfId="0" applyFont="1" applyBorder="1" applyAlignment="1">
      <alignment horizontal="justify" vertical="center" wrapText="1"/>
    </xf>
    <xf numFmtId="0" fontId="0" fillId="0" borderId="2" xfId="0" applyBorder="1" applyAlignment="1">
      <alignment horizontal="center" vertical="center"/>
    </xf>
    <xf numFmtId="44" fontId="0" fillId="0" borderId="2" xfId="0" applyNumberFormat="1" applyBorder="1" applyAlignment="1">
      <alignment horizontal="center" vertical="center"/>
    </xf>
    <xf numFmtId="44" fontId="0" fillId="0" borderId="3" xfId="0" applyNumberFormat="1" applyBorder="1" applyAlignment="1">
      <alignment vertical="center"/>
    </xf>
    <xf numFmtId="0" fontId="0" fillId="4" borderId="4" xfId="0" applyFill="1" applyBorder="1"/>
    <xf numFmtId="0" fontId="0" fillId="4" borderId="0" xfId="0" applyFill="1" applyAlignment="1">
      <alignment horizontal="center"/>
    </xf>
    <xf numFmtId="0" fontId="0" fillId="4" borderId="0" xfId="0" applyFill="1" applyAlignment="1">
      <alignment horizontal="center" vertical="center" wrapText="1"/>
    </xf>
    <xf numFmtId="0" fontId="2" fillId="0" borderId="0" xfId="0" applyFont="1" applyAlignment="1">
      <alignment horizontal="justify" vertical="center" wrapText="1"/>
    </xf>
    <xf numFmtId="44" fontId="0" fillId="0" borderId="0" xfId="0" applyNumberFormat="1" applyAlignment="1">
      <alignment horizontal="center" vertical="center"/>
    </xf>
    <xf numFmtId="44" fontId="0" fillId="0" borderId="5" xfId="0" applyNumberFormat="1" applyBorder="1" applyAlignment="1">
      <alignment vertical="center"/>
    </xf>
    <xf numFmtId="0" fontId="5" fillId="0" borderId="4" xfId="0" applyFont="1" applyBorder="1"/>
    <xf numFmtId="0" fontId="5"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vertical="center"/>
    </xf>
    <xf numFmtId="44" fontId="6" fillId="0" borderId="0" xfId="0" applyNumberFormat="1" applyFont="1" applyAlignment="1">
      <alignment vertical="center"/>
    </xf>
    <xf numFmtId="44" fontId="6" fillId="0" borderId="5" xfId="0" applyNumberFormat="1"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justify" vertical="center" wrapText="1"/>
    </xf>
    <xf numFmtId="4" fontId="0" fillId="0" borderId="7" xfId="0" applyNumberFormat="1" applyBorder="1" applyAlignment="1">
      <alignment vertical="center"/>
    </xf>
    <xf numFmtId="44" fontId="0" fillId="0" borderId="7" xfId="1" applyFont="1" applyBorder="1" applyAlignment="1">
      <alignment vertical="center"/>
    </xf>
    <xf numFmtId="44" fontId="0" fillId="0" borderId="8" xfId="1" applyFont="1" applyBorder="1" applyAlignment="1">
      <alignment vertical="center"/>
    </xf>
    <xf numFmtId="0" fontId="7" fillId="5" borderId="9" xfId="8" applyFont="1" applyFill="1" applyBorder="1" applyAlignment="1">
      <alignment horizontal="center" vertical="center"/>
    </xf>
    <xf numFmtId="0" fontId="7" fillId="5" borderId="9" xfId="8" applyFont="1" applyFill="1" applyBorder="1" applyAlignment="1">
      <alignment horizontal="center" vertical="center" wrapText="1"/>
    </xf>
    <xf numFmtId="44" fontId="7" fillId="5" borderId="9" xfId="1" applyFont="1" applyFill="1" applyBorder="1" applyAlignment="1">
      <alignment horizontal="center" vertical="center"/>
    </xf>
    <xf numFmtId="44" fontId="8" fillId="6" borderId="9" xfId="0" applyNumberFormat="1" applyFont="1" applyFill="1" applyBorder="1" applyAlignment="1">
      <alignment horizontal="center" vertical="center"/>
    </xf>
    <xf numFmtId="44" fontId="8" fillId="6" borderId="10" xfId="0" applyNumberFormat="1" applyFont="1" applyFill="1" applyBorder="1" applyAlignment="1">
      <alignment horizontal="center" vertical="center"/>
    </xf>
    <xf numFmtId="0" fontId="1" fillId="6" borderId="9" xfId="0" applyFont="1" applyFill="1" applyBorder="1" applyAlignment="1">
      <alignment horizontal="center" vertical="center" wrapText="1"/>
    </xf>
    <xf numFmtId="0" fontId="8" fillId="6" borderId="11" xfId="0" applyFont="1" applyFill="1" applyBorder="1" applyAlignment="1">
      <alignment horizontal="justify" vertical="center" wrapText="1"/>
    </xf>
    <xf numFmtId="0" fontId="1" fillId="6" borderId="11" xfId="0" applyFont="1" applyFill="1" applyBorder="1" applyAlignment="1">
      <alignment horizontal="center" vertical="center"/>
    </xf>
    <xf numFmtId="4" fontId="1" fillId="6" borderId="11" xfId="0" applyNumberFormat="1" applyFont="1" applyFill="1" applyBorder="1" applyAlignment="1">
      <alignment vertical="center"/>
    </xf>
    <xf numFmtId="44" fontId="1" fillId="6" borderId="11" xfId="1" applyFont="1" applyFill="1" applyBorder="1" applyAlignment="1">
      <alignment vertical="center"/>
    </xf>
    <xf numFmtId="44" fontId="1" fillId="6" borderId="12" xfId="1" applyFont="1" applyFill="1" applyBorder="1" applyAlignment="1">
      <alignment horizontal="right" vertical="center"/>
    </xf>
    <xf numFmtId="44" fontId="8" fillId="7" borderId="9" xfId="0" applyNumberFormat="1" applyFont="1" applyFill="1" applyBorder="1" applyAlignment="1">
      <alignment horizontal="center" vertical="center"/>
    </xf>
    <xf numFmtId="44" fontId="8" fillId="7" borderId="10" xfId="0" applyNumberFormat="1" applyFont="1" applyFill="1" applyBorder="1" applyAlignment="1">
      <alignment horizontal="center" vertical="center"/>
    </xf>
    <xf numFmtId="44" fontId="8" fillId="7" borderId="10" xfId="0" applyNumberFormat="1" applyFont="1" applyFill="1" applyBorder="1" applyAlignment="1">
      <alignment horizontal="center" vertical="center" wrapText="1"/>
    </xf>
    <xf numFmtId="44" fontId="8" fillId="7" borderId="11" xfId="0" applyNumberFormat="1" applyFont="1" applyFill="1" applyBorder="1" applyAlignment="1">
      <alignment horizontal="justify" vertical="center" wrapText="1"/>
    </xf>
    <xf numFmtId="44" fontId="8" fillId="7" borderId="11" xfId="0" applyNumberFormat="1" applyFont="1" applyFill="1" applyBorder="1" applyAlignment="1">
      <alignment vertical="center"/>
    </xf>
    <xf numFmtId="44" fontId="8" fillId="7" borderId="12" xfId="0" applyNumberFormat="1" applyFont="1" applyFill="1" applyBorder="1" applyAlignment="1">
      <alignment vertical="center"/>
    </xf>
    <xf numFmtId="0" fontId="8" fillId="8" borderId="9" xfId="0" applyFont="1" applyFill="1" applyBorder="1" applyAlignment="1">
      <alignment horizontal="center" vertical="center"/>
    </xf>
    <xf numFmtId="0" fontId="8" fillId="8" borderId="10" xfId="0" applyFont="1" applyFill="1" applyBorder="1" applyAlignment="1">
      <alignment horizontal="center" vertical="center"/>
    </xf>
    <xf numFmtId="44" fontId="8" fillId="8" borderId="10" xfId="0" applyNumberFormat="1" applyFont="1" applyFill="1" applyBorder="1" applyAlignment="1">
      <alignment horizontal="center" vertical="center" wrapText="1"/>
    </xf>
    <xf numFmtId="44" fontId="8" fillId="8" borderId="11" xfId="0" applyNumberFormat="1" applyFont="1" applyFill="1" applyBorder="1" applyAlignment="1">
      <alignment horizontal="justify" vertical="center" wrapText="1"/>
    </xf>
    <xf numFmtId="0" fontId="0" fillId="8" borderId="11" xfId="0" applyFill="1" applyBorder="1" applyAlignment="1">
      <alignment horizontal="center" vertical="center"/>
    </xf>
    <xf numFmtId="4" fontId="0" fillId="8" borderId="11" xfId="0" applyNumberFormat="1" applyFill="1" applyBorder="1" applyAlignment="1">
      <alignment vertical="center"/>
    </xf>
    <xf numFmtId="44" fontId="0" fillId="8" borderId="11" xfId="1" applyFont="1" applyFill="1" applyBorder="1" applyAlignment="1">
      <alignment vertical="center"/>
    </xf>
    <xf numFmtId="44" fontId="0" fillId="8" borderId="12" xfId="1" applyFont="1" applyFill="1" applyBorder="1" applyAlignment="1">
      <alignmen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justify" vertical="center" wrapText="1"/>
    </xf>
    <xf numFmtId="4" fontId="0" fillId="0" borderId="9" xfId="0" applyNumberFormat="1" applyBorder="1" applyAlignment="1">
      <alignment vertical="center"/>
    </xf>
    <xf numFmtId="44" fontId="0" fillId="0" borderId="9" xfId="1" applyFont="1" applyBorder="1" applyAlignment="1">
      <alignment vertical="center"/>
    </xf>
    <xf numFmtId="0" fontId="0" fillId="0" borderId="13" xfId="0" applyBorder="1" applyAlignment="1">
      <alignment horizontal="center" vertical="center"/>
    </xf>
    <xf numFmtId="44" fontId="1" fillId="8" borderId="9" xfId="0" applyNumberFormat="1" applyFont="1" applyFill="1" applyBorder="1" applyAlignment="1">
      <alignment vertical="center" wrapText="1"/>
    </xf>
    <xf numFmtId="0" fontId="0" fillId="0" borderId="9" xfId="0" applyBorder="1" applyAlignment="1">
      <alignment horizontal="justify" vertical="center"/>
    </xf>
    <xf numFmtId="44" fontId="8" fillId="7" borderId="11" xfId="0" applyNumberFormat="1" applyFont="1" applyFill="1" applyBorder="1" applyAlignment="1">
      <alignment horizontal="center" vertical="center" wrapText="1"/>
    </xf>
    <xf numFmtId="44" fontId="1" fillId="7" borderId="9" xfId="0" applyNumberFormat="1" applyFont="1" applyFill="1" applyBorder="1" applyAlignment="1">
      <alignment vertical="center" wrapText="1"/>
    </xf>
    <xf numFmtId="0" fontId="9" fillId="0" borderId="9" xfId="0" applyFont="1" applyBorder="1" applyAlignment="1">
      <alignment horizontal="center" vertical="center" wrapText="1"/>
    </xf>
    <xf numFmtId="2" fontId="0" fillId="0" borderId="9" xfId="0" applyNumberFormat="1" applyBorder="1" applyAlignment="1">
      <alignment horizontal="center" vertical="center"/>
    </xf>
    <xf numFmtId="0" fontId="0" fillId="8" borderId="9" xfId="0" applyFill="1" applyBorder="1" applyAlignment="1">
      <alignment horizontal="center" vertical="center" wrapText="1"/>
    </xf>
    <xf numFmtId="44" fontId="8" fillId="8" borderId="9" xfId="0" applyNumberFormat="1" applyFont="1" applyFill="1" applyBorder="1" applyAlignment="1">
      <alignment horizontal="justify" vertical="center" wrapText="1"/>
    </xf>
    <xf numFmtId="0" fontId="0" fillId="8" borderId="9" xfId="0" applyFill="1" applyBorder="1" applyAlignment="1">
      <alignment horizontal="center" vertical="center"/>
    </xf>
    <xf numFmtId="4" fontId="0" fillId="8" borderId="9" xfId="0" applyNumberFormat="1" applyFill="1" applyBorder="1" applyAlignment="1">
      <alignment vertical="center"/>
    </xf>
    <xf numFmtId="44" fontId="0" fillId="8" borderId="9" xfId="1" applyFont="1" applyFill="1" applyBorder="1" applyAlignment="1">
      <alignment vertical="center"/>
    </xf>
    <xf numFmtId="0" fontId="9" fillId="9" borderId="11" xfId="0" applyFont="1" applyFill="1" applyBorder="1" applyAlignment="1">
      <alignment horizontal="center" vertical="center"/>
    </xf>
    <xf numFmtId="4" fontId="9" fillId="9" borderId="11" xfId="0" applyNumberFormat="1" applyFont="1" applyFill="1" applyBorder="1" applyAlignment="1">
      <alignment vertical="center"/>
    </xf>
    <xf numFmtId="44" fontId="9" fillId="9" borderId="11" xfId="1" applyFont="1" applyFill="1" applyBorder="1" applyAlignment="1">
      <alignment vertical="center"/>
    </xf>
    <xf numFmtId="44" fontId="9" fillId="9" borderId="12" xfId="0" applyNumberFormat="1" applyFont="1" applyFill="1" applyBorder="1" applyAlignment="1">
      <alignment vertical="center"/>
    </xf>
    <xf numFmtId="0" fontId="10" fillId="9" borderId="11" xfId="0" applyFont="1" applyFill="1" applyBorder="1" applyAlignment="1">
      <alignment horizontal="center" vertical="center"/>
    </xf>
    <xf numFmtId="4" fontId="10" fillId="9" borderId="11" xfId="0" applyNumberFormat="1" applyFont="1" applyFill="1" applyBorder="1" applyAlignment="1">
      <alignment vertical="center"/>
    </xf>
    <xf numFmtId="44" fontId="10" fillId="9" borderId="11" xfId="1" applyFont="1" applyFill="1" applyBorder="1" applyAlignment="1">
      <alignment vertical="center"/>
    </xf>
    <xf numFmtId="44" fontId="10" fillId="9" borderId="12" xfId="0" applyNumberFormat="1" applyFont="1" applyFill="1" applyBorder="1" applyAlignment="1">
      <alignment vertical="center"/>
    </xf>
    <xf numFmtId="0" fontId="8" fillId="8" borderId="14" xfId="0" applyFont="1" applyFill="1" applyBorder="1" applyAlignment="1">
      <alignment horizontal="center" vertical="center"/>
    </xf>
    <xf numFmtId="0" fontId="8" fillId="8" borderId="1" xfId="0" applyFont="1" applyFill="1" applyBorder="1" applyAlignment="1">
      <alignment horizontal="center" vertical="center"/>
    </xf>
    <xf numFmtId="44" fontId="8" fillId="8" borderId="1" xfId="0" applyNumberFormat="1" applyFont="1" applyFill="1" applyBorder="1" applyAlignment="1">
      <alignment horizontal="center" vertical="center" wrapText="1"/>
    </xf>
    <xf numFmtId="44" fontId="8" fillId="8" borderId="2" xfId="0" applyNumberFormat="1" applyFont="1" applyFill="1" applyBorder="1" applyAlignment="1">
      <alignment horizontal="justify" vertical="center" wrapText="1"/>
    </xf>
    <xf numFmtId="0" fontId="9" fillId="9" borderId="2" xfId="0" applyFont="1" applyFill="1" applyBorder="1" applyAlignment="1">
      <alignment horizontal="center" vertical="center"/>
    </xf>
    <xf numFmtId="4" fontId="9" fillId="9" borderId="2" xfId="0" applyNumberFormat="1" applyFont="1" applyFill="1" applyBorder="1" applyAlignment="1">
      <alignment vertical="center"/>
    </xf>
    <xf numFmtId="44" fontId="9" fillId="9" borderId="2" xfId="1" applyFont="1" applyFill="1" applyBorder="1" applyAlignment="1">
      <alignment vertical="center"/>
    </xf>
    <xf numFmtId="44" fontId="9" fillId="9" borderId="3" xfId="0" applyNumberFormat="1" applyFont="1" applyFill="1" applyBorder="1" applyAlignment="1">
      <alignment vertical="center"/>
    </xf>
    <xf numFmtId="0" fontId="11" fillId="0" borderId="9" xfId="0" applyFont="1" applyBorder="1" applyAlignment="1">
      <alignment horizontal="justify" vertical="center" wrapText="1"/>
    </xf>
    <xf numFmtId="0" fontId="11" fillId="0" borderId="9" xfId="0" applyFont="1" applyBorder="1" applyAlignment="1">
      <alignment horizontal="center" vertical="center"/>
    </xf>
    <xf numFmtId="2" fontId="11" fillId="0" borderId="9" xfId="0" applyNumberFormat="1" applyFont="1" applyBorder="1" applyAlignment="1">
      <alignment horizontal="right" vertical="center"/>
    </xf>
    <xf numFmtId="44" fontId="1" fillId="8" borderId="15" xfId="0" applyNumberFormat="1" applyFont="1" applyFill="1" applyBorder="1" applyAlignment="1">
      <alignment vertical="center" wrapText="1"/>
    </xf>
    <xf numFmtId="0" fontId="12" fillId="0" borderId="9" xfId="0" applyFont="1" applyBorder="1" applyAlignment="1">
      <alignment horizontal="center" vertical="center"/>
    </xf>
    <xf numFmtId="0" fontId="13" fillId="0" borderId="9" xfId="0" applyFont="1" applyBorder="1" applyAlignment="1">
      <alignment horizontal="justify" vertical="center"/>
    </xf>
    <xf numFmtId="0" fontId="13" fillId="3" borderId="9" xfId="0" applyFont="1" applyFill="1" applyBorder="1" applyAlignment="1">
      <alignment horizontal="justify" vertical="center"/>
    </xf>
    <xf numFmtId="0" fontId="0" fillId="3" borderId="9" xfId="0" applyFill="1" applyBorder="1" applyAlignment="1">
      <alignment horizontal="center" vertical="center"/>
    </xf>
    <xf numFmtId="4" fontId="0" fillId="3" borderId="9" xfId="0" applyNumberFormat="1" applyFill="1" applyBorder="1" applyAlignment="1">
      <alignment vertical="center"/>
    </xf>
    <xf numFmtId="44" fontId="0" fillId="3" borderId="9" xfId="1" applyFont="1" applyFill="1" applyBorder="1" applyAlignment="1">
      <alignment vertical="center"/>
    </xf>
    <xf numFmtId="0" fontId="13" fillId="0" borderId="9" xfId="0" applyFont="1" applyBorder="1" applyAlignment="1">
      <alignment horizontal="justify" vertical="center" wrapText="1"/>
    </xf>
    <xf numFmtId="0" fontId="11" fillId="0" borderId="9" xfId="0" applyFont="1" applyBorder="1" applyAlignment="1">
      <alignment horizontal="justify" vertical="center"/>
    </xf>
    <xf numFmtId="44" fontId="8" fillId="8" borderId="9" xfId="0" applyNumberFormat="1" applyFont="1" applyFill="1" applyBorder="1" applyAlignment="1">
      <alignment horizontal="center" vertical="center" wrapText="1"/>
    </xf>
    <xf numFmtId="0" fontId="9" fillId="9" borderId="9" xfId="0" applyFont="1" applyFill="1" applyBorder="1" applyAlignment="1">
      <alignment horizontal="center" vertical="center"/>
    </xf>
    <xf numFmtId="4" fontId="9" fillId="9" borderId="9" xfId="0" applyNumberFormat="1" applyFont="1" applyFill="1" applyBorder="1" applyAlignment="1">
      <alignment vertical="center"/>
    </xf>
    <xf numFmtId="44" fontId="9" fillId="9" borderId="9" xfId="1" applyFont="1" applyFill="1" applyBorder="1" applyAlignment="1">
      <alignment vertical="center"/>
    </xf>
    <xf numFmtId="44" fontId="9" fillId="9" borderId="9" xfId="0" applyNumberFormat="1" applyFont="1" applyFill="1" applyBorder="1" applyAlignment="1">
      <alignment vertical="center"/>
    </xf>
    <xf numFmtId="0" fontId="0" fillId="3" borderId="9" xfId="0" applyFill="1" applyBorder="1" applyAlignment="1">
      <alignment horizontal="center" vertical="center" wrapText="1"/>
    </xf>
    <xf numFmtId="0" fontId="11" fillId="3" borderId="9" xfId="0" applyFont="1" applyFill="1" applyBorder="1" applyAlignment="1">
      <alignment horizontal="justify" vertical="center"/>
    </xf>
    <xf numFmtId="0" fontId="10" fillId="9" borderId="10" xfId="0" applyFont="1" applyFill="1" applyBorder="1" applyAlignment="1">
      <alignment horizontal="center" vertical="center" wrapText="1"/>
    </xf>
    <xf numFmtId="2" fontId="0" fillId="0" borderId="9" xfId="0" applyNumberFormat="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4" fontId="0" fillId="0" borderId="18" xfId="0" applyNumberFormat="1" applyBorder="1" applyAlignment="1">
      <alignment vertical="center"/>
    </xf>
    <xf numFmtId="0" fontId="15" fillId="10" borderId="9" xfId="0" applyFont="1" applyFill="1" applyBorder="1" applyAlignment="1">
      <alignment horizontal="center" vertical="center"/>
    </xf>
    <xf numFmtId="0" fontId="15" fillId="10" borderId="10" xfId="0" applyFont="1" applyFill="1" applyBorder="1" applyAlignment="1">
      <alignment horizontal="center" vertical="center"/>
    </xf>
    <xf numFmtId="0" fontId="10" fillId="10" borderId="10" xfId="0" applyFont="1" applyFill="1" applyBorder="1" applyAlignment="1">
      <alignment horizontal="center" vertical="center" wrapText="1"/>
    </xf>
    <xf numFmtId="0" fontId="15" fillId="10" borderId="11" xfId="0" applyFont="1" applyFill="1" applyBorder="1" applyAlignment="1">
      <alignment horizontal="justify" vertical="center" wrapText="1"/>
    </xf>
    <xf numFmtId="0" fontId="10" fillId="10" borderId="11" xfId="0" applyFont="1" applyFill="1" applyBorder="1" applyAlignment="1">
      <alignment horizontal="center" vertical="center"/>
    </xf>
    <xf numFmtId="4" fontId="10" fillId="10" borderId="11" xfId="0" applyNumberFormat="1" applyFont="1" applyFill="1" applyBorder="1" applyAlignment="1">
      <alignment vertical="center"/>
    </xf>
    <xf numFmtId="44" fontId="10" fillId="10" borderId="11" xfId="1" applyFont="1" applyFill="1" applyBorder="1" applyAlignment="1">
      <alignment vertical="center"/>
    </xf>
    <xf numFmtId="44" fontId="10" fillId="10" borderId="12" xfId="0" applyNumberFormat="1" applyFont="1" applyFill="1" applyBorder="1" applyAlignment="1">
      <alignment vertical="center"/>
    </xf>
    <xf numFmtId="0" fontId="15" fillId="10" borderId="10" xfId="0" applyFont="1" applyFill="1" applyBorder="1" applyAlignment="1">
      <alignment horizontal="center" vertical="center" wrapText="1"/>
    </xf>
    <xf numFmtId="0" fontId="15" fillId="10" borderId="11" xfId="0" applyFont="1" applyFill="1" applyBorder="1" applyAlignment="1">
      <alignment horizontal="center" vertical="center"/>
    </xf>
    <xf numFmtId="4" fontId="15" fillId="10" borderId="11" xfId="0" applyNumberFormat="1" applyFont="1" applyFill="1" applyBorder="1" applyAlignment="1">
      <alignment vertical="center"/>
    </xf>
    <xf numFmtId="44" fontId="15" fillId="10" borderId="11" xfId="1" applyFont="1" applyFill="1" applyBorder="1" applyAlignment="1">
      <alignment vertical="center"/>
    </xf>
    <xf numFmtId="44" fontId="15" fillId="10" borderId="12" xfId="0" applyNumberFormat="1" applyFont="1" applyFill="1" applyBorder="1" applyAlignment="1">
      <alignment vertical="center"/>
    </xf>
    <xf numFmtId="44" fontId="8" fillId="7" borderId="10" xfId="0" applyNumberFormat="1" applyFont="1" applyFill="1" applyBorder="1" applyAlignment="1">
      <alignment horizontal="justify" vertical="center" wrapText="1"/>
    </xf>
    <xf numFmtId="0" fontId="1" fillId="8" borderId="10" xfId="0" applyFont="1" applyFill="1" applyBorder="1" applyAlignment="1">
      <alignment horizontal="center" vertical="center" wrapText="1"/>
    </xf>
    <xf numFmtId="0" fontId="1" fillId="8" borderId="11" xfId="0" applyFont="1" applyFill="1" applyBorder="1" applyAlignment="1">
      <alignment horizontal="justify" vertical="center" wrapText="1"/>
    </xf>
    <xf numFmtId="0" fontId="1" fillId="8" borderId="11" xfId="0" applyFont="1" applyFill="1" applyBorder="1" applyAlignment="1">
      <alignment vertical="center" wrapText="1"/>
    </xf>
    <xf numFmtId="44" fontId="1" fillId="8" borderId="11" xfId="0" applyNumberFormat="1" applyFont="1" applyFill="1" applyBorder="1" applyAlignment="1">
      <alignment vertical="center" wrapText="1"/>
    </xf>
    <xf numFmtId="44" fontId="1" fillId="8" borderId="12" xfId="0" applyNumberFormat="1" applyFont="1" applyFill="1" applyBorder="1" applyAlignment="1">
      <alignment vertical="center" wrapText="1"/>
    </xf>
    <xf numFmtId="0" fontId="11" fillId="0" borderId="9" xfId="0" applyFont="1" applyBorder="1" applyAlignment="1">
      <alignment horizontal="center" vertical="center" wrapText="1"/>
    </xf>
    <xf numFmtId="0" fontId="11" fillId="3" borderId="9" xfId="0" applyFont="1" applyFill="1" applyBorder="1" applyAlignment="1">
      <alignment horizontal="justify" vertical="center" wrapText="1"/>
    </xf>
    <xf numFmtId="44" fontId="0" fillId="0" borderId="9" xfId="1" applyFont="1" applyFill="1" applyBorder="1" applyAlignment="1">
      <alignment vertical="center"/>
    </xf>
    <xf numFmtId="0" fontId="11" fillId="3" borderId="9" xfId="0" applyFont="1" applyFill="1" applyBorder="1" applyAlignment="1">
      <alignment horizontal="center" vertical="center" wrapText="1"/>
    </xf>
    <xf numFmtId="2" fontId="0" fillId="3" borderId="9" xfId="0" applyNumberFormat="1" applyFill="1" applyBorder="1" applyAlignment="1">
      <alignment horizontal="center" vertical="center"/>
    </xf>
    <xf numFmtId="0" fontId="1" fillId="8" borderId="11" xfId="0" applyFont="1" applyFill="1" applyBorder="1"/>
    <xf numFmtId="44" fontId="1" fillId="8" borderId="11" xfId="0" applyNumberFormat="1" applyFont="1" applyFill="1" applyBorder="1"/>
    <xf numFmtId="44" fontId="1" fillId="8" borderId="12" xfId="0" applyNumberFormat="1" applyFont="1" applyFill="1" applyBorder="1"/>
    <xf numFmtId="0" fontId="0" fillId="3" borderId="9" xfId="0" applyFill="1" applyBorder="1" applyAlignment="1">
      <alignment horizontal="justify" vertical="center" wrapText="1"/>
    </xf>
    <xf numFmtId="2" fontId="12" fillId="3" borderId="9" xfId="0" applyNumberFormat="1" applyFont="1" applyFill="1" applyBorder="1" applyAlignment="1">
      <alignment horizontal="center" vertical="center"/>
    </xf>
    <xf numFmtId="44" fontId="1" fillId="7" borderId="9" xfId="1" applyFont="1" applyFill="1" applyBorder="1" applyAlignment="1">
      <alignment vertical="center"/>
    </xf>
    <xf numFmtId="49" fontId="16" fillId="0" borderId="0" xfId="9" applyNumberFormat="1" applyFont="1" applyAlignment="1">
      <alignment horizontal="center"/>
    </xf>
    <xf numFmtId="49" fontId="19" fillId="0" borderId="0" xfId="9" applyNumberFormat="1" applyFont="1" applyAlignment="1">
      <alignment horizontal="center"/>
    </xf>
    <xf numFmtId="49" fontId="19" fillId="0" borderId="0" xfId="9" applyNumberFormat="1" applyFont="1"/>
    <xf numFmtId="2" fontId="19" fillId="0" borderId="0" xfId="9" applyNumberFormat="1" applyFont="1"/>
    <xf numFmtId="4" fontId="19" fillId="0" borderId="0" xfId="9" applyNumberFormat="1" applyFont="1"/>
    <xf numFmtId="0" fontId="20" fillId="0" borderId="0" xfId="9"/>
    <xf numFmtId="0" fontId="21" fillId="0" borderId="0" xfId="9" applyFont="1" applyAlignment="1">
      <alignment horizontal="right" vertical="center" wrapText="1"/>
    </xf>
    <xf numFmtId="49" fontId="24" fillId="0" borderId="0" xfId="9" applyNumberFormat="1" applyFont="1" applyAlignment="1">
      <alignment horizontal="center" vertical="top"/>
    </xf>
    <xf numFmtId="0" fontId="21" fillId="0" borderId="0" xfId="9" applyFont="1" applyAlignment="1">
      <alignment horizontal="center" vertical="top" wrapText="1"/>
    </xf>
    <xf numFmtId="0" fontId="22" fillId="0" borderId="0" xfId="9" applyFont="1" applyAlignment="1">
      <alignment horizontal="center" wrapText="1"/>
    </xf>
    <xf numFmtId="165" fontId="22" fillId="0" borderId="0" xfId="2" applyFont="1" applyBorder="1" applyAlignment="1">
      <alignment horizontal="right" wrapText="1"/>
    </xf>
    <xf numFmtId="166" fontId="22" fillId="0" borderId="0" xfId="5" applyFont="1" applyBorder="1" applyAlignment="1">
      <alignment horizontal="right" wrapText="1"/>
    </xf>
    <xf numFmtId="0" fontId="22" fillId="0" borderId="0" xfId="9" applyFont="1" applyAlignment="1">
      <alignment horizontal="justify" wrapText="1"/>
    </xf>
    <xf numFmtId="166" fontId="21" fillId="0" borderId="0" xfId="5" applyFont="1" applyBorder="1" applyAlignment="1">
      <alignment horizontal="center"/>
    </xf>
    <xf numFmtId="0" fontId="0" fillId="0" borderId="0" xfId="0" applyAlignment="1">
      <alignment vertical="top"/>
    </xf>
    <xf numFmtId="0" fontId="26"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169" fontId="26" fillId="0" borderId="0" xfId="0" applyNumberFormat="1" applyFont="1" applyAlignment="1">
      <alignment horizontal="center" vertical="center"/>
    </xf>
    <xf numFmtId="44" fontId="0" fillId="0" borderId="0" xfId="1" applyFont="1"/>
    <xf numFmtId="0" fontId="11" fillId="3" borderId="0" xfId="0" applyFont="1" applyFill="1" applyAlignment="1">
      <alignment horizontal="justify" vertical="center"/>
    </xf>
    <xf numFmtId="0" fontId="25" fillId="3" borderId="0" xfId="0" applyFont="1" applyFill="1" applyAlignment="1">
      <alignment horizontal="center" vertical="center" wrapText="1"/>
    </xf>
    <xf numFmtId="49" fontId="21" fillId="0" borderId="22" xfId="9" applyNumberFormat="1" applyFont="1" applyBorder="1"/>
    <xf numFmtId="49" fontId="27" fillId="0" borderId="22" xfId="9" applyNumberFormat="1" applyFont="1" applyBorder="1"/>
    <xf numFmtId="49" fontId="22" fillId="0" borderId="22" xfId="9" applyNumberFormat="1" applyFont="1" applyBorder="1" applyAlignment="1">
      <alignment horizontal="center"/>
    </xf>
    <xf numFmtId="49" fontId="24" fillId="0" borderId="23" xfId="9" applyNumberFormat="1" applyFont="1" applyBorder="1" applyAlignment="1">
      <alignment horizontal="center" vertical="top"/>
    </xf>
    <xf numFmtId="170" fontId="22" fillId="0" borderId="0" xfId="9" applyNumberFormat="1" applyFont="1"/>
    <xf numFmtId="49" fontId="28" fillId="0" borderId="24" xfId="9" applyNumberFormat="1" applyFont="1" applyBorder="1" applyAlignment="1">
      <alignment horizontal="right"/>
    </xf>
    <xf numFmtId="166" fontId="21" fillId="0" borderId="25" xfId="5" applyFont="1" applyBorder="1"/>
    <xf numFmtId="171" fontId="0" fillId="0" borderId="0" xfId="0" applyNumberFormat="1"/>
    <xf numFmtId="166" fontId="28" fillId="0" borderId="26" xfId="5" applyFont="1" applyBorder="1" applyAlignment="1"/>
    <xf numFmtId="44" fontId="29" fillId="0" borderId="0" xfId="0" applyNumberFormat="1" applyFont="1"/>
    <xf numFmtId="166" fontId="29" fillId="0" borderId="0" xfId="0" applyNumberFormat="1" applyFont="1"/>
    <xf numFmtId="0" fontId="29" fillId="0" borderId="0" xfId="0" applyFont="1"/>
    <xf numFmtId="44" fontId="29" fillId="3" borderId="0" xfId="0" applyNumberFormat="1" applyFont="1" applyFill="1"/>
    <xf numFmtId="0" fontId="29" fillId="3" borderId="0" xfId="0" applyFont="1" applyFill="1"/>
    <xf numFmtId="171" fontId="29" fillId="0" borderId="0" xfId="0" applyNumberFormat="1" applyFont="1"/>
    <xf numFmtId="0" fontId="0" fillId="0" borderId="9" xfId="0" quotePrefix="1" applyBorder="1" applyAlignment="1">
      <alignment horizontal="center" vertical="center"/>
    </xf>
    <xf numFmtId="49" fontId="16" fillId="0" borderId="0" xfId="9" applyNumberFormat="1" applyFont="1" applyAlignment="1">
      <alignment horizontal="center"/>
    </xf>
    <xf numFmtId="0" fontId="17" fillId="0" borderId="0" xfId="7" applyFont="1" applyAlignment="1">
      <alignment horizontal="center" vertical="center"/>
    </xf>
    <xf numFmtId="0" fontId="18" fillId="0" borderId="0" xfId="7" applyFont="1" applyAlignment="1">
      <alignment horizontal="center"/>
    </xf>
    <xf numFmtId="0" fontId="22" fillId="0" borderId="0" xfId="9" applyFont="1" applyAlignment="1">
      <alignment horizontal="justify" vertical="center" wrapText="1"/>
    </xf>
    <xf numFmtId="0" fontId="22" fillId="0" borderId="0" xfId="9" applyFont="1" applyAlignment="1">
      <alignment horizontal="left" vertical="center" wrapText="1"/>
    </xf>
    <xf numFmtId="4" fontId="22" fillId="0" borderId="0" xfId="9" applyNumberFormat="1" applyFont="1" applyAlignment="1">
      <alignment horizontal="right" vertical="center"/>
    </xf>
    <xf numFmtId="0" fontId="23" fillId="5" borderId="19" xfId="9" applyFont="1" applyFill="1" applyBorder="1" applyAlignment="1">
      <alignment horizontal="center" vertical="center"/>
    </xf>
    <xf numFmtId="0" fontId="23" fillId="5" borderId="20" xfId="9" applyFont="1" applyFill="1" applyBorder="1" applyAlignment="1">
      <alignment horizontal="center" vertical="center"/>
    </xf>
    <xf numFmtId="0" fontId="23" fillId="5" borderId="21" xfId="9" applyFont="1" applyFill="1" applyBorder="1" applyAlignment="1">
      <alignment horizontal="center" vertical="center"/>
    </xf>
    <xf numFmtId="0" fontId="25" fillId="11" borderId="0" xfId="0" applyFont="1" applyFill="1" applyAlignment="1">
      <alignment horizontal="center" vertical="center" wrapText="1"/>
    </xf>
    <xf numFmtId="0" fontId="26" fillId="0" borderId="0" xfId="0" applyFont="1" applyAlignment="1">
      <alignment vertical="center" wrapText="1"/>
    </xf>
    <xf numFmtId="0" fontId="26" fillId="0" borderId="0" xfId="0" applyFont="1" applyAlignment="1">
      <alignment horizontal="left" vertical="center" wrapText="1"/>
    </xf>
    <xf numFmtId="49" fontId="24" fillId="0" borderId="0" xfId="9" applyNumberFormat="1" applyFont="1" applyAlignment="1">
      <alignment horizontal="left" vertical="center"/>
    </xf>
    <xf numFmtId="49" fontId="24" fillId="0" borderId="24" xfId="9" applyNumberFormat="1" applyFont="1" applyBorder="1" applyAlignment="1">
      <alignment horizontal="left" vertical="center"/>
    </xf>
    <xf numFmtId="0" fontId="3" fillId="0" borderId="4" xfId="0" applyFont="1" applyBorder="1"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0" fillId="0" borderId="0" xfId="0" applyAlignment="1">
      <alignment vertical="center"/>
    </xf>
    <xf numFmtId="0" fontId="0" fillId="0" borderId="0" xfId="0"/>
    <xf numFmtId="0" fontId="0" fillId="0" borderId="5" xfId="0" applyBorder="1"/>
    <xf numFmtId="0" fontId="4" fillId="0" borderId="4" xfId="0" applyFont="1" applyBorder="1" applyAlignment="1">
      <alignment horizontal="center"/>
    </xf>
    <xf numFmtId="0" fontId="4" fillId="0" borderId="0" xfId="0" applyFont="1" applyAlignment="1">
      <alignment horizontal="center"/>
    </xf>
    <xf numFmtId="0" fontId="4" fillId="0" borderId="0" xfId="0" applyFont="1" applyAlignment="1">
      <alignment horizontal="center" vertical="center" wrapText="1"/>
    </xf>
    <xf numFmtId="0" fontId="5" fillId="0" borderId="4"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wrapText="1"/>
    </xf>
    <xf numFmtId="49" fontId="5" fillId="0" borderId="0" xfId="0" applyNumberFormat="1" applyFont="1" applyAlignment="1">
      <alignment horizontal="right" vertical="center"/>
    </xf>
    <xf numFmtId="49" fontId="6" fillId="0" borderId="5" xfId="0" applyNumberFormat="1" applyFont="1" applyBorder="1" applyAlignment="1">
      <alignment horizontal="right" vertical="center"/>
    </xf>
    <xf numFmtId="0" fontId="1" fillId="8" borderId="10" xfId="0" applyFont="1" applyFill="1" applyBorder="1" applyAlignment="1">
      <alignment horizontal="right" vertical="center"/>
    </xf>
    <xf numFmtId="0" fontId="1" fillId="8" borderId="11" xfId="0" applyFont="1" applyFill="1" applyBorder="1" applyAlignment="1">
      <alignment horizontal="right" vertical="center"/>
    </xf>
    <xf numFmtId="0" fontId="1" fillId="8" borderId="11" xfId="0" applyFont="1" applyFill="1" applyBorder="1" applyAlignment="1">
      <alignment horizontal="center" vertical="center" wrapText="1"/>
    </xf>
    <xf numFmtId="0" fontId="1" fillId="8" borderId="12" xfId="0" applyFont="1" applyFill="1" applyBorder="1" applyAlignment="1">
      <alignment horizontal="right" vertical="center"/>
    </xf>
    <xf numFmtId="44" fontId="8" fillId="7" borderId="10" xfId="0" applyNumberFormat="1" applyFont="1" applyFill="1" applyBorder="1" applyAlignment="1">
      <alignment horizontal="right" vertical="center"/>
    </xf>
    <xf numFmtId="44" fontId="8" fillId="7" borderId="11" xfId="0" applyNumberFormat="1" applyFont="1" applyFill="1" applyBorder="1" applyAlignment="1">
      <alignment horizontal="right" vertical="center"/>
    </xf>
    <xf numFmtId="44" fontId="8" fillId="7" borderId="11" xfId="0" applyNumberFormat="1" applyFont="1" applyFill="1" applyBorder="1" applyAlignment="1">
      <alignment horizontal="center" vertical="center" wrapText="1"/>
    </xf>
    <xf numFmtId="44" fontId="8" fillId="7" borderId="12" xfId="0" applyNumberFormat="1" applyFont="1" applyFill="1" applyBorder="1" applyAlignment="1">
      <alignment horizontal="right" vertical="center"/>
    </xf>
    <xf numFmtId="44" fontId="8" fillId="7" borderId="11" xfId="0" applyNumberFormat="1" applyFont="1" applyFill="1" applyBorder="1" applyAlignment="1">
      <alignment horizontal="left" vertical="center" wrapText="1"/>
    </xf>
    <xf numFmtId="0" fontId="1" fillId="8" borderId="6" xfId="0" applyFont="1" applyFill="1" applyBorder="1" applyAlignment="1">
      <alignment horizontal="right" vertical="center"/>
    </xf>
    <xf numFmtId="0" fontId="1" fillId="8" borderId="7" xfId="0" applyFont="1" applyFill="1" applyBorder="1" applyAlignment="1">
      <alignment horizontal="right" vertical="center"/>
    </xf>
    <xf numFmtId="0" fontId="1" fillId="8" borderId="7" xfId="0" applyFont="1" applyFill="1" applyBorder="1" applyAlignment="1">
      <alignment horizontal="center" vertical="center" wrapText="1"/>
    </xf>
    <xf numFmtId="0" fontId="1" fillId="8" borderId="8" xfId="0" applyFont="1" applyFill="1" applyBorder="1" applyAlignment="1">
      <alignment horizontal="right" vertical="center"/>
    </xf>
    <xf numFmtId="0" fontId="1" fillId="8" borderId="6" xfId="0" applyFont="1" applyFill="1" applyBorder="1" applyAlignment="1">
      <alignment horizontal="right" vertical="center" wrapText="1"/>
    </xf>
    <xf numFmtId="0" fontId="1" fillId="8" borderId="7" xfId="0" applyFont="1" applyFill="1" applyBorder="1" applyAlignment="1">
      <alignment horizontal="right" vertical="center" wrapText="1"/>
    </xf>
    <xf numFmtId="0" fontId="1" fillId="8" borderId="8" xfId="0" applyFont="1" applyFill="1" applyBorder="1" applyAlignment="1">
      <alignment horizontal="right" vertical="center" wrapText="1"/>
    </xf>
    <xf numFmtId="0" fontId="1" fillId="8" borderId="9" xfId="0" applyFont="1" applyFill="1" applyBorder="1" applyAlignment="1">
      <alignment horizontal="right" vertical="center"/>
    </xf>
    <xf numFmtId="0" fontId="1" fillId="8" borderId="9" xfId="0" applyFont="1" applyFill="1" applyBorder="1" applyAlignment="1">
      <alignment horizontal="center" vertical="center" wrapText="1"/>
    </xf>
    <xf numFmtId="44" fontId="14" fillId="7" borderId="10" xfId="0" applyNumberFormat="1" applyFont="1" applyFill="1" applyBorder="1" applyAlignment="1">
      <alignment horizontal="right" vertical="center" wrapText="1"/>
    </xf>
    <xf numFmtId="44" fontId="14" fillId="7" borderId="11" xfId="0" applyNumberFormat="1" applyFont="1" applyFill="1" applyBorder="1" applyAlignment="1">
      <alignment horizontal="right" vertical="center" wrapText="1"/>
    </xf>
    <xf numFmtId="44" fontId="14" fillId="7" borderId="11" xfId="0" applyNumberFormat="1" applyFont="1" applyFill="1" applyBorder="1" applyAlignment="1">
      <alignment horizontal="center" vertical="center" wrapText="1"/>
    </xf>
    <xf numFmtId="44" fontId="14" fillId="7" borderId="12" xfId="0" applyNumberFormat="1" applyFont="1" applyFill="1" applyBorder="1" applyAlignment="1">
      <alignment horizontal="right" vertical="center" wrapText="1"/>
    </xf>
    <xf numFmtId="44" fontId="8" fillId="7" borderId="10" xfId="0" applyNumberFormat="1" applyFont="1" applyFill="1" applyBorder="1" applyAlignment="1">
      <alignment horizontal="right" vertical="center" wrapText="1"/>
    </xf>
    <xf numFmtId="44" fontId="8" fillId="7" borderId="11" xfId="0" applyNumberFormat="1" applyFont="1" applyFill="1" applyBorder="1" applyAlignment="1">
      <alignment horizontal="right" vertical="center" wrapText="1"/>
    </xf>
    <xf numFmtId="44" fontId="8" fillId="7" borderId="12" xfId="0" applyNumberFormat="1" applyFont="1" applyFill="1" applyBorder="1" applyAlignment="1">
      <alignment horizontal="right" vertical="center" wrapText="1"/>
    </xf>
    <xf numFmtId="0" fontId="1" fillId="8" borderId="10" xfId="0" applyFont="1" applyFill="1" applyBorder="1" applyAlignment="1">
      <alignment horizontal="right"/>
    </xf>
    <xf numFmtId="0" fontId="1" fillId="8" borderId="11" xfId="0" applyFont="1" applyFill="1" applyBorder="1" applyAlignment="1">
      <alignment horizontal="right"/>
    </xf>
    <xf numFmtId="0" fontId="1" fillId="8" borderId="12" xfId="0" applyFont="1" applyFill="1" applyBorder="1" applyAlignment="1">
      <alignment horizontal="right"/>
    </xf>
    <xf numFmtId="0" fontId="1" fillId="7" borderId="10" xfId="0" applyFont="1" applyFill="1" applyBorder="1" applyAlignment="1">
      <alignment horizontal="right"/>
    </xf>
    <xf numFmtId="0" fontId="1" fillId="7" borderId="11" xfId="0" applyFont="1" applyFill="1" applyBorder="1" applyAlignment="1">
      <alignment horizontal="right"/>
    </xf>
    <xf numFmtId="0" fontId="0" fillId="7" borderId="11" xfId="0" applyFill="1" applyBorder="1" applyAlignment="1">
      <alignment horizontal="center" vertical="center" wrapText="1"/>
    </xf>
    <xf numFmtId="0" fontId="0" fillId="7" borderId="11" xfId="0" applyFill="1" applyBorder="1" applyAlignment="1">
      <alignment horizontal="right" vertical="center"/>
    </xf>
    <xf numFmtId="0" fontId="0" fillId="7" borderId="11" xfId="0" applyFill="1" applyBorder="1" applyAlignment="1">
      <alignment horizontal="right"/>
    </xf>
    <xf numFmtId="0" fontId="0" fillId="7" borderId="12" xfId="0" applyFill="1" applyBorder="1" applyAlignment="1">
      <alignment horizontal="right"/>
    </xf>
    <xf numFmtId="4" fontId="33" fillId="0" borderId="0" xfId="9" applyNumberFormat="1" applyFont="1" applyAlignment="1">
      <alignment horizontal="right" vertical="center"/>
    </xf>
  </cellXfs>
  <cellStyles count="10">
    <cellStyle name="Millares 2" xfId="2" xr:uid="{00000000-0005-0000-0000-000031000000}"/>
    <cellStyle name="Millares 2 2" xfId="3" xr:uid="{00000000-0005-0000-0000-000032000000}"/>
    <cellStyle name="Millares 2 2 2" xfId="4" xr:uid="{00000000-0005-0000-0000-000033000000}"/>
    <cellStyle name="Moneda" xfId="1" builtinId="4"/>
    <cellStyle name="Moneda 2" xfId="5" xr:uid="{00000000-0005-0000-0000-000034000000}"/>
    <cellStyle name="Moneda 2 2" xfId="6" xr:uid="{00000000-0005-0000-0000-000035000000}"/>
    <cellStyle name="Normal" xfId="0" builtinId="0"/>
    <cellStyle name="Normal 2 2" xfId="7" xr:uid="{00000000-0005-0000-0000-000036000000}"/>
    <cellStyle name="Normal 3" xfId="8" xr:uid="{00000000-0005-0000-0000-000037000000}"/>
    <cellStyle name="Normal 3 2" xfId="9"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1192530</xdr:colOff>
      <xdr:row>0</xdr:row>
      <xdr:rowOff>48895</xdr:rowOff>
    </xdr:from>
    <xdr:to>
      <xdr:col>5</xdr:col>
      <xdr:colOff>43180</xdr:colOff>
      <xdr:row>4</xdr:row>
      <xdr:rowOff>70485</xdr:rowOff>
    </xdr:to>
    <xdr:sp macro="" textlink="">
      <xdr:nvSpPr>
        <xdr:cNvPr id="2" name="Text Box 511">
          <a:extLst>
            <a:ext uri="{FF2B5EF4-FFF2-40B4-BE49-F238E27FC236}">
              <a16:creationId xmlns:a16="http://schemas.microsoft.com/office/drawing/2014/main" id="{00000000-0008-0000-0000-000002000000}"/>
            </a:ext>
          </a:extLst>
        </xdr:cNvPr>
        <xdr:cNvSpPr txBox="1">
          <a:spLocks noChangeArrowheads="1"/>
        </xdr:cNvSpPr>
      </xdr:nvSpPr>
      <xdr:spPr>
        <a:xfrm>
          <a:off x="2145030" y="48895"/>
          <a:ext cx="4230370" cy="783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MX" sz="1200" b="1" i="0" u="none" strike="noStrike" baseline="0">
              <a:solidFill>
                <a:srgbClr val="595959"/>
              </a:solidFill>
              <a:latin typeface="Arial" panose="020B0604020202020204"/>
              <a:cs typeface="Arial" panose="020B0604020202020204"/>
            </a:rPr>
            <a:t>ORGANISMO OPERADOR MUNICIPAL DEL</a:t>
          </a:r>
        </a:p>
        <a:p>
          <a:pPr algn="ctr" rtl="0">
            <a:defRPr sz="1000"/>
          </a:pPr>
          <a:r>
            <a:rPr lang="es-MX" sz="1200" b="1" i="0" u="none" strike="noStrike" baseline="0">
              <a:solidFill>
                <a:srgbClr val="595959"/>
              </a:solidFill>
              <a:latin typeface="Arial" panose="020B0604020202020204"/>
              <a:cs typeface="Arial" panose="020B0604020202020204"/>
            </a:rPr>
            <a:t>SISTEMA DE AGUA POTABLE, ALCANTARILLADO</a:t>
          </a:r>
          <a:r>
            <a:rPr lang="es-ES" altLang="es-MX" sz="1200" b="1" i="0" u="none" strike="noStrike" baseline="0">
              <a:solidFill>
                <a:srgbClr val="595959"/>
              </a:solidFill>
              <a:latin typeface="Arial" panose="020B0604020202020204"/>
              <a:cs typeface="Arial" panose="020B0604020202020204"/>
            </a:rPr>
            <a:t>              </a:t>
          </a:r>
          <a:r>
            <a:rPr lang="es-MX" sz="1200" b="1" i="0" u="none" strike="noStrike" baseline="0">
              <a:solidFill>
                <a:srgbClr val="595959"/>
              </a:solidFill>
              <a:latin typeface="Arial" panose="020B0604020202020204"/>
              <a:cs typeface="Arial" panose="020B0604020202020204"/>
            </a:rPr>
            <a:t> Y</a:t>
          </a:r>
          <a:r>
            <a:rPr lang="es-ES" altLang="es-MX" sz="1200" b="1" i="0" u="none" strike="noStrike" baseline="0">
              <a:solidFill>
                <a:srgbClr val="595959"/>
              </a:solidFill>
              <a:latin typeface="Arial" panose="020B0604020202020204"/>
              <a:cs typeface="Arial" panose="020B0604020202020204"/>
            </a:rPr>
            <a:t> </a:t>
          </a:r>
          <a:r>
            <a:rPr lang="es-MX" sz="1200" b="1" i="0" u="none" strike="noStrike" baseline="0">
              <a:solidFill>
                <a:srgbClr val="595959"/>
              </a:solidFill>
              <a:latin typeface="Arial" panose="020B0604020202020204"/>
              <a:cs typeface="Arial" panose="020B0604020202020204"/>
            </a:rPr>
            <a:t>SANEAMIENTO DE LA PAZ</a:t>
          </a:r>
        </a:p>
        <a:p>
          <a:pPr algn="l" rtl="0">
            <a:defRPr sz="1000"/>
          </a:pPr>
          <a:endParaRPr lang="es-MX" sz="1200" b="1" i="0" u="none" strike="noStrike" baseline="0">
            <a:solidFill>
              <a:srgbClr val="595959"/>
            </a:solidFill>
            <a:latin typeface="Arial" panose="020B0604020202020204"/>
            <a:cs typeface="Arial" panose="020B0604020202020204"/>
          </a:endParaRPr>
        </a:p>
      </xdr:txBody>
    </xdr:sp>
    <xdr:clientData/>
  </xdr:twoCellAnchor>
  <xdr:twoCellAnchor editAs="oneCell">
    <xdr:from>
      <xdr:col>6</xdr:col>
      <xdr:colOff>571500</xdr:colOff>
      <xdr:row>0</xdr:row>
      <xdr:rowOff>73025</xdr:rowOff>
    </xdr:from>
    <xdr:to>
      <xdr:col>6</xdr:col>
      <xdr:colOff>1392804</xdr:colOff>
      <xdr:row>4</xdr:row>
      <xdr:rowOff>85798</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658100" y="73025"/>
          <a:ext cx="821055"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40640</xdr:colOff>
      <xdr:row>0</xdr:row>
      <xdr:rowOff>53975</xdr:rowOff>
    </xdr:from>
    <xdr:to>
      <xdr:col>1</xdr:col>
      <xdr:colOff>404169</xdr:colOff>
      <xdr:row>5</xdr:row>
      <xdr:rowOff>15875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b="10390"/>
        <a:stretch>
          <a:fillRect/>
        </a:stretch>
      </xdr:blipFill>
      <xdr:spPr>
        <a:xfrm>
          <a:off x="40640" y="53975"/>
          <a:ext cx="1315720" cy="9144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1113155</xdr:colOff>
      <xdr:row>0</xdr:row>
      <xdr:rowOff>82550</xdr:rowOff>
    </xdr:from>
    <xdr:ext cx="5760720" cy="880745"/>
    <xdr:sp macro="" textlink="">
      <xdr:nvSpPr>
        <xdr:cNvPr id="2" name="Text Box 511">
          <a:extLst>
            <a:ext uri="{FF2B5EF4-FFF2-40B4-BE49-F238E27FC236}">
              <a16:creationId xmlns:a16="http://schemas.microsoft.com/office/drawing/2014/main" id="{00000000-0008-0000-0100-000002000000}"/>
            </a:ext>
          </a:extLst>
        </xdr:cNvPr>
        <xdr:cNvSpPr txBox="1">
          <a:spLocks noChangeArrowheads="1"/>
        </xdr:cNvSpPr>
      </xdr:nvSpPr>
      <xdr:spPr>
        <a:xfrm>
          <a:off x="2652395" y="82550"/>
          <a:ext cx="5760720" cy="880745"/>
        </a:xfrm>
        <a:prstGeom prst="rect">
          <a:avLst/>
        </a:prstGeom>
        <a:noFill/>
        <a:ln>
          <a:noFill/>
        </a:ln>
      </xdr:spPr>
      <xdr:txBody>
        <a:bodyPr vertOverflow="clip" wrap="square" lIns="91440" tIns="45720" rIns="91440" bIns="45720" anchor="t" upright="1"/>
        <a:lstStyle/>
        <a:p>
          <a:pPr lvl="0" algn="ctr" rtl="0">
            <a:lnSpc>
              <a:spcPts val="1100"/>
            </a:lnSpc>
            <a:defRPr sz="1000"/>
          </a:pPr>
          <a:endParaRPr lang="es-MX" sz="1200" b="1" i="0" u="none" strike="noStrike">
            <a:solidFill>
              <a:srgbClr val="595959"/>
            </a:solidFill>
            <a:latin typeface="Arial" panose="020B0604020202020204"/>
            <a:cs typeface="Arial" panose="020B0604020202020204"/>
          </a:endParaRPr>
        </a:p>
        <a:p>
          <a:pPr lvl="0" algn="ctr" rtl="0">
            <a:lnSpc>
              <a:spcPts val="1300"/>
            </a:lnSpc>
            <a:defRPr sz="1000"/>
          </a:pPr>
          <a:r>
            <a:rPr lang="es-MX" sz="1400" b="1" i="0" u="none" strike="noStrike">
              <a:solidFill>
                <a:srgbClr val="595959"/>
              </a:solidFill>
              <a:latin typeface="Arial" panose="020B0604020202020204"/>
              <a:cs typeface="Arial" panose="020B0604020202020204"/>
            </a:rPr>
            <a:t>ORGANISMO OPERADOR MUNICIPAL DEL</a:t>
          </a:r>
        </a:p>
        <a:p>
          <a:pPr lvl="0" algn="ctr" rtl="0">
            <a:lnSpc>
              <a:spcPts val="1300"/>
            </a:lnSpc>
            <a:defRPr sz="1000"/>
          </a:pPr>
          <a:r>
            <a:rPr lang="es-MX" sz="1400" b="1" i="0" u="none" strike="noStrike">
              <a:solidFill>
                <a:srgbClr val="595959"/>
              </a:solidFill>
              <a:latin typeface="Arial" panose="020B0604020202020204"/>
              <a:cs typeface="Arial" panose="020B0604020202020204"/>
            </a:rPr>
            <a:t>SISTEMA DE AGUA POTABLE, ALCANTARILLADO </a:t>
          </a:r>
        </a:p>
        <a:p>
          <a:pPr lvl="0" algn="ctr" rtl="0">
            <a:lnSpc>
              <a:spcPts val="1300"/>
            </a:lnSpc>
            <a:defRPr sz="1000"/>
          </a:pPr>
          <a:r>
            <a:rPr lang="es-MX" sz="1400" b="1" i="0" u="none" strike="noStrike">
              <a:solidFill>
                <a:srgbClr val="595959"/>
              </a:solidFill>
              <a:latin typeface="Arial" panose="020B0604020202020204"/>
              <a:cs typeface="Arial" panose="020B0604020202020204"/>
            </a:rPr>
            <a:t>Y</a:t>
          </a:r>
          <a:r>
            <a:rPr lang="es-ES" altLang="es-MX" sz="1400" b="1" i="0" u="none" strike="noStrike">
              <a:solidFill>
                <a:srgbClr val="595959"/>
              </a:solidFill>
              <a:latin typeface="Arial" panose="020B0604020202020204"/>
              <a:cs typeface="Arial" panose="020B0604020202020204"/>
            </a:rPr>
            <a:t> </a:t>
          </a:r>
          <a:r>
            <a:rPr lang="es-MX" sz="1400" b="1" i="0" u="none" strike="noStrike">
              <a:solidFill>
                <a:srgbClr val="595959"/>
              </a:solidFill>
              <a:latin typeface="Arial" panose="020B0604020202020204"/>
              <a:cs typeface="Arial" panose="020B0604020202020204"/>
            </a:rPr>
            <a:t>SANEAMIENTO DE LA PAZ</a:t>
          </a:r>
        </a:p>
        <a:p>
          <a:pPr lvl="0" algn="l" rtl="0">
            <a:lnSpc>
              <a:spcPts val="1200"/>
            </a:lnSpc>
            <a:defRPr sz="1000"/>
          </a:pPr>
          <a:endParaRPr lang="es-MX" sz="1200" b="1" i="0" u="none" strike="noStrike">
            <a:solidFill>
              <a:srgbClr val="595959"/>
            </a:solidFill>
            <a:latin typeface="Arial" panose="020B0604020202020204"/>
            <a:cs typeface="Arial" panose="020B0604020202020204"/>
          </a:endParaRPr>
        </a:p>
      </xdr:txBody>
    </xdr:sp>
    <xdr:clientData fLocksWithSheet="0"/>
  </xdr:oneCellAnchor>
  <xdr:twoCellAnchor editAs="oneCell">
    <xdr:from>
      <xdr:col>7</xdr:col>
      <xdr:colOff>185420</xdr:colOff>
      <xdr:row>0</xdr:row>
      <xdr:rowOff>83820</xdr:rowOff>
    </xdr:from>
    <xdr:to>
      <xdr:col>7</xdr:col>
      <xdr:colOff>1134110</xdr:colOff>
      <xdr:row>5</xdr:row>
      <xdr:rowOff>60325</xdr:rowOff>
    </xdr:to>
    <xdr:pic>
      <xdr:nvPicPr>
        <xdr:cNvPr id="3" name="image1.png">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921875" y="83820"/>
          <a:ext cx="948690" cy="890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53339</xdr:colOff>
      <xdr:row>0</xdr:row>
      <xdr:rowOff>68580</xdr:rowOff>
    </xdr:from>
    <xdr:to>
      <xdr:col>1</xdr:col>
      <xdr:colOff>581968</xdr:colOff>
      <xdr:row>5</xdr:row>
      <xdr:rowOff>132080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b="10390"/>
        <a:stretch>
          <a:fillRect/>
        </a:stretch>
      </xdr:blipFill>
      <xdr:spPr>
        <a:xfrm>
          <a:off x="52705" y="68580"/>
          <a:ext cx="1313815" cy="9779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7"/>
  <sheetViews>
    <sheetView tabSelected="1" view="pageBreakPreview" topLeftCell="A17" zoomScaleNormal="100" workbookViewId="0">
      <selection activeCell="G26" sqref="G26"/>
    </sheetView>
  </sheetViews>
  <sheetFormatPr baseColWidth="10" defaultColWidth="11" defaultRowHeight="15"/>
  <cols>
    <col min="1" max="1" width="13.85546875" customWidth="1"/>
    <col min="2" max="2" width="43.85546875" customWidth="1"/>
    <col min="3" max="4" width="11.7109375" customWidth="1"/>
    <col min="7" max="7" width="21.28515625" customWidth="1"/>
    <col min="8" max="8" width="27.5703125" customWidth="1"/>
    <col min="9" max="9" width="18.7109375" customWidth="1"/>
    <col min="10" max="10" width="16.5703125" customWidth="1"/>
  </cols>
  <sheetData>
    <row r="1" spans="1:10" ht="15.75">
      <c r="A1" s="186"/>
      <c r="B1" s="186"/>
      <c r="C1" s="186"/>
      <c r="D1" s="186"/>
      <c r="E1" s="186"/>
      <c r="F1" s="186"/>
      <c r="G1" s="186"/>
    </row>
    <row r="2" spans="1:10" ht="15.75">
      <c r="A2" s="186"/>
      <c r="B2" s="186"/>
      <c r="C2" s="186"/>
      <c r="D2" s="186"/>
      <c r="E2" s="186"/>
      <c r="F2" s="186"/>
      <c r="G2" s="186"/>
    </row>
    <row r="3" spans="1:10" ht="15.75">
      <c r="A3" s="186"/>
      <c r="B3" s="186"/>
      <c r="C3" s="186"/>
      <c r="D3" s="186"/>
      <c r="E3" s="186"/>
      <c r="F3" s="186"/>
      <c r="G3" s="186"/>
    </row>
    <row r="4" spans="1:10" ht="15.75">
      <c r="A4" s="148"/>
      <c r="B4" s="148"/>
      <c r="C4" s="148"/>
      <c r="D4" s="148"/>
      <c r="E4" s="148"/>
      <c r="F4" s="148"/>
      <c r="G4" s="148"/>
    </row>
    <row r="5" spans="1:10" ht="15.75">
      <c r="A5" s="148"/>
      <c r="B5" s="148"/>
      <c r="C5" s="148"/>
      <c r="D5" s="148"/>
      <c r="E5" s="148"/>
      <c r="F5" s="148"/>
      <c r="G5" s="148"/>
    </row>
    <row r="6" spans="1:10" ht="9" customHeight="1">
      <c r="A6" s="148"/>
      <c r="B6" s="148"/>
      <c r="C6" s="148"/>
      <c r="D6" s="148"/>
      <c r="E6" s="148"/>
      <c r="F6" s="148"/>
      <c r="G6" s="148"/>
    </row>
    <row r="7" spans="1:10">
      <c r="A7" s="187" t="s">
        <v>0</v>
      </c>
      <c r="B7" s="187"/>
      <c r="C7" s="187"/>
      <c r="D7" s="187"/>
      <c r="E7" s="187"/>
      <c r="F7" s="187"/>
      <c r="G7" s="187"/>
    </row>
    <row r="8" spans="1:10">
      <c r="A8" s="188" t="s">
        <v>1</v>
      </c>
      <c r="B8" s="188"/>
      <c r="C8" s="188"/>
      <c r="D8" s="188"/>
      <c r="E8" s="188"/>
      <c r="F8" s="188"/>
      <c r="G8" s="188"/>
    </row>
    <row r="9" spans="1:10">
      <c r="A9" s="149"/>
      <c r="B9" s="150"/>
      <c r="C9" s="150"/>
      <c r="D9" s="151"/>
      <c r="E9" s="152"/>
      <c r="F9" s="152"/>
      <c r="G9" s="153"/>
    </row>
    <row r="10" spans="1:10">
      <c r="A10" s="154" t="s">
        <v>2</v>
      </c>
      <c r="B10" s="189" t="s">
        <v>3</v>
      </c>
      <c r="C10" s="189"/>
      <c r="D10" s="189"/>
      <c r="E10" s="189"/>
      <c r="F10" s="189"/>
      <c r="G10" s="189"/>
    </row>
    <row r="11" spans="1:10" ht="28.5">
      <c r="A11" s="154" t="s">
        <v>4</v>
      </c>
      <c r="B11" s="190" t="s">
        <v>5</v>
      </c>
      <c r="C11" s="190"/>
      <c r="D11" s="190"/>
      <c r="E11" s="190"/>
      <c r="F11" s="248" t="s">
        <v>737</v>
      </c>
      <c r="G11" s="191"/>
    </row>
    <row r="12" spans="1:10">
      <c r="A12" s="192" t="s">
        <v>6</v>
      </c>
      <c r="B12" s="193"/>
      <c r="C12" s="193"/>
      <c r="D12" s="193"/>
      <c r="E12" s="193"/>
      <c r="F12" s="193"/>
      <c r="G12" s="194"/>
    </row>
    <row r="13" spans="1:10">
      <c r="A13" s="155"/>
      <c r="B13" s="156"/>
      <c r="C13" s="157"/>
      <c r="D13" s="158"/>
      <c r="E13" s="159"/>
      <c r="F13" s="160"/>
      <c r="G13" s="161" t="s">
        <v>7</v>
      </c>
    </row>
    <row r="14" spans="1:10">
      <c r="A14" s="195" t="s">
        <v>8</v>
      </c>
      <c r="B14" s="195"/>
      <c r="C14" s="195"/>
      <c r="D14" s="195"/>
      <c r="E14" s="195"/>
      <c r="F14" s="195"/>
      <c r="G14" s="195"/>
      <c r="I14" s="179"/>
      <c r="J14" s="180"/>
    </row>
    <row r="15" spans="1:10">
      <c r="A15" s="162"/>
      <c r="B15" s="163" t="s">
        <v>9</v>
      </c>
      <c r="C15" s="164"/>
      <c r="D15" s="164"/>
      <c r="E15" s="164"/>
      <c r="F15" s="165"/>
      <c r="G15" s="166">
        <v>0</v>
      </c>
      <c r="H15" s="167"/>
      <c r="I15" s="179"/>
      <c r="J15" s="180"/>
    </row>
    <row r="16" spans="1:10">
      <c r="A16" s="162"/>
      <c r="B16" s="163" t="s">
        <v>10</v>
      </c>
      <c r="C16" s="164"/>
      <c r="D16" s="164"/>
      <c r="E16" s="164"/>
      <c r="F16" s="165"/>
      <c r="G16" s="166">
        <v>0</v>
      </c>
      <c r="H16" s="167"/>
      <c r="I16" s="179"/>
      <c r="J16" s="180"/>
    </row>
    <row r="17" spans="1:10">
      <c r="A17" s="162"/>
      <c r="B17" s="163" t="s">
        <v>11</v>
      </c>
      <c r="C17" s="164"/>
      <c r="D17" s="164"/>
      <c r="E17" s="164"/>
      <c r="F17" s="165"/>
      <c r="G17" s="166">
        <v>0</v>
      </c>
      <c r="H17" s="167"/>
      <c r="I17" s="179"/>
      <c r="J17" s="180"/>
    </row>
    <row r="18" spans="1:10">
      <c r="A18" s="162"/>
      <c r="B18" s="163" t="s">
        <v>12</v>
      </c>
      <c r="C18" s="164"/>
      <c r="D18" s="164"/>
      <c r="E18" s="164"/>
      <c r="F18" s="165"/>
      <c r="G18" s="166">
        <v>0</v>
      </c>
      <c r="H18" s="167"/>
      <c r="I18" s="179"/>
      <c r="J18" s="180"/>
    </row>
    <row r="19" spans="1:10">
      <c r="A19" s="162"/>
      <c r="B19" s="163" t="s">
        <v>13</v>
      </c>
      <c r="C19" s="164"/>
      <c r="D19" s="164"/>
      <c r="E19" s="164"/>
      <c r="F19" s="165"/>
      <c r="G19" s="166">
        <v>0</v>
      </c>
      <c r="H19" s="167"/>
      <c r="I19" s="179"/>
      <c r="J19" s="180"/>
    </row>
    <row r="20" spans="1:10" ht="28.5">
      <c r="A20" s="162"/>
      <c r="B20" s="163" t="s">
        <v>14</v>
      </c>
      <c r="C20" s="164"/>
      <c r="D20" s="164"/>
      <c r="E20" s="164"/>
      <c r="F20" s="165"/>
      <c r="G20" s="166">
        <v>0</v>
      </c>
      <c r="H20" s="167"/>
      <c r="I20" s="179"/>
      <c r="J20" s="180"/>
    </row>
    <row r="21" spans="1:10">
      <c r="A21" s="195" t="s">
        <v>15</v>
      </c>
      <c r="B21" s="195"/>
      <c r="C21" s="195"/>
      <c r="D21" s="195"/>
      <c r="E21" s="195"/>
      <c r="F21" s="195"/>
      <c r="G21" s="195"/>
      <c r="H21" s="167"/>
      <c r="I21" s="179"/>
      <c r="J21" s="180"/>
    </row>
    <row r="22" spans="1:10">
      <c r="A22" s="164"/>
      <c r="B22" s="163" t="s">
        <v>16</v>
      </c>
      <c r="C22" s="164"/>
      <c r="D22" s="164"/>
      <c r="E22" s="164"/>
      <c r="F22" s="164"/>
      <c r="G22" s="166">
        <v>0</v>
      </c>
      <c r="H22" s="167"/>
      <c r="I22" s="179"/>
      <c r="J22" s="180"/>
    </row>
    <row r="23" spans="1:10">
      <c r="A23" s="162"/>
      <c r="B23" s="196" t="s">
        <v>17</v>
      </c>
      <c r="C23" s="196"/>
      <c r="D23" s="196"/>
      <c r="E23" s="196"/>
      <c r="F23" s="165"/>
      <c r="G23" s="166">
        <v>0</v>
      </c>
      <c r="H23" s="167"/>
      <c r="I23" s="181"/>
      <c r="J23" s="181"/>
    </row>
    <row r="24" spans="1:10">
      <c r="A24" s="164"/>
      <c r="B24" s="163" t="s">
        <v>18</v>
      </c>
      <c r="C24" s="164"/>
      <c r="D24" s="164"/>
      <c r="E24" s="164"/>
      <c r="F24" s="164"/>
      <c r="G24" s="166">
        <v>0</v>
      </c>
      <c r="H24" s="167"/>
      <c r="I24" s="179"/>
      <c r="J24" s="180"/>
    </row>
    <row r="25" spans="1:10">
      <c r="A25" s="164"/>
      <c r="B25" s="163" t="s">
        <v>19</v>
      </c>
      <c r="C25" s="164"/>
      <c r="D25" s="164"/>
      <c r="E25" s="164"/>
      <c r="F25" s="164"/>
      <c r="G25" s="166">
        <v>0</v>
      </c>
      <c r="H25" s="167"/>
      <c r="I25" s="179"/>
      <c r="J25" s="180"/>
    </row>
    <row r="26" spans="1:10">
      <c r="A26" s="164"/>
      <c r="B26" s="163" t="s">
        <v>20</v>
      </c>
      <c r="C26" s="164"/>
      <c r="D26" s="164"/>
      <c r="E26" s="164"/>
      <c r="F26" s="164"/>
      <c r="G26" s="166">
        <v>0</v>
      </c>
      <c r="H26" s="167"/>
      <c r="I26" s="179"/>
      <c r="J26" s="180"/>
    </row>
    <row r="27" spans="1:10" ht="28.5">
      <c r="A27" s="162"/>
      <c r="B27" s="163" t="s">
        <v>21</v>
      </c>
      <c r="C27" s="165"/>
      <c r="D27" s="165"/>
      <c r="E27" s="165"/>
      <c r="F27" s="165"/>
      <c r="G27" s="166">
        <v>0</v>
      </c>
      <c r="H27" s="167"/>
      <c r="I27" s="179"/>
      <c r="J27" s="181"/>
    </row>
    <row r="28" spans="1:10">
      <c r="A28" s="195" t="s">
        <v>22</v>
      </c>
      <c r="B28" s="195"/>
      <c r="C28" s="195"/>
      <c r="D28" s="195"/>
      <c r="E28" s="195"/>
      <c r="F28" s="195"/>
      <c r="G28" s="195"/>
      <c r="H28" s="167"/>
      <c r="I28" s="179"/>
      <c r="J28" s="180"/>
    </row>
    <row r="29" spans="1:10" ht="16.899999999999999" customHeight="1">
      <c r="A29" s="162"/>
      <c r="B29" s="163" t="s">
        <v>16</v>
      </c>
      <c r="C29" s="165"/>
      <c r="D29" s="165"/>
      <c r="E29" s="165"/>
      <c r="F29" s="165"/>
      <c r="G29" s="166">
        <v>0</v>
      </c>
      <c r="H29" s="167"/>
      <c r="I29" s="179"/>
      <c r="J29" s="181"/>
    </row>
    <row r="30" spans="1:10" ht="16.899999999999999" customHeight="1">
      <c r="A30" s="162"/>
      <c r="B30" s="163" t="s">
        <v>23</v>
      </c>
      <c r="C30" s="165"/>
      <c r="D30" s="165"/>
      <c r="E30" s="165"/>
      <c r="F30" s="165"/>
      <c r="G30" s="166">
        <v>0</v>
      </c>
      <c r="H30" s="167"/>
      <c r="I30" s="179"/>
      <c r="J30" s="181"/>
    </row>
    <row r="31" spans="1:10">
      <c r="A31" s="162"/>
      <c r="B31" s="163" t="s">
        <v>17</v>
      </c>
      <c r="C31" s="165"/>
      <c r="D31" s="165"/>
      <c r="E31" s="165"/>
      <c r="F31" s="165"/>
      <c r="G31" s="166">
        <v>0</v>
      </c>
      <c r="H31" s="167"/>
      <c r="I31" s="179"/>
      <c r="J31" s="181"/>
    </row>
    <row r="32" spans="1:10">
      <c r="A32" s="162"/>
      <c r="B32" s="163" t="s">
        <v>18</v>
      </c>
      <c r="C32" s="165"/>
      <c r="D32" s="165"/>
      <c r="E32" s="165"/>
      <c r="F32" s="165"/>
      <c r="G32" s="166">
        <v>0</v>
      </c>
      <c r="H32" s="167"/>
      <c r="I32" s="179"/>
      <c r="J32" s="181"/>
    </row>
    <row r="33" spans="1:10">
      <c r="A33" s="162"/>
      <c r="B33" s="163" t="s">
        <v>19</v>
      </c>
      <c r="C33" s="165"/>
      <c r="D33" s="165"/>
      <c r="E33" s="165"/>
      <c r="F33" s="165"/>
      <c r="G33" s="166">
        <v>0</v>
      </c>
      <c r="H33" s="167"/>
      <c r="I33" s="179"/>
      <c r="J33" s="181"/>
    </row>
    <row r="34" spans="1:10">
      <c r="A34" s="162"/>
      <c r="B34" s="163" t="s">
        <v>24</v>
      </c>
      <c r="C34" s="165"/>
      <c r="D34" s="165"/>
      <c r="E34" s="165"/>
      <c r="F34" s="165"/>
      <c r="G34" s="166">
        <v>0</v>
      </c>
      <c r="H34" s="167"/>
      <c r="I34" s="179"/>
      <c r="J34" s="181"/>
    </row>
    <row r="35" spans="1:10" ht="41.45" customHeight="1">
      <c r="A35" s="162"/>
      <c r="B35" s="197" t="s">
        <v>25</v>
      </c>
      <c r="C35" s="197"/>
      <c r="D35" s="197"/>
      <c r="E35" s="197"/>
      <c r="F35" s="165"/>
      <c r="G35" s="166">
        <v>0</v>
      </c>
      <c r="H35" s="167"/>
      <c r="I35" s="179"/>
      <c r="J35" s="181"/>
    </row>
    <row r="36" spans="1:10">
      <c r="A36" s="162"/>
      <c r="B36" s="197" t="s">
        <v>26</v>
      </c>
      <c r="C36" s="197"/>
      <c r="D36" s="197"/>
      <c r="E36" s="197"/>
      <c r="F36" s="165"/>
      <c r="G36" s="166">
        <v>0</v>
      </c>
      <c r="H36" s="167"/>
      <c r="I36" s="179"/>
      <c r="J36" s="181"/>
    </row>
    <row r="37" spans="1:10">
      <c r="A37" s="162"/>
      <c r="B37" s="163" t="s">
        <v>27</v>
      </c>
      <c r="C37" s="165"/>
      <c r="D37" s="165"/>
      <c r="E37" s="165"/>
      <c r="F37" s="165"/>
      <c r="G37" s="166">
        <v>0</v>
      </c>
      <c r="H37" s="167"/>
      <c r="I37" s="179"/>
      <c r="J37" s="181"/>
    </row>
    <row r="38" spans="1:10">
      <c r="A38" s="162"/>
      <c r="B38" s="163" t="s">
        <v>28</v>
      </c>
      <c r="C38" s="165"/>
      <c r="D38" s="165"/>
      <c r="E38" s="165"/>
      <c r="F38" s="165"/>
      <c r="G38" s="166">
        <v>0</v>
      </c>
      <c r="H38" s="167"/>
      <c r="I38" s="179"/>
      <c r="J38" s="181"/>
    </row>
    <row r="39" spans="1:10" ht="14.45" customHeight="1">
      <c r="A39" s="195" t="s">
        <v>29</v>
      </c>
      <c r="B39" s="195"/>
      <c r="C39" s="195"/>
      <c r="D39" s="195"/>
      <c r="E39" s="195"/>
      <c r="F39" s="195"/>
      <c r="G39" s="195"/>
      <c r="H39" s="167"/>
      <c r="I39" s="179"/>
      <c r="J39" s="181"/>
    </row>
    <row r="40" spans="1:10">
      <c r="A40" s="162"/>
      <c r="B40" s="163" t="s">
        <v>30</v>
      </c>
      <c r="C40" s="163"/>
      <c r="D40" s="163"/>
      <c r="E40" s="163"/>
      <c r="F40" s="163"/>
      <c r="G40" s="166">
        <v>0</v>
      </c>
      <c r="H40" s="167"/>
      <c r="I40" s="179"/>
      <c r="J40" s="181"/>
    </row>
    <row r="41" spans="1:10">
      <c r="A41" s="162"/>
      <c r="B41" s="163" t="s">
        <v>31</v>
      </c>
      <c r="C41" s="163"/>
      <c r="D41" s="163"/>
      <c r="E41" s="163"/>
      <c r="F41" s="163"/>
      <c r="G41" s="166">
        <v>0</v>
      </c>
      <c r="H41" s="167"/>
      <c r="I41" s="179"/>
      <c r="J41" s="181"/>
    </row>
    <row r="42" spans="1:10">
      <c r="A42" s="162"/>
      <c r="B42" s="163" t="s">
        <v>24</v>
      </c>
      <c r="C42" s="163"/>
      <c r="D42" s="163"/>
      <c r="E42" s="163"/>
      <c r="F42" s="163"/>
      <c r="G42" s="166">
        <v>0</v>
      </c>
      <c r="H42" s="167"/>
      <c r="I42" s="179"/>
      <c r="J42" s="181"/>
    </row>
    <row r="43" spans="1:10" ht="14.45" customHeight="1">
      <c r="A43" s="195" t="s">
        <v>32</v>
      </c>
      <c r="B43" s="195"/>
      <c r="C43" s="195"/>
      <c r="D43" s="195"/>
      <c r="E43" s="195"/>
      <c r="F43" s="195"/>
      <c r="G43" s="195"/>
      <c r="H43" s="167"/>
      <c r="I43" s="179"/>
      <c r="J43" s="181"/>
    </row>
    <row r="44" spans="1:10">
      <c r="A44" s="162"/>
      <c r="B44" s="168"/>
      <c r="C44" s="165"/>
      <c r="D44" s="165"/>
      <c r="E44" s="165"/>
      <c r="F44" s="165"/>
      <c r="G44" s="166">
        <v>0</v>
      </c>
      <c r="H44" s="167"/>
      <c r="I44" s="179"/>
      <c r="J44" s="181"/>
    </row>
    <row r="45" spans="1:10" ht="14.45" customHeight="1">
      <c r="A45" s="195" t="s">
        <v>33</v>
      </c>
      <c r="B45" s="195"/>
      <c r="C45" s="195"/>
      <c r="D45" s="195"/>
      <c r="E45" s="195"/>
      <c r="F45" s="195"/>
      <c r="G45" s="195"/>
      <c r="H45" s="167"/>
      <c r="I45" s="179"/>
      <c r="J45" s="181"/>
    </row>
    <row r="46" spans="1:10" s="3" customFormat="1" ht="14.45" customHeight="1">
      <c r="A46" s="169"/>
      <c r="B46" s="169"/>
      <c r="C46" s="169"/>
      <c r="D46" s="169"/>
      <c r="E46" s="169"/>
      <c r="F46" s="169"/>
      <c r="G46" s="166">
        <v>0</v>
      </c>
      <c r="H46" s="167"/>
      <c r="I46" s="182"/>
      <c r="J46" s="183"/>
    </row>
    <row r="47" spans="1:10" ht="14.45" customHeight="1">
      <c r="A47" s="195" t="s">
        <v>34</v>
      </c>
      <c r="B47" s="195"/>
      <c r="C47" s="195"/>
      <c r="D47" s="195"/>
      <c r="E47" s="195"/>
      <c r="F47" s="195"/>
      <c r="G47" s="195"/>
      <c r="H47" s="167"/>
      <c r="I47" s="179"/>
      <c r="J47" s="181"/>
    </row>
    <row r="48" spans="1:10">
      <c r="A48" s="162"/>
      <c r="B48" s="168"/>
      <c r="C48" s="165"/>
      <c r="D48" s="165"/>
      <c r="E48" s="165"/>
      <c r="F48" s="165"/>
      <c r="G48" s="166">
        <v>0</v>
      </c>
      <c r="H48" s="167"/>
      <c r="I48" s="179"/>
      <c r="J48" s="181"/>
    </row>
    <row r="49" spans="1:10" ht="14.45" customHeight="1">
      <c r="A49" s="195" t="s">
        <v>35</v>
      </c>
      <c r="B49" s="195"/>
      <c r="C49" s="195"/>
      <c r="D49" s="195"/>
      <c r="E49" s="195"/>
      <c r="F49" s="195"/>
      <c r="G49" s="195"/>
      <c r="H49" s="167"/>
      <c r="I49" s="179"/>
      <c r="J49" s="181"/>
    </row>
    <row r="50" spans="1:10" s="3" customFormat="1" ht="14.45" customHeight="1">
      <c r="A50" s="169"/>
      <c r="B50" s="163" t="s">
        <v>36</v>
      </c>
      <c r="C50" s="163"/>
      <c r="D50" s="163"/>
      <c r="E50" s="163"/>
      <c r="F50" s="163"/>
      <c r="G50" s="166">
        <v>0</v>
      </c>
      <c r="H50" s="167"/>
      <c r="I50" s="182"/>
      <c r="J50" s="183"/>
    </row>
    <row r="51" spans="1:10" s="3" customFormat="1" ht="14.45" customHeight="1">
      <c r="A51" s="169"/>
      <c r="B51" s="197" t="s">
        <v>37</v>
      </c>
      <c r="C51" s="197"/>
      <c r="D51" s="197"/>
      <c r="E51" s="197"/>
      <c r="F51" s="197"/>
      <c r="G51" s="166">
        <v>0</v>
      </c>
      <c r="H51" s="167"/>
      <c r="I51" s="182"/>
      <c r="J51" s="183"/>
    </row>
    <row r="52" spans="1:10" s="3" customFormat="1" ht="14.45" customHeight="1">
      <c r="A52" s="169"/>
      <c r="B52" s="163" t="s">
        <v>38</v>
      </c>
      <c r="C52" s="163"/>
      <c r="D52" s="163"/>
      <c r="E52" s="163"/>
      <c r="F52" s="163"/>
      <c r="G52" s="166">
        <v>0</v>
      </c>
      <c r="H52" s="167"/>
      <c r="I52" s="182"/>
      <c r="J52" s="183"/>
    </row>
    <row r="53" spans="1:10" s="3" customFormat="1" ht="14.45" customHeight="1">
      <c r="A53" s="169"/>
      <c r="B53" s="163" t="s">
        <v>39</v>
      </c>
      <c r="C53" s="163"/>
      <c r="D53" s="163"/>
      <c r="E53" s="163"/>
      <c r="F53" s="163"/>
      <c r="G53" s="166">
        <v>0</v>
      </c>
      <c r="H53" s="167"/>
      <c r="I53" s="182"/>
      <c r="J53" s="183"/>
    </row>
    <row r="54" spans="1:10" s="3" customFormat="1" ht="14.45" customHeight="1">
      <c r="A54" s="169"/>
      <c r="B54" s="169"/>
      <c r="C54" s="169"/>
      <c r="D54" s="169"/>
      <c r="E54" s="169"/>
      <c r="F54" s="169"/>
      <c r="G54" s="169"/>
      <c r="H54" s="167"/>
      <c r="I54" s="182"/>
      <c r="J54" s="183"/>
    </row>
    <row r="55" spans="1:10">
      <c r="A55" s="170" t="s">
        <v>40</v>
      </c>
      <c r="B55" s="171"/>
      <c r="C55" s="172"/>
      <c r="D55" s="173"/>
      <c r="E55" s="174"/>
      <c r="F55" s="175" t="s">
        <v>41</v>
      </c>
      <c r="G55" s="176">
        <f>SUM(G14:G53)</f>
        <v>0</v>
      </c>
      <c r="H55" s="177"/>
      <c r="I55" s="184"/>
      <c r="J55" s="180"/>
    </row>
    <row r="56" spans="1:10">
      <c r="A56" s="198"/>
      <c r="B56" s="198"/>
      <c r="C56" s="198"/>
      <c r="D56" s="199"/>
      <c r="E56" s="174"/>
      <c r="F56" s="175" t="s">
        <v>42</v>
      </c>
      <c r="G56" s="178">
        <f>G55*16%</f>
        <v>0</v>
      </c>
    </row>
    <row r="57" spans="1:10">
      <c r="A57" s="198"/>
      <c r="B57" s="198"/>
      <c r="C57" s="198"/>
      <c r="D57" s="199"/>
      <c r="E57" s="174"/>
      <c r="F57" s="175" t="s">
        <v>43</v>
      </c>
      <c r="G57" s="178">
        <f>SUM(G55:G56)</f>
        <v>0</v>
      </c>
      <c r="H57" s="167"/>
      <c r="I57" s="167"/>
    </row>
  </sheetData>
  <mergeCells count="22">
    <mergeCell ref="B51:F51"/>
    <mergeCell ref="A56:D57"/>
    <mergeCell ref="A39:G39"/>
    <mergeCell ref="A43:G43"/>
    <mergeCell ref="A45:G45"/>
    <mergeCell ref="A47:G47"/>
    <mergeCell ref="A49:G49"/>
    <mergeCell ref="A21:G21"/>
    <mergeCell ref="B23:E23"/>
    <mergeCell ref="A28:G28"/>
    <mergeCell ref="B35:E35"/>
    <mergeCell ref="B36:E36"/>
    <mergeCell ref="B10:G10"/>
    <mergeCell ref="B11:E11"/>
    <mergeCell ref="F11:G11"/>
    <mergeCell ref="A12:G12"/>
    <mergeCell ref="A14:G14"/>
    <mergeCell ref="A1:G1"/>
    <mergeCell ref="A2:G2"/>
    <mergeCell ref="A3:G3"/>
    <mergeCell ref="A7:G7"/>
    <mergeCell ref="A8:G8"/>
  </mergeCells>
  <printOptions horizontalCentered="1" verticalCentered="1"/>
  <pageMargins left="0.55069444444444404" right="0.51180555555555596" top="0.47222222222222199" bottom="0.74803149606299202" header="0.31496062992126" footer="0.31496062992126"/>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6"/>
  <sheetViews>
    <sheetView view="pageBreakPreview" topLeftCell="D1" zoomScaleNormal="100" workbookViewId="0">
      <selection activeCell="E9" sqref="E9"/>
    </sheetView>
  </sheetViews>
  <sheetFormatPr baseColWidth="10" defaultColWidth="11" defaultRowHeight="15"/>
  <cols>
    <col min="1" max="1" width="11.42578125" style="4"/>
    <col min="2" max="2" width="11" style="4"/>
    <col min="3" max="3" width="17.28515625" style="5" customWidth="1"/>
    <col min="4" max="4" width="65.85546875" style="6" customWidth="1"/>
    <col min="5" max="5" width="11.42578125" style="4"/>
    <col min="6" max="6" width="11.42578125" style="7"/>
    <col min="7" max="7" width="13.42578125" style="8" customWidth="1"/>
    <col min="8" max="8" width="18.140625" style="8" customWidth="1"/>
  </cols>
  <sheetData>
    <row r="1" spans="1:8">
      <c r="A1" s="9"/>
      <c r="B1" s="10"/>
      <c r="C1" s="11"/>
      <c r="D1" s="12"/>
      <c r="E1" s="13"/>
      <c r="F1" s="13"/>
      <c r="G1" s="14"/>
      <c r="H1" s="15"/>
    </row>
    <row r="2" spans="1:8">
      <c r="A2" s="16"/>
      <c r="B2" s="17"/>
      <c r="C2" s="18"/>
      <c r="D2" s="19"/>
      <c r="F2" s="4"/>
      <c r="G2" s="20"/>
      <c r="H2" s="21"/>
    </row>
    <row r="3" spans="1:8" s="1" customFormat="1">
      <c r="A3" s="16"/>
      <c r="B3" s="17"/>
      <c r="C3" s="18"/>
      <c r="D3" s="19"/>
      <c r="E3" s="4"/>
      <c r="F3" s="4"/>
      <c r="G3" s="20"/>
      <c r="H3" s="21"/>
    </row>
    <row r="4" spans="1:8">
      <c r="A4" s="16"/>
      <c r="B4" s="17"/>
      <c r="C4" s="18"/>
      <c r="D4" s="19"/>
      <c r="F4" s="4"/>
      <c r="G4" s="20"/>
      <c r="H4" s="21"/>
    </row>
    <row r="5" spans="1:8">
      <c r="A5" s="16"/>
      <c r="B5" s="17"/>
      <c r="C5" s="18"/>
      <c r="D5" s="19"/>
      <c r="F5" s="4"/>
      <c r="G5" s="20"/>
      <c r="H5" s="21"/>
    </row>
    <row r="6" spans="1:8">
      <c r="A6" s="16"/>
      <c r="B6" s="17"/>
      <c r="C6" s="18"/>
      <c r="D6" s="19"/>
      <c r="F6" s="4"/>
      <c r="G6" s="20"/>
      <c r="H6" s="21"/>
    </row>
    <row r="7" spans="1:8">
      <c r="A7" s="200" t="s">
        <v>44</v>
      </c>
      <c r="B7" s="201"/>
      <c r="C7" s="202"/>
      <c r="D7" s="203"/>
      <c r="E7" s="204"/>
      <c r="F7" s="204"/>
      <c r="G7" s="204"/>
      <c r="H7" s="205"/>
    </row>
    <row r="8" spans="1:8">
      <c r="A8" s="206" t="s">
        <v>1</v>
      </c>
      <c r="B8" s="207"/>
      <c r="C8" s="208"/>
      <c r="D8" s="203"/>
      <c r="E8" s="204"/>
      <c r="F8" s="204"/>
      <c r="G8" s="204"/>
      <c r="H8" s="205"/>
    </row>
    <row r="9" spans="1:8">
      <c r="A9" s="16"/>
      <c r="B9" s="17"/>
      <c r="C9" s="18"/>
      <c r="D9" s="19"/>
      <c r="F9" s="4"/>
      <c r="G9" s="20"/>
      <c r="H9" s="21"/>
    </row>
    <row r="10" spans="1:8" ht="21" customHeight="1">
      <c r="A10" s="22" t="s">
        <v>45</v>
      </c>
      <c r="B10" s="23"/>
      <c r="C10" s="24"/>
      <c r="D10" s="25"/>
      <c r="E10" s="26"/>
      <c r="F10" s="26"/>
      <c r="G10" s="27"/>
      <c r="H10" s="28"/>
    </row>
    <row r="11" spans="1:8" ht="21" customHeight="1">
      <c r="A11" s="209" t="s">
        <v>46</v>
      </c>
      <c r="B11" s="210"/>
      <c r="C11" s="211"/>
      <c r="D11" s="210"/>
      <c r="E11" s="210"/>
      <c r="F11" s="210"/>
      <c r="G11" s="212" t="s">
        <v>736</v>
      </c>
      <c r="H11" s="213"/>
    </row>
    <row r="12" spans="1:8">
      <c r="A12" s="29"/>
      <c r="B12" s="30"/>
      <c r="C12" s="31"/>
      <c r="D12" s="32"/>
      <c r="E12" s="30"/>
      <c r="F12" s="33"/>
      <c r="G12" s="34"/>
      <c r="H12" s="35"/>
    </row>
    <row r="13" spans="1:8" ht="19.149999999999999" customHeight="1">
      <c r="A13" s="36" t="s">
        <v>47</v>
      </c>
      <c r="B13" s="36" t="s">
        <v>48</v>
      </c>
      <c r="C13" s="37" t="s">
        <v>49</v>
      </c>
      <c r="D13" s="37" t="s">
        <v>50</v>
      </c>
      <c r="E13" s="36" t="s">
        <v>51</v>
      </c>
      <c r="F13" s="36" t="s">
        <v>52</v>
      </c>
      <c r="G13" s="38" t="s">
        <v>53</v>
      </c>
      <c r="H13" s="38" t="s">
        <v>7</v>
      </c>
    </row>
    <row r="14" spans="1:8" ht="56.25">
      <c r="A14" s="39" t="s">
        <v>54</v>
      </c>
      <c r="B14" s="40"/>
      <c r="C14" s="41"/>
      <c r="D14" s="42" t="s">
        <v>55</v>
      </c>
      <c r="E14" s="43"/>
      <c r="F14" s="44"/>
      <c r="G14" s="45"/>
      <c r="H14" s="46"/>
    </row>
    <row r="15" spans="1:8" ht="18.75">
      <c r="A15" s="47" t="s">
        <v>56</v>
      </c>
      <c r="B15" s="48"/>
      <c r="C15" s="49"/>
      <c r="D15" s="50" t="s">
        <v>57</v>
      </c>
      <c r="E15" s="51"/>
      <c r="F15" s="51"/>
      <c r="G15" s="51"/>
      <c r="H15" s="52"/>
    </row>
    <row r="16" spans="1:8" ht="18.75">
      <c r="A16" s="53" t="s">
        <v>58</v>
      </c>
      <c r="B16" s="54"/>
      <c r="C16" s="55"/>
      <c r="D16" s="56" t="s">
        <v>59</v>
      </c>
      <c r="E16" s="57"/>
      <c r="F16" s="58"/>
      <c r="G16" s="59"/>
      <c r="H16" s="60"/>
    </row>
    <row r="17" spans="1:8" ht="90">
      <c r="A17" s="61" t="s">
        <v>60</v>
      </c>
      <c r="B17" s="61">
        <v>10102210</v>
      </c>
      <c r="C17" s="62" t="s">
        <v>61</v>
      </c>
      <c r="D17" s="63" t="s">
        <v>62</v>
      </c>
      <c r="E17" s="61" t="s">
        <v>63</v>
      </c>
      <c r="F17" s="64">
        <v>2820.6</v>
      </c>
      <c r="G17" s="65">
        <v>0</v>
      </c>
      <c r="H17" s="65">
        <f>ROUND(F17*G17,2)</f>
        <v>0</v>
      </c>
    </row>
    <row r="18" spans="1:8" ht="45">
      <c r="A18" s="61" t="s">
        <v>64</v>
      </c>
      <c r="B18" s="66">
        <v>10102220</v>
      </c>
      <c r="C18" s="62" t="s">
        <v>65</v>
      </c>
      <c r="D18" s="63" t="s">
        <v>66</v>
      </c>
      <c r="E18" s="61" t="s">
        <v>67</v>
      </c>
      <c r="F18" s="64">
        <v>1410.3</v>
      </c>
      <c r="G18" s="65">
        <v>0</v>
      </c>
      <c r="H18" s="65">
        <f>ROUND(F18*G18,2)</f>
        <v>0</v>
      </c>
    </row>
    <row r="19" spans="1:8">
      <c r="A19" s="214" t="s">
        <v>68</v>
      </c>
      <c r="B19" s="215"/>
      <c r="C19" s="216"/>
      <c r="D19" s="215"/>
      <c r="E19" s="215"/>
      <c r="F19" s="215"/>
      <c r="G19" s="217"/>
      <c r="H19" s="67">
        <f>SUM(H17:H18)</f>
        <v>0</v>
      </c>
    </row>
    <row r="20" spans="1:8" ht="18.75">
      <c r="A20" s="53" t="s">
        <v>69</v>
      </c>
      <c r="B20" s="54"/>
      <c r="C20" s="55"/>
      <c r="D20" s="56" t="s">
        <v>70</v>
      </c>
      <c r="E20" s="57"/>
      <c r="F20" s="58"/>
      <c r="G20" s="59"/>
      <c r="H20" s="60"/>
    </row>
    <row r="21" spans="1:8" ht="60">
      <c r="A21" s="61" t="s">
        <v>71</v>
      </c>
      <c r="B21" s="61">
        <v>10201110</v>
      </c>
      <c r="C21" s="62" t="s">
        <v>72</v>
      </c>
      <c r="D21" s="63" t="s">
        <v>73</v>
      </c>
      <c r="E21" s="61" t="s">
        <v>74</v>
      </c>
      <c r="F21" s="64">
        <v>112.5</v>
      </c>
      <c r="G21" s="65">
        <v>0</v>
      </c>
      <c r="H21" s="65">
        <f t="shared" ref="H21:H22" si="0">ROUND(F21*G21,2)</f>
        <v>0</v>
      </c>
    </row>
    <row r="22" spans="1:8" ht="60">
      <c r="A22" s="61" t="s">
        <v>75</v>
      </c>
      <c r="B22" s="61">
        <v>10201120</v>
      </c>
      <c r="C22" s="62" t="s">
        <v>72</v>
      </c>
      <c r="D22" s="63" t="s">
        <v>76</v>
      </c>
      <c r="E22" s="61" t="s">
        <v>74</v>
      </c>
      <c r="F22" s="64">
        <v>90</v>
      </c>
      <c r="G22" s="65">
        <v>0</v>
      </c>
      <c r="H22" s="65">
        <f t="shared" si="0"/>
        <v>0</v>
      </c>
    </row>
    <row r="23" spans="1:8">
      <c r="A23" s="214" t="s">
        <v>77</v>
      </c>
      <c r="B23" s="215"/>
      <c r="C23" s="216"/>
      <c r="D23" s="215"/>
      <c r="E23" s="215"/>
      <c r="F23" s="215"/>
      <c r="G23" s="217"/>
      <c r="H23" s="67">
        <f>SUM(H21:H22)</f>
        <v>0</v>
      </c>
    </row>
    <row r="24" spans="1:8" ht="18.75">
      <c r="A24" s="53" t="s">
        <v>78</v>
      </c>
      <c r="B24" s="54"/>
      <c r="C24" s="55"/>
      <c r="D24" s="56" t="s">
        <v>79</v>
      </c>
      <c r="E24" s="57"/>
      <c r="F24" s="58"/>
      <c r="G24" s="59"/>
      <c r="H24" s="60"/>
    </row>
    <row r="25" spans="1:8" ht="60">
      <c r="A25" s="61" t="s">
        <v>80</v>
      </c>
      <c r="B25" s="61">
        <v>10302110</v>
      </c>
      <c r="C25" s="62" t="s">
        <v>81</v>
      </c>
      <c r="D25" s="63" t="s">
        <v>82</v>
      </c>
      <c r="E25" s="61" t="s">
        <v>74</v>
      </c>
      <c r="F25" s="64">
        <v>263.25</v>
      </c>
      <c r="G25" s="65">
        <v>0</v>
      </c>
      <c r="H25" s="65">
        <f t="shared" ref="H25:H27" si="1">ROUND(F25*G25,2)</f>
        <v>0</v>
      </c>
    </row>
    <row r="26" spans="1:8" ht="75">
      <c r="A26" s="61" t="s">
        <v>83</v>
      </c>
      <c r="B26" s="61">
        <v>10302120</v>
      </c>
      <c r="C26" s="62" t="s">
        <v>81</v>
      </c>
      <c r="D26" s="63" t="s">
        <v>84</v>
      </c>
      <c r="E26" s="61" t="s">
        <v>74</v>
      </c>
      <c r="F26" s="64">
        <v>263.25</v>
      </c>
      <c r="G26" s="65">
        <v>0</v>
      </c>
      <c r="H26" s="65">
        <f t="shared" si="1"/>
        <v>0</v>
      </c>
    </row>
    <row r="27" spans="1:8" ht="60">
      <c r="A27" s="61" t="s">
        <v>85</v>
      </c>
      <c r="B27" s="61">
        <v>10302130</v>
      </c>
      <c r="C27" s="62" t="s">
        <v>81</v>
      </c>
      <c r="D27" s="63" t="s">
        <v>86</v>
      </c>
      <c r="E27" s="61" t="s">
        <v>87</v>
      </c>
      <c r="F27" s="64">
        <v>2632.5</v>
      </c>
      <c r="G27" s="65">
        <v>0</v>
      </c>
      <c r="H27" s="65">
        <f t="shared" si="1"/>
        <v>0</v>
      </c>
    </row>
    <row r="28" spans="1:8">
      <c r="A28" s="214" t="s">
        <v>88</v>
      </c>
      <c r="B28" s="215"/>
      <c r="C28" s="216"/>
      <c r="D28" s="215"/>
      <c r="E28" s="215"/>
      <c r="F28" s="215"/>
      <c r="G28" s="217"/>
      <c r="H28" s="67">
        <f>SUM(H25:H27)</f>
        <v>0</v>
      </c>
    </row>
    <row r="29" spans="1:8" ht="18.75">
      <c r="A29" s="53" t="s">
        <v>89</v>
      </c>
      <c r="B29" s="54"/>
      <c r="C29" s="55"/>
      <c r="D29" s="56" t="s">
        <v>90</v>
      </c>
      <c r="E29" s="57"/>
      <c r="F29" s="58"/>
      <c r="G29" s="59"/>
      <c r="H29" s="60"/>
    </row>
    <row r="30" spans="1:8" ht="75">
      <c r="A30" s="61" t="s">
        <v>91</v>
      </c>
      <c r="B30" s="61">
        <v>10404110</v>
      </c>
      <c r="C30" s="62" t="s">
        <v>92</v>
      </c>
      <c r="D30" s="63" t="s">
        <v>93</v>
      </c>
      <c r="E30" s="61" t="s">
        <v>74</v>
      </c>
      <c r="F30" s="64">
        <v>169.13</v>
      </c>
      <c r="G30" s="65">
        <v>0</v>
      </c>
      <c r="H30" s="65">
        <f>ROUND(F30*G30,2)</f>
        <v>0</v>
      </c>
    </row>
    <row r="31" spans="1:8">
      <c r="A31" s="214" t="s">
        <v>94</v>
      </c>
      <c r="B31" s="215"/>
      <c r="C31" s="216"/>
      <c r="D31" s="215"/>
      <c r="E31" s="215"/>
      <c r="F31" s="215"/>
      <c r="G31" s="217"/>
      <c r="H31" s="67">
        <f>SUM(H30)</f>
        <v>0</v>
      </c>
    </row>
    <row r="32" spans="1:8" ht="18.75">
      <c r="A32" s="53" t="s">
        <v>95</v>
      </c>
      <c r="B32" s="54"/>
      <c r="C32" s="55"/>
      <c r="D32" s="56" t="s">
        <v>96</v>
      </c>
      <c r="E32" s="57"/>
      <c r="F32" s="58"/>
      <c r="G32" s="59"/>
      <c r="H32" s="60"/>
    </row>
    <row r="33" spans="1:8" ht="90">
      <c r="A33" s="61" t="s">
        <v>97</v>
      </c>
      <c r="B33" s="61">
        <v>10503310</v>
      </c>
      <c r="C33" s="62" t="s">
        <v>98</v>
      </c>
      <c r="D33" s="63" t="s">
        <v>99</v>
      </c>
      <c r="E33" s="61" t="s">
        <v>74</v>
      </c>
      <c r="F33" s="64">
        <v>2.94</v>
      </c>
      <c r="G33" s="65">
        <v>0</v>
      </c>
      <c r="H33" s="65">
        <f t="shared" ref="H33:H54" si="2">ROUND(F33*G33,2)</f>
        <v>0</v>
      </c>
    </row>
    <row r="34" spans="1:8" ht="60">
      <c r="A34" s="61" t="s">
        <v>100</v>
      </c>
      <c r="B34" s="61">
        <v>10503450</v>
      </c>
      <c r="C34" s="62" t="s">
        <v>101</v>
      </c>
      <c r="D34" s="63" t="s">
        <v>102</v>
      </c>
      <c r="E34" s="61" t="s">
        <v>103</v>
      </c>
      <c r="F34" s="64">
        <v>6988.8</v>
      </c>
      <c r="G34" s="65">
        <v>0</v>
      </c>
      <c r="H34" s="65">
        <f t="shared" si="2"/>
        <v>0</v>
      </c>
    </row>
    <row r="35" spans="1:8" ht="75">
      <c r="A35" s="61" t="s">
        <v>104</v>
      </c>
      <c r="B35" s="61">
        <v>10503460</v>
      </c>
      <c r="C35" s="62" t="s">
        <v>101</v>
      </c>
      <c r="D35" s="63" t="s">
        <v>105</v>
      </c>
      <c r="E35" s="61" t="s">
        <v>103</v>
      </c>
      <c r="F35" s="64">
        <v>2173.5</v>
      </c>
      <c r="G35" s="65">
        <v>0</v>
      </c>
      <c r="H35" s="65">
        <f t="shared" si="2"/>
        <v>0</v>
      </c>
    </row>
    <row r="36" spans="1:8" ht="75">
      <c r="A36" s="61" t="s">
        <v>106</v>
      </c>
      <c r="B36" s="61">
        <v>10503480</v>
      </c>
      <c r="C36" s="62" t="s">
        <v>101</v>
      </c>
      <c r="D36" s="63" t="s">
        <v>107</v>
      </c>
      <c r="E36" s="61" t="s">
        <v>103</v>
      </c>
      <c r="F36" s="64">
        <v>2054.25</v>
      </c>
      <c r="G36" s="65">
        <v>0</v>
      </c>
      <c r="H36" s="65">
        <f t="shared" si="2"/>
        <v>0</v>
      </c>
    </row>
    <row r="37" spans="1:8" ht="60">
      <c r="A37" s="61" t="s">
        <v>108</v>
      </c>
      <c r="B37" s="61">
        <v>10504110</v>
      </c>
      <c r="C37" s="62" t="s">
        <v>109</v>
      </c>
      <c r="D37" s="63" t="s">
        <v>110</v>
      </c>
      <c r="E37" s="61" t="s">
        <v>63</v>
      </c>
      <c r="F37" s="64">
        <v>48</v>
      </c>
      <c r="G37" s="65">
        <v>0</v>
      </c>
      <c r="H37" s="65">
        <f t="shared" si="2"/>
        <v>0</v>
      </c>
    </row>
    <row r="38" spans="1:8" ht="75">
      <c r="A38" s="61" t="s">
        <v>111</v>
      </c>
      <c r="B38" s="61">
        <v>10503250</v>
      </c>
      <c r="C38" s="62" t="s">
        <v>98</v>
      </c>
      <c r="D38" s="63" t="s">
        <v>112</v>
      </c>
      <c r="E38" s="61" t="s">
        <v>74</v>
      </c>
      <c r="F38" s="64">
        <v>51.75</v>
      </c>
      <c r="G38" s="65">
        <v>0</v>
      </c>
      <c r="H38" s="65">
        <f t="shared" si="2"/>
        <v>0</v>
      </c>
    </row>
    <row r="39" spans="1:8">
      <c r="A39" s="214" t="s">
        <v>113</v>
      </c>
      <c r="B39" s="215"/>
      <c r="C39" s="216"/>
      <c r="D39" s="215"/>
      <c r="E39" s="215"/>
      <c r="F39" s="215"/>
      <c r="G39" s="217"/>
      <c r="H39" s="67">
        <f>SUM(H33:H38)</f>
        <v>0</v>
      </c>
    </row>
    <row r="40" spans="1:8" ht="18.75">
      <c r="A40" s="53" t="s">
        <v>114</v>
      </c>
      <c r="B40" s="54"/>
      <c r="C40" s="55"/>
      <c r="D40" s="56" t="s">
        <v>115</v>
      </c>
      <c r="E40" s="57"/>
      <c r="F40" s="58"/>
      <c r="G40" s="59"/>
      <c r="H40" s="60"/>
    </row>
    <row r="41" spans="1:8" ht="150">
      <c r="A41" s="61" t="s">
        <v>116</v>
      </c>
      <c r="B41" s="61">
        <v>10607510</v>
      </c>
      <c r="C41" s="62" t="s">
        <v>117</v>
      </c>
      <c r="D41" s="68" t="s">
        <v>118</v>
      </c>
      <c r="E41" s="61" t="s">
        <v>103</v>
      </c>
      <c r="F41" s="64">
        <v>1111.3900000000001</v>
      </c>
      <c r="G41" s="65">
        <v>0</v>
      </c>
      <c r="H41" s="65">
        <f t="shared" si="2"/>
        <v>0</v>
      </c>
    </row>
    <row r="42" spans="1:8" ht="180">
      <c r="A42" s="61" t="s">
        <v>119</v>
      </c>
      <c r="B42" s="61">
        <v>10607520</v>
      </c>
      <c r="C42" s="62" t="s">
        <v>117</v>
      </c>
      <c r="D42" s="68" t="s">
        <v>120</v>
      </c>
      <c r="E42" s="61" t="s">
        <v>103</v>
      </c>
      <c r="F42" s="64">
        <v>913.18</v>
      </c>
      <c r="G42" s="65">
        <v>0</v>
      </c>
      <c r="H42" s="65">
        <f t="shared" si="2"/>
        <v>0</v>
      </c>
    </row>
    <row r="43" spans="1:8" ht="135">
      <c r="A43" s="61" t="s">
        <v>121</v>
      </c>
      <c r="B43" s="61">
        <v>10607530</v>
      </c>
      <c r="C43" s="62" t="s">
        <v>117</v>
      </c>
      <c r="D43" s="68" t="s">
        <v>122</v>
      </c>
      <c r="E43" s="61" t="s">
        <v>103</v>
      </c>
      <c r="F43" s="64">
        <v>3766.68</v>
      </c>
      <c r="G43" s="65">
        <v>0</v>
      </c>
      <c r="H43" s="65">
        <f t="shared" si="2"/>
        <v>0</v>
      </c>
    </row>
    <row r="44" spans="1:8" ht="135">
      <c r="A44" s="61" t="s">
        <v>123</v>
      </c>
      <c r="B44" s="61">
        <v>10607540</v>
      </c>
      <c r="C44" s="62" t="s">
        <v>117</v>
      </c>
      <c r="D44" s="68" t="s">
        <v>124</v>
      </c>
      <c r="E44" s="61" t="s">
        <v>103</v>
      </c>
      <c r="F44" s="64">
        <v>117.95</v>
      </c>
      <c r="G44" s="65">
        <v>0</v>
      </c>
      <c r="H44" s="65">
        <f t="shared" si="2"/>
        <v>0</v>
      </c>
    </row>
    <row r="45" spans="1:8" ht="135">
      <c r="A45" s="61" t="s">
        <v>125</v>
      </c>
      <c r="B45" s="61">
        <v>10607550</v>
      </c>
      <c r="C45" s="62" t="s">
        <v>117</v>
      </c>
      <c r="D45" s="68" t="s">
        <v>126</v>
      </c>
      <c r="E45" s="61" t="s">
        <v>103</v>
      </c>
      <c r="F45" s="64">
        <v>1154.3599999999999</v>
      </c>
      <c r="G45" s="65">
        <v>0</v>
      </c>
      <c r="H45" s="65">
        <f t="shared" si="2"/>
        <v>0</v>
      </c>
    </row>
    <row r="46" spans="1:8" ht="165">
      <c r="A46" s="61" t="s">
        <v>127</v>
      </c>
      <c r="B46" s="61">
        <v>10607560</v>
      </c>
      <c r="C46" s="62" t="s">
        <v>117</v>
      </c>
      <c r="D46" s="68" t="s">
        <v>128</v>
      </c>
      <c r="E46" s="61" t="s">
        <v>103</v>
      </c>
      <c r="F46" s="64">
        <v>899.93</v>
      </c>
      <c r="G46" s="65">
        <v>0</v>
      </c>
      <c r="H46" s="65">
        <f t="shared" si="2"/>
        <v>0</v>
      </c>
    </row>
    <row r="47" spans="1:8" ht="180">
      <c r="A47" s="61" t="s">
        <v>129</v>
      </c>
      <c r="B47" s="61">
        <v>10607570</v>
      </c>
      <c r="C47" s="62" t="s">
        <v>117</v>
      </c>
      <c r="D47" s="68" t="s">
        <v>130</v>
      </c>
      <c r="E47" s="61" t="s">
        <v>103</v>
      </c>
      <c r="F47" s="64">
        <v>7586.24</v>
      </c>
      <c r="G47" s="65">
        <v>0</v>
      </c>
      <c r="H47" s="65">
        <f t="shared" si="2"/>
        <v>0</v>
      </c>
    </row>
    <row r="48" spans="1:8" ht="120">
      <c r="A48" s="61" t="s">
        <v>131</v>
      </c>
      <c r="B48" s="61">
        <v>10607575</v>
      </c>
      <c r="C48" s="62" t="s">
        <v>117</v>
      </c>
      <c r="D48" s="68" t="s">
        <v>132</v>
      </c>
      <c r="E48" s="61" t="s">
        <v>133</v>
      </c>
      <c r="F48" s="64">
        <v>206</v>
      </c>
      <c r="G48" s="65">
        <v>0</v>
      </c>
      <c r="H48" s="65">
        <f t="shared" si="2"/>
        <v>0</v>
      </c>
    </row>
    <row r="49" spans="1:8" ht="120">
      <c r="A49" s="61" t="s">
        <v>134</v>
      </c>
      <c r="B49" s="61">
        <v>10607580</v>
      </c>
      <c r="C49" s="62" t="s">
        <v>117</v>
      </c>
      <c r="D49" s="68" t="s">
        <v>135</v>
      </c>
      <c r="E49" s="61" t="s">
        <v>103</v>
      </c>
      <c r="F49" s="64">
        <v>272.69</v>
      </c>
      <c r="G49" s="65">
        <v>0</v>
      </c>
      <c r="H49" s="65">
        <f t="shared" si="2"/>
        <v>0</v>
      </c>
    </row>
    <row r="50" spans="1:8" ht="135">
      <c r="A50" s="61" t="s">
        <v>136</v>
      </c>
      <c r="B50" s="61">
        <v>10607590</v>
      </c>
      <c r="C50" s="62" t="s">
        <v>117</v>
      </c>
      <c r="D50" s="68" t="s">
        <v>137</v>
      </c>
      <c r="E50" s="61" t="s">
        <v>103</v>
      </c>
      <c r="F50" s="64">
        <v>536</v>
      </c>
      <c r="G50" s="65">
        <v>0</v>
      </c>
      <c r="H50" s="65">
        <f t="shared" si="2"/>
        <v>0</v>
      </c>
    </row>
    <row r="51" spans="1:8" ht="135">
      <c r="A51" s="61" t="s">
        <v>138</v>
      </c>
      <c r="B51" s="61">
        <v>10607600</v>
      </c>
      <c r="C51" s="62" t="s">
        <v>117</v>
      </c>
      <c r="D51" s="68" t="s">
        <v>139</v>
      </c>
      <c r="E51" s="61" t="s">
        <v>103</v>
      </c>
      <c r="F51" s="64">
        <v>536</v>
      </c>
      <c r="G51" s="65">
        <v>0</v>
      </c>
      <c r="H51" s="65">
        <f t="shared" si="2"/>
        <v>0</v>
      </c>
    </row>
    <row r="52" spans="1:8" ht="120">
      <c r="A52" s="61" t="s">
        <v>140</v>
      </c>
      <c r="B52" s="61">
        <v>10607610</v>
      </c>
      <c r="C52" s="62" t="s">
        <v>117</v>
      </c>
      <c r="D52" s="68" t="s">
        <v>141</v>
      </c>
      <c r="E52" s="61" t="s">
        <v>103</v>
      </c>
      <c r="F52" s="64">
        <v>212</v>
      </c>
      <c r="G52" s="65">
        <v>0</v>
      </c>
      <c r="H52" s="65">
        <f t="shared" si="2"/>
        <v>0</v>
      </c>
    </row>
    <row r="53" spans="1:8" ht="90">
      <c r="A53" s="61" t="s">
        <v>142</v>
      </c>
      <c r="B53" s="61">
        <v>10607620</v>
      </c>
      <c r="C53" s="62" t="s">
        <v>143</v>
      </c>
      <c r="D53" s="63" t="s">
        <v>144</v>
      </c>
      <c r="E53" s="61" t="s">
        <v>145</v>
      </c>
      <c r="F53" s="64">
        <v>24</v>
      </c>
      <c r="G53" s="65">
        <v>0</v>
      </c>
      <c r="H53" s="65">
        <f t="shared" si="2"/>
        <v>0</v>
      </c>
    </row>
    <row r="54" spans="1:8" ht="90">
      <c r="A54" s="61" t="s">
        <v>146</v>
      </c>
      <c r="B54" s="61">
        <v>10607630</v>
      </c>
      <c r="C54" s="62" t="s">
        <v>117</v>
      </c>
      <c r="D54" s="63" t="s">
        <v>147</v>
      </c>
      <c r="E54" s="61" t="s">
        <v>145</v>
      </c>
      <c r="F54" s="64">
        <v>1</v>
      </c>
      <c r="G54" s="65">
        <v>0</v>
      </c>
      <c r="H54" s="65">
        <f t="shared" si="2"/>
        <v>0</v>
      </c>
    </row>
    <row r="55" spans="1:8">
      <c r="A55" s="214" t="s">
        <v>148</v>
      </c>
      <c r="B55" s="215"/>
      <c r="C55" s="216"/>
      <c r="D55" s="215"/>
      <c r="E55" s="215"/>
      <c r="F55" s="215"/>
      <c r="G55" s="217"/>
      <c r="H55" s="67">
        <f>SUM(H41:H54)</f>
        <v>0</v>
      </c>
    </row>
    <row r="56" spans="1:8" ht="18.75">
      <c r="A56" s="218" t="s">
        <v>149</v>
      </c>
      <c r="B56" s="219"/>
      <c r="C56" s="220"/>
      <c r="D56" s="219"/>
      <c r="E56" s="219"/>
      <c r="F56" s="219"/>
      <c r="G56" s="221"/>
      <c r="H56" s="70">
        <f>H55+H39+H31+H28+H23+H19</f>
        <v>0</v>
      </c>
    </row>
    <row r="57" spans="1:8" ht="18.75">
      <c r="A57" s="47" t="s">
        <v>150</v>
      </c>
      <c r="B57" s="48"/>
      <c r="C57" s="49"/>
      <c r="D57" s="50" t="s">
        <v>151</v>
      </c>
      <c r="E57" s="51"/>
      <c r="F57" s="51"/>
      <c r="G57" s="51"/>
      <c r="H57" s="52"/>
    </row>
    <row r="58" spans="1:8" ht="18.75">
      <c r="A58" s="53" t="s">
        <v>152</v>
      </c>
      <c r="B58" s="54"/>
      <c r="C58" s="55"/>
      <c r="D58" s="56" t="s">
        <v>153</v>
      </c>
      <c r="E58" s="57"/>
      <c r="F58" s="58"/>
      <c r="G58" s="59"/>
      <c r="H58" s="60"/>
    </row>
    <row r="59" spans="1:8" ht="75">
      <c r="A59" s="61" t="s">
        <v>154</v>
      </c>
      <c r="B59" s="61">
        <v>11010001</v>
      </c>
      <c r="C59" s="71" t="s">
        <v>155</v>
      </c>
      <c r="D59" s="63" t="s">
        <v>156</v>
      </c>
      <c r="E59" s="61" t="s">
        <v>145</v>
      </c>
      <c r="F59" s="72">
        <v>1</v>
      </c>
      <c r="G59" s="65">
        <v>0</v>
      </c>
      <c r="H59" s="65">
        <f t="shared" ref="H59:H61" si="3">ROUND(F59*G59,2)</f>
        <v>0</v>
      </c>
    </row>
    <row r="60" spans="1:8" ht="105">
      <c r="A60" s="61" t="s">
        <v>157</v>
      </c>
      <c r="B60" s="61">
        <v>11010002</v>
      </c>
      <c r="C60" s="71" t="s">
        <v>158</v>
      </c>
      <c r="D60" s="63" t="s">
        <v>159</v>
      </c>
      <c r="E60" s="61" t="s">
        <v>145</v>
      </c>
      <c r="F60" s="72">
        <v>1</v>
      </c>
      <c r="G60" s="65">
        <v>0</v>
      </c>
      <c r="H60" s="65">
        <f t="shared" si="3"/>
        <v>0</v>
      </c>
    </row>
    <row r="61" spans="1:8" ht="90">
      <c r="A61" s="61" t="s">
        <v>160</v>
      </c>
      <c r="B61" s="61">
        <v>10102210</v>
      </c>
      <c r="C61" s="62" t="s">
        <v>61</v>
      </c>
      <c r="D61" s="63" t="s">
        <v>62</v>
      </c>
      <c r="E61" s="61" t="s">
        <v>63</v>
      </c>
      <c r="F61" s="64">
        <v>25</v>
      </c>
      <c r="G61" s="65">
        <v>0</v>
      </c>
      <c r="H61" s="65">
        <f t="shared" si="3"/>
        <v>0</v>
      </c>
    </row>
    <row r="62" spans="1:8" ht="45">
      <c r="A62" s="61" t="s">
        <v>161</v>
      </c>
      <c r="B62" s="61">
        <v>10102220</v>
      </c>
      <c r="C62" s="62" t="s">
        <v>65</v>
      </c>
      <c r="D62" s="63" t="s">
        <v>66</v>
      </c>
      <c r="E62" s="61" t="s">
        <v>63</v>
      </c>
      <c r="F62" s="64">
        <v>25</v>
      </c>
      <c r="G62" s="65">
        <v>0</v>
      </c>
      <c r="H62" s="65">
        <f t="shared" ref="H62" si="4">ROUND(F62*G62,2)</f>
        <v>0</v>
      </c>
    </row>
    <row r="63" spans="1:8">
      <c r="A63" s="214" t="s">
        <v>162</v>
      </c>
      <c r="B63" s="215"/>
      <c r="C63" s="216"/>
      <c r="D63" s="215"/>
      <c r="E63" s="215"/>
      <c r="F63" s="215"/>
      <c r="G63" s="217"/>
      <c r="H63" s="67">
        <f>SUM(H59:H62)</f>
        <v>0</v>
      </c>
    </row>
    <row r="64" spans="1:8" ht="18.75">
      <c r="A64" s="53" t="s">
        <v>163</v>
      </c>
      <c r="B64" s="53"/>
      <c r="C64" s="73"/>
      <c r="D64" s="74" t="s">
        <v>70</v>
      </c>
      <c r="E64" s="75"/>
      <c r="F64" s="76"/>
      <c r="G64" s="77"/>
      <c r="H64" s="77"/>
    </row>
    <row r="65" spans="1:8" ht="60">
      <c r="A65" s="61" t="s">
        <v>164</v>
      </c>
      <c r="B65" s="61">
        <v>10201110</v>
      </c>
      <c r="C65" s="62" t="s">
        <v>72</v>
      </c>
      <c r="D65" s="63" t="s">
        <v>165</v>
      </c>
      <c r="E65" s="61" t="s">
        <v>74</v>
      </c>
      <c r="F65" s="64">
        <v>28.75</v>
      </c>
      <c r="G65" s="65">
        <v>0</v>
      </c>
      <c r="H65" s="65">
        <f t="shared" ref="H65" si="5">ROUND(F65*G65,2)</f>
        <v>0</v>
      </c>
    </row>
    <row r="66" spans="1:8">
      <c r="A66" s="214" t="s">
        <v>77</v>
      </c>
      <c r="B66" s="215"/>
      <c r="C66" s="216"/>
      <c r="D66" s="215"/>
      <c r="E66" s="215"/>
      <c r="F66" s="215"/>
      <c r="G66" s="217"/>
      <c r="H66" s="67">
        <f>SUM(H65)</f>
        <v>0</v>
      </c>
    </row>
    <row r="67" spans="1:8" ht="18.75">
      <c r="A67" s="53" t="s">
        <v>166</v>
      </c>
      <c r="B67" s="53"/>
      <c r="C67" s="73"/>
      <c r="D67" s="74" t="s">
        <v>79</v>
      </c>
      <c r="E67" s="75"/>
      <c r="F67" s="76"/>
      <c r="G67" s="77"/>
      <c r="H67" s="77"/>
    </row>
    <row r="68" spans="1:8" ht="60">
      <c r="A68" s="61" t="s">
        <v>167</v>
      </c>
      <c r="B68" s="61">
        <v>10302110</v>
      </c>
      <c r="C68" s="62" t="s">
        <v>81</v>
      </c>
      <c r="D68" s="63" t="s">
        <v>82</v>
      </c>
      <c r="E68" s="61" t="s">
        <v>74</v>
      </c>
      <c r="F68" s="64">
        <v>37.380000000000003</v>
      </c>
      <c r="G68" s="65">
        <v>0</v>
      </c>
      <c r="H68" s="65">
        <f t="shared" ref="H68:H70" si="6">ROUND(F68*G68,2)</f>
        <v>0</v>
      </c>
    </row>
    <row r="69" spans="1:8" ht="75">
      <c r="A69" s="61" t="s">
        <v>168</v>
      </c>
      <c r="B69" s="61">
        <v>10302120</v>
      </c>
      <c r="C69" s="62" t="s">
        <v>81</v>
      </c>
      <c r="D69" s="63" t="s">
        <v>84</v>
      </c>
      <c r="E69" s="61" t="s">
        <v>74</v>
      </c>
      <c r="F69" s="64">
        <v>37.380000000000003</v>
      </c>
      <c r="G69" s="65">
        <v>0</v>
      </c>
      <c r="H69" s="65">
        <f t="shared" si="6"/>
        <v>0</v>
      </c>
    </row>
    <row r="70" spans="1:8" ht="60">
      <c r="A70" s="61" t="s">
        <v>169</v>
      </c>
      <c r="B70" s="61">
        <v>10302130</v>
      </c>
      <c r="C70" s="62" t="s">
        <v>81</v>
      </c>
      <c r="D70" s="63" t="s">
        <v>86</v>
      </c>
      <c r="E70" s="61" t="s">
        <v>87</v>
      </c>
      <c r="F70" s="64">
        <v>373.75</v>
      </c>
      <c r="G70" s="65">
        <v>0</v>
      </c>
      <c r="H70" s="65">
        <f t="shared" si="6"/>
        <v>0</v>
      </c>
    </row>
    <row r="71" spans="1:8">
      <c r="A71" s="214" t="s">
        <v>88</v>
      </c>
      <c r="B71" s="215"/>
      <c r="C71" s="216"/>
      <c r="D71" s="215"/>
      <c r="E71" s="215"/>
      <c r="F71" s="215"/>
      <c r="G71" s="217"/>
      <c r="H71" s="67">
        <f>SUM(H68:H70)</f>
        <v>0</v>
      </c>
    </row>
    <row r="72" spans="1:8" ht="18.75">
      <c r="A72" s="53" t="s">
        <v>170</v>
      </c>
      <c r="B72" s="54"/>
      <c r="C72" s="55"/>
      <c r="D72" s="56" t="s">
        <v>90</v>
      </c>
      <c r="E72" s="57"/>
      <c r="F72" s="58"/>
      <c r="G72" s="59"/>
      <c r="H72" s="60"/>
    </row>
    <row r="73" spans="1:8" ht="75">
      <c r="A73" s="61" t="s">
        <v>171</v>
      </c>
      <c r="B73" s="61">
        <v>10404110</v>
      </c>
      <c r="C73" s="62" t="s">
        <v>92</v>
      </c>
      <c r="D73" s="63" t="s">
        <v>93</v>
      </c>
      <c r="E73" s="61" t="s">
        <v>74</v>
      </c>
      <c r="F73" s="64">
        <v>15</v>
      </c>
      <c r="G73" s="65">
        <v>0</v>
      </c>
      <c r="H73" s="65">
        <f t="shared" ref="H73" si="7">ROUND(F73*G73,2)</f>
        <v>0</v>
      </c>
    </row>
    <row r="74" spans="1:8">
      <c r="A74" s="214" t="s">
        <v>94</v>
      </c>
      <c r="B74" s="215"/>
      <c r="C74" s="216"/>
      <c r="D74" s="215"/>
      <c r="E74" s="215"/>
      <c r="F74" s="215"/>
      <c r="G74" s="217"/>
      <c r="H74" s="67">
        <f>SUM(H73)</f>
        <v>0</v>
      </c>
    </row>
    <row r="75" spans="1:8" ht="18.75">
      <c r="A75" s="53" t="s">
        <v>172</v>
      </c>
      <c r="B75" s="54"/>
      <c r="C75" s="55"/>
      <c r="D75" s="56" t="s">
        <v>96</v>
      </c>
      <c r="E75" s="57"/>
      <c r="F75" s="58"/>
      <c r="G75" s="59"/>
      <c r="H75" s="60"/>
    </row>
    <row r="76" spans="1:8" ht="90">
      <c r="A76" s="61" t="s">
        <v>173</v>
      </c>
      <c r="B76" s="61">
        <v>10503310</v>
      </c>
      <c r="C76" s="62" t="s">
        <v>98</v>
      </c>
      <c r="D76" s="63" t="s">
        <v>99</v>
      </c>
      <c r="E76" s="61" t="s">
        <v>74</v>
      </c>
      <c r="F76" s="64">
        <v>0.57999999999999996</v>
      </c>
      <c r="G76" s="65">
        <v>0</v>
      </c>
      <c r="H76" s="65">
        <f t="shared" ref="H76:H81" si="8">ROUND(F76*G76,2)</f>
        <v>0</v>
      </c>
    </row>
    <row r="77" spans="1:8" ht="60">
      <c r="A77" s="61" t="s">
        <v>174</v>
      </c>
      <c r="B77" s="61">
        <v>10503430</v>
      </c>
      <c r="C77" s="62" t="s">
        <v>101</v>
      </c>
      <c r="D77" s="63" t="s">
        <v>175</v>
      </c>
      <c r="E77" s="61" t="s">
        <v>103</v>
      </c>
      <c r="F77" s="64">
        <v>46.75</v>
      </c>
      <c r="G77" s="65">
        <v>0</v>
      </c>
      <c r="H77" s="65">
        <f t="shared" si="8"/>
        <v>0</v>
      </c>
    </row>
    <row r="78" spans="1:8" ht="75">
      <c r="A78" s="61" t="s">
        <v>176</v>
      </c>
      <c r="B78" s="61">
        <v>10503440</v>
      </c>
      <c r="C78" s="62" t="s">
        <v>101</v>
      </c>
      <c r="D78" s="63" t="s">
        <v>177</v>
      </c>
      <c r="E78" s="61" t="s">
        <v>103</v>
      </c>
      <c r="F78" s="64">
        <v>162.68</v>
      </c>
      <c r="G78" s="65">
        <v>0</v>
      </c>
      <c r="H78" s="65">
        <f t="shared" si="8"/>
        <v>0</v>
      </c>
    </row>
    <row r="79" spans="1:8" ht="75">
      <c r="A79" s="61" t="s">
        <v>178</v>
      </c>
      <c r="B79" s="61">
        <v>10503450</v>
      </c>
      <c r="C79" s="62" t="s">
        <v>101</v>
      </c>
      <c r="D79" s="63" t="s">
        <v>179</v>
      </c>
      <c r="E79" s="61" t="s">
        <v>103</v>
      </c>
      <c r="F79" s="64">
        <v>345.63</v>
      </c>
      <c r="G79" s="65">
        <v>0</v>
      </c>
      <c r="H79" s="65">
        <f t="shared" si="8"/>
        <v>0</v>
      </c>
    </row>
    <row r="80" spans="1:8" ht="60">
      <c r="A80" s="61" t="s">
        <v>180</v>
      </c>
      <c r="B80" s="61">
        <v>10504110</v>
      </c>
      <c r="C80" s="62" t="s">
        <v>109</v>
      </c>
      <c r="D80" s="63" t="s">
        <v>110</v>
      </c>
      <c r="E80" s="61" t="s">
        <v>63</v>
      </c>
      <c r="F80" s="64">
        <v>3.77</v>
      </c>
      <c r="G80" s="65">
        <v>0</v>
      </c>
      <c r="H80" s="65">
        <f t="shared" si="8"/>
        <v>0</v>
      </c>
    </row>
    <row r="81" spans="1:8" ht="75">
      <c r="A81" s="61" t="s">
        <v>181</v>
      </c>
      <c r="B81" s="61">
        <v>10503250</v>
      </c>
      <c r="C81" s="62" t="s">
        <v>98</v>
      </c>
      <c r="D81" s="63" t="s">
        <v>112</v>
      </c>
      <c r="E81" s="61" t="s">
        <v>74</v>
      </c>
      <c r="F81" s="64">
        <v>3.28</v>
      </c>
      <c r="G81" s="65">
        <v>0</v>
      </c>
      <c r="H81" s="65">
        <f t="shared" si="8"/>
        <v>0</v>
      </c>
    </row>
    <row r="82" spans="1:8">
      <c r="A82" s="214" t="s">
        <v>113</v>
      </c>
      <c r="B82" s="215"/>
      <c r="C82" s="216"/>
      <c r="D82" s="215"/>
      <c r="E82" s="215"/>
      <c r="F82" s="215"/>
      <c r="G82" s="217"/>
      <c r="H82" s="67">
        <f>SUM(H76:H81)</f>
        <v>0</v>
      </c>
    </row>
    <row r="83" spans="1:8" ht="18.75">
      <c r="A83" s="53" t="s">
        <v>182</v>
      </c>
      <c r="B83" s="54"/>
      <c r="C83" s="55"/>
      <c r="D83" s="56" t="s">
        <v>183</v>
      </c>
      <c r="E83" s="57"/>
      <c r="F83" s="58"/>
      <c r="G83" s="59"/>
      <c r="H83" s="60"/>
    </row>
    <row r="84" spans="1:8" ht="90">
      <c r="A84" s="61" t="s">
        <v>184</v>
      </c>
      <c r="B84" s="61">
        <v>10605210</v>
      </c>
      <c r="C84" s="62" t="s">
        <v>185</v>
      </c>
      <c r="D84" s="63" t="s">
        <v>186</v>
      </c>
      <c r="E84" s="61" t="s">
        <v>103</v>
      </c>
      <c r="F84" s="64">
        <v>1478.95</v>
      </c>
      <c r="G84" s="65">
        <v>0</v>
      </c>
      <c r="H84" s="65">
        <f t="shared" ref="H84:H88" si="9">ROUND(F84*G84,2)</f>
        <v>0</v>
      </c>
    </row>
    <row r="85" spans="1:8" ht="90">
      <c r="A85" s="61" t="s">
        <v>187</v>
      </c>
      <c r="B85" s="61">
        <v>10605220</v>
      </c>
      <c r="C85" s="62" t="s">
        <v>188</v>
      </c>
      <c r="D85" s="63" t="s">
        <v>189</v>
      </c>
      <c r="E85" s="61" t="s">
        <v>103</v>
      </c>
      <c r="F85" s="64">
        <v>376.22</v>
      </c>
      <c r="G85" s="65">
        <v>0</v>
      </c>
      <c r="H85" s="65">
        <f t="shared" si="9"/>
        <v>0</v>
      </c>
    </row>
    <row r="86" spans="1:8" ht="75">
      <c r="A86" s="61" t="s">
        <v>190</v>
      </c>
      <c r="B86" s="61">
        <v>10605240</v>
      </c>
      <c r="C86" s="62" t="s">
        <v>191</v>
      </c>
      <c r="D86" s="63" t="s">
        <v>192</v>
      </c>
      <c r="E86" s="61" t="s">
        <v>103</v>
      </c>
      <c r="F86" s="64">
        <v>316.89999999999998</v>
      </c>
      <c r="G86" s="65">
        <v>0</v>
      </c>
      <c r="H86" s="65">
        <f t="shared" si="9"/>
        <v>0</v>
      </c>
    </row>
    <row r="87" spans="1:8" ht="90">
      <c r="A87" s="61" t="s">
        <v>193</v>
      </c>
      <c r="B87" s="61">
        <v>10605250</v>
      </c>
      <c r="C87" s="62" t="s">
        <v>191</v>
      </c>
      <c r="D87" s="63" t="s">
        <v>194</v>
      </c>
      <c r="E87" s="61" t="s">
        <v>103</v>
      </c>
      <c r="F87" s="64">
        <v>137</v>
      </c>
      <c r="G87" s="65">
        <v>0</v>
      </c>
      <c r="H87" s="65">
        <f t="shared" si="9"/>
        <v>0</v>
      </c>
    </row>
    <row r="88" spans="1:8" ht="90">
      <c r="A88" s="61" t="s">
        <v>195</v>
      </c>
      <c r="B88" s="61">
        <v>10605260</v>
      </c>
      <c r="C88" s="62" t="s">
        <v>191</v>
      </c>
      <c r="D88" s="63" t="s">
        <v>196</v>
      </c>
      <c r="E88" s="61" t="s">
        <v>103</v>
      </c>
      <c r="F88" s="64">
        <v>150</v>
      </c>
      <c r="G88" s="65">
        <v>0</v>
      </c>
      <c r="H88" s="65">
        <f t="shared" si="9"/>
        <v>0</v>
      </c>
    </row>
    <row r="89" spans="1:8">
      <c r="A89" s="214" t="s">
        <v>113</v>
      </c>
      <c r="B89" s="215"/>
      <c r="C89" s="216"/>
      <c r="D89" s="215"/>
      <c r="E89" s="215"/>
      <c r="F89" s="215"/>
      <c r="G89" s="217"/>
      <c r="H89" s="67">
        <f>SUM(H84:H88)</f>
        <v>0</v>
      </c>
    </row>
    <row r="90" spans="1:8" ht="18.75">
      <c r="A90" s="218" t="s">
        <v>197</v>
      </c>
      <c r="B90" s="219"/>
      <c r="C90" s="220"/>
      <c r="D90" s="219"/>
      <c r="E90" s="219"/>
      <c r="F90" s="219"/>
      <c r="G90" s="221"/>
      <c r="H90" s="70">
        <f>H89+H82+H74+H71+H66+H63</f>
        <v>0</v>
      </c>
    </row>
    <row r="91" spans="1:8" ht="33" customHeight="1">
      <c r="A91" s="47" t="s">
        <v>198</v>
      </c>
      <c r="B91" s="48"/>
      <c r="C91" s="49"/>
      <c r="D91" s="222" t="s">
        <v>199</v>
      </c>
      <c r="E91" s="222"/>
      <c r="F91" s="222"/>
      <c r="G91" s="51"/>
      <c r="H91" s="52"/>
    </row>
    <row r="92" spans="1:8" ht="18.75">
      <c r="A92" s="53" t="s">
        <v>200</v>
      </c>
      <c r="B92" s="54"/>
      <c r="C92" s="55"/>
      <c r="D92" s="56" t="s">
        <v>201</v>
      </c>
      <c r="E92" s="78"/>
      <c r="F92" s="79"/>
      <c r="G92" s="80"/>
      <c r="H92" s="81"/>
    </row>
    <row r="93" spans="1:8" ht="90">
      <c r="A93" s="61" t="s">
        <v>202</v>
      </c>
      <c r="B93" s="61">
        <v>10102210</v>
      </c>
      <c r="C93" s="62" t="s">
        <v>61</v>
      </c>
      <c r="D93" s="63" t="s">
        <v>62</v>
      </c>
      <c r="E93" s="61" t="s">
        <v>63</v>
      </c>
      <c r="F93" s="64">
        <v>281</v>
      </c>
      <c r="G93" s="65">
        <v>0</v>
      </c>
      <c r="H93" s="65">
        <f>ROUND(F93*G93,2)</f>
        <v>0</v>
      </c>
    </row>
    <row r="94" spans="1:8">
      <c r="A94" s="214" t="s">
        <v>68</v>
      </c>
      <c r="B94" s="215"/>
      <c r="C94" s="216"/>
      <c r="D94" s="215"/>
      <c r="E94" s="215"/>
      <c r="F94" s="215"/>
      <c r="G94" s="217"/>
      <c r="H94" s="67">
        <f>SUM(H93)</f>
        <v>0</v>
      </c>
    </row>
    <row r="95" spans="1:8" ht="18.75">
      <c r="A95" s="53" t="s">
        <v>203</v>
      </c>
      <c r="B95" s="54"/>
      <c r="C95" s="55"/>
      <c r="D95" s="56" t="s">
        <v>204</v>
      </c>
      <c r="E95" s="78"/>
      <c r="F95" s="79"/>
      <c r="G95" s="80"/>
      <c r="H95" s="81"/>
    </row>
    <row r="96" spans="1:8" ht="45">
      <c r="A96" s="61" t="s">
        <v>205</v>
      </c>
      <c r="B96" s="61">
        <v>10200020</v>
      </c>
      <c r="C96" s="62" t="s">
        <v>206</v>
      </c>
      <c r="D96" s="63" t="s">
        <v>207</v>
      </c>
      <c r="E96" s="61" t="s">
        <v>208</v>
      </c>
      <c r="F96" s="64">
        <v>85</v>
      </c>
      <c r="G96" s="65">
        <v>0</v>
      </c>
      <c r="H96" s="65">
        <f t="shared" ref="H96:H98" si="10">ROUND(F96*G96,2)</f>
        <v>0</v>
      </c>
    </row>
    <row r="97" spans="1:8" ht="45">
      <c r="A97" s="61" t="s">
        <v>209</v>
      </c>
      <c r="B97" s="61">
        <v>10200030</v>
      </c>
      <c r="C97" s="62" t="s">
        <v>210</v>
      </c>
      <c r="D97" s="63" t="s">
        <v>211</v>
      </c>
      <c r="E97" s="61" t="s">
        <v>74</v>
      </c>
      <c r="F97" s="64">
        <v>3.4</v>
      </c>
      <c r="G97" s="65">
        <v>0</v>
      </c>
      <c r="H97" s="65">
        <f t="shared" si="10"/>
        <v>0</v>
      </c>
    </row>
    <row r="98" spans="1:8" ht="30">
      <c r="A98" s="61" t="s">
        <v>212</v>
      </c>
      <c r="B98" s="61">
        <v>10200040</v>
      </c>
      <c r="C98" s="62" t="s">
        <v>210</v>
      </c>
      <c r="D98" s="63" t="s">
        <v>213</v>
      </c>
      <c r="E98" s="61" t="s">
        <v>74</v>
      </c>
      <c r="F98" s="64">
        <v>2.08</v>
      </c>
      <c r="G98" s="65">
        <v>0</v>
      </c>
      <c r="H98" s="65">
        <f t="shared" si="10"/>
        <v>0</v>
      </c>
    </row>
    <row r="99" spans="1:8">
      <c r="A99" s="214" t="s">
        <v>214</v>
      </c>
      <c r="B99" s="215"/>
      <c r="C99" s="216"/>
      <c r="D99" s="215"/>
      <c r="E99" s="215"/>
      <c r="F99" s="215"/>
      <c r="G99" s="217"/>
      <c r="H99" s="67">
        <f>SUM(H96:H98)</f>
        <v>0</v>
      </c>
    </row>
    <row r="100" spans="1:8" ht="18.75">
      <c r="A100" s="53" t="s">
        <v>215</v>
      </c>
      <c r="B100" s="54"/>
      <c r="C100" s="55"/>
      <c r="D100" s="56" t="s">
        <v>216</v>
      </c>
      <c r="E100" s="82"/>
      <c r="F100" s="83"/>
      <c r="G100" s="84"/>
      <c r="H100" s="85"/>
    </row>
    <row r="101" spans="1:8" ht="60">
      <c r="A101" s="61" t="s">
        <v>217</v>
      </c>
      <c r="B101" s="61">
        <v>10201115</v>
      </c>
      <c r="C101" s="62" t="s">
        <v>72</v>
      </c>
      <c r="D101" s="63" t="s">
        <v>218</v>
      </c>
      <c r="E101" s="61" t="s">
        <v>74</v>
      </c>
      <c r="F101" s="64">
        <v>216.37</v>
      </c>
      <c r="G101" s="65">
        <v>0</v>
      </c>
      <c r="H101" s="65">
        <f>ROUND(F101*G101,2)</f>
        <v>0</v>
      </c>
    </row>
    <row r="102" spans="1:8">
      <c r="A102" s="214" t="s">
        <v>219</v>
      </c>
      <c r="B102" s="215"/>
      <c r="C102" s="216"/>
      <c r="D102" s="215"/>
      <c r="E102" s="215"/>
      <c r="F102" s="215"/>
      <c r="G102" s="217"/>
      <c r="H102" s="67">
        <f>SUM(H101)</f>
        <v>0</v>
      </c>
    </row>
    <row r="103" spans="1:8" ht="18.75">
      <c r="A103" s="53" t="s">
        <v>220</v>
      </c>
      <c r="B103" s="54"/>
      <c r="C103" s="55"/>
      <c r="D103" s="56" t="s">
        <v>79</v>
      </c>
      <c r="E103" s="78"/>
      <c r="F103" s="79"/>
      <c r="G103" s="80"/>
      <c r="H103" s="81"/>
    </row>
    <row r="104" spans="1:8" ht="60">
      <c r="A104" s="61" t="s">
        <v>221</v>
      </c>
      <c r="B104" s="61">
        <v>10302110</v>
      </c>
      <c r="C104" s="62" t="s">
        <v>81</v>
      </c>
      <c r="D104" s="63" t="s">
        <v>82</v>
      </c>
      <c r="E104" s="61" t="s">
        <v>74</v>
      </c>
      <c r="F104" s="64">
        <v>281.27999999999997</v>
      </c>
      <c r="G104" s="65">
        <v>0</v>
      </c>
      <c r="H104" s="65">
        <f t="shared" ref="H104:H107" si="11">ROUND(F104*G104,2)</f>
        <v>0</v>
      </c>
    </row>
    <row r="105" spans="1:8" ht="30">
      <c r="A105" s="61" t="s">
        <v>222</v>
      </c>
      <c r="B105" s="61">
        <v>10302115</v>
      </c>
      <c r="C105" s="62" t="s">
        <v>81</v>
      </c>
      <c r="D105" s="63" t="s">
        <v>223</v>
      </c>
      <c r="E105" s="61" t="s">
        <v>74</v>
      </c>
      <c r="F105" s="64">
        <v>7.13</v>
      </c>
      <c r="G105" s="65">
        <v>0</v>
      </c>
      <c r="H105" s="65">
        <f t="shared" si="11"/>
        <v>0</v>
      </c>
    </row>
    <row r="106" spans="1:8" ht="75">
      <c r="A106" s="61" t="s">
        <v>224</v>
      </c>
      <c r="B106" s="61">
        <v>10302120</v>
      </c>
      <c r="C106" s="62" t="s">
        <v>81</v>
      </c>
      <c r="D106" s="63" t="s">
        <v>84</v>
      </c>
      <c r="E106" s="61" t="s">
        <v>74</v>
      </c>
      <c r="F106" s="64">
        <v>288.42</v>
      </c>
      <c r="G106" s="65">
        <v>0</v>
      </c>
      <c r="H106" s="65">
        <f t="shared" si="11"/>
        <v>0</v>
      </c>
    </row>
    <row r="107" spans="1:8" ht="60">
      <c r="A107" s="61" t="s">
        <v>225</v>
      </c>
      <c r="B107" s="61">
        <v>10302130</v>
      </c>
      <c r="C107" s="62" t="s">
        <v>81</v>
      </c>
      <c r="D107" s="63" t="s">
        <v>86</v>
      </c>
      <c r="E107" s="61" t="s">
        <v>87</v>
      </c>
      <c r="F107" s="64">
        <v>3172.62</v>
      </c>
      <c r="G107" s="65">
        <v>0</v>
      </c>
      <c r="H107" s="65">
        <f t="shared" si="11"/>
        <v>0</v>
      </c>
    </row>
    <row r="108" spans="1:8">
      <c r="A108" s="214" t="s">
        <v>88</v>
      </c>
      <c r="B108" s="215"/>
      <c r="C108" s="216"/>
      <c r="D108" s="215"/>
      <c r="E108" s="215"/>
      <c r="F108" s="215"/>
      <c r="G108" s="217"/>
      <c r="H108" s="67">
        <f>SUM(H104:H107)</f>
        <v>0</v>
      </c>
    </row>
    <row r="109" spans="1:8" ht="18.75">
      <c r="A109" s="53" t="s">
        <v>226</v>
      </c>
      <c r="B109" s="54"/>
      <c r="C109" s="55"/>
      <c r="D109" s="56" t="s">
        <v>19</v>
      </c>
      <c r="E109" s="78"/>
      <c r="F109" s="79"/>
      <c r="G109" s="80"/>
      <c r="H109" s="81"/>
    </row>
    <row r="110" spans="1:8" ht="75">
      <c r="A110" s="61" t="s">
        <v>227</v>
      </c>
      <c r="B110" s="61">
        <v>10404110</v>
      </c>
      <c r="C110" s="62" t="s">
        <v>92</v>
      </c>
      <c r="D110" s="63" t="s">
        <v>93</v>
      </c>
      <c r="E110" s="61" t="s">
        <v>74</v>
      </c>
      <c r="F110" s="64">
        <v>196.7</v>
      </c>
      <c r="G110" s="65">
        <v>0</v>
      </c>
      <c r="H110" s="65">
        <f t="shared" ref="H110:H112" si="12">ROUND(F110*G110,2)</f>
        <v>0</v>
      </c>
    </row>
    <row r="111" spans="1:8" ht="75">
      <c r="A111" s="61" t="s">
        <v>228</v>
      </c>
      <c r="B111" s="61">
        <v>10404020</v>
      </c>
      <c r="C111" s="62" t="s">
        <v>92</v>
      </c>
      <c r="D111" s="63" t="s">
        <v>229</v>
      </c>
      <c r="E111" s="61" t="s">
        <v>63</v>
      </c>
      <c r="F111" s="64">
        <v>34</v>
      </c>
      <c r="G111" s="65">
        <v>0</v>
      </c>
      <c r="H111" s="65">
        <f t="shared" si="12"/>
        <v>0</v>
      </c>
    </row>
    <row r="112" spans="1:8" ht="60">
      <c r="A112" s="61" t="s">
        <v>230</v>
      </c>
      <c r="B112" s="61">
        <v>3110005</v>
      </c>
      <c r="C112" s="62" t="s">
        <v>231</v>
      </c>
      <c r="D112" s="63" t="s">
        <v>232</v>
      </c>
      <c r="E112" s="61" t="s">
        <v>233</v>
      </c>
      <c r="F112" s="64">
        <v>22.48</v>
      </c>
      <c r="G112" s="65">
        <v>0</v>
      </c>
      <c r="H112" s="65">
        <f t="shared" si="12"/>
        <v>0</v>
      </c>
    </row>
    <row r="113" spans="1:8">
      <c r="A113" s="214" t="s">
        <v>234</v>
      </c>
      <c r="B113" s="215"/>
      <c r="C113" s="216"/>
      <c r="D113" s="215"/>
      <c r="E113" s="215"/>
      <c r="F113" s="215"/>
      <c r="G113" s="217"/>
      <c r="H113" s="67">
        <f>SUM(H110:H112)</f>
        <v>0</v>
      </c>
    </row>
    <row r="114" spans="1:8" ht="18.75">
      <c r="A114" s="86" t="s">
        <v>235</v>
      </c>
      <c r="B114" s="87"/>
      <c r="C114" s="88"/>
      <c r="D114" s="89" t="s">
        <v>236</v>
      </c>
      <c r="E114" s="90"/>
      <c r="F114" s="91"/>
      <c r="G114" s="92"/>
      <c r="H114" s="93"/>
    </row>
    <row r="115" spans="1:8" ht="105">
      <c r="A115" s="61" t="s">
        <v>237</v>
      </c>
      <c r="B115" s="61">
        <v>10300130</v>
      </c>
      <c r="C115" s="62" t="s">
        <v>238</v>
      </c>
      <c r="D115" s="94" t="s">
        <v>239</v>
      </c>
      <c r="E115" s="95" t="s">
        <v>63</v>
      </c>
      <c r="F115" s="96">
        <v>34</v>
      </c>
      <c r="G115" s="65">
        <v>0</v>
      </c>
      <c r="H115" s="65">
        <f>ROUND(F115*G115,2)</f>
        <v>0</v>
      </c>
    </row>
    <row r="116" spans="1:8">
      <c r="A116" s="223" t="s">
        <v>240</v>
      </c>
      <c r="B116" s="224"/>
      <c r="C116" s="225"/>
      <c r="D116" s="224"/>
      <c r="E116" s="224"/>
      <c r="F116" s="224"/>
      <c r="G116" s="226"/>
      <c r="H116" s="97">
        <f>SUM(H115)</f>
        <v>0</v>
      </c>
    </row>
    <row r="117" spans="1:8" ht="37.5">
      <c r="A117" s="86" t="s">
        <v>241</v>
      </c>
      <c r="B117" s="87"/>
      <c r="C117" s="88"/>
      <c r="D117" s="89" t="s">
        <v>242</v>
      </c>
      <c r="E117" s="90"/>
      <c r="F117" s="91"/>
      <c r="G117" s="92"/>
      <c r="H117" s="93"/>
    </row>
    <row r="118" spans="1:8" ht="45">
      <c r="A118" s="61" t="s">
        <v>243</v>
      </c>
      <c r="B118" s="61">
        <v>3308006</v>
      </c>
      <c r="C118" s="62" t="s">
        <v>244</v>
      </c>
      <c r="D118" s="94" t="s">
        <v>245</v>
      </c>
      <c r="E118" s="61" t="s">
        <v>246</v>
      </c>
      <c r="F118" s="64">
        <v>281</v>
      </c>
      <c r="G118" s="65">
        <v>0</v>
      </c>
      <c r="H118" s="65">
        <v>63345.83</v>
      </c>
    </row>
    <row r="119" spans="1:8" ht="45">
      <c r="A119" s="61" t="s">
        <v>247</v>
      </c>
      <c r="B119" s="61">
        <v>3308145</v>
      </c>
      <c r="C119" s="62" t="s">
        <v>248</v>
      </c>
      <c r="D119" s="94" t="s">
        <v>249</v>
      </c>
      <c r="E119" s="61" t="s">
        <v>145</v>
      </c>
      <c r="F119" s="64">
        <v>10</v>
      </c>
      <c r="G119" s="65">
        <v>0</v>
      </c>
      <c r="H119" s="65">
        <v>8212.7999999999993</v>
      </c>
    </row>
    <row r="120" spans="1:8" ht="45">
      <c r="A120" s="61" t="s">
        <v>250</v>
      </c>
      <c r="B120" s="61">
        <v>3308133</v>
      </c>
      <c r="C120" s="62" t="s">
        <v>248</v>
      </c>
      <c r="D120" s="94" t="s">
        <v>251</v>
      </c>
      <c r="E120" s="61" t="s">
        <v>145</v>
      </c>
      <c r="F120" s="64">
        <v>2</v>
      </c>
      <c r="G120" s="65">
        <v>0</v>
      </c>
      <c r="H120" s="65">
        <v>1641.58</v>
      </c>
    </row>
    <row r="121" spans="1:8" ht="45">
      <c r="A121" s="61" t="s">
        <v>252</v>
      </c>
      <c r="B121" s="61">
        <v>3308135</v>
      </c>
      <c r="C121" s="62" t="s">
        <v>253</v>
      </c>
      <c r="D121" s="94" t="s">
        <v>254</v>
      </c>
      <c r="E121" s="61" t="s">
        <v>145</v>
      </c>
      <c r="F121" s="64">
        <v>2</v>
      </c>
      <c r="G121" s="65">
        <v>0</v>
      </c>
      <c r="H121" s="65">
        <v>1200.74</v>
      </c>
    </row>
    <row r="122" spans="1:8" ht="30">
      <c r="A122" s="61" t="s">
        <v>255</v>
      </c>
      <c r="B122" s="61">
        <v>3304019</v>
      </c>
      <c r="C122" s="62" t="s">
        <v>256</v>
      </c>
      <c r="D122" s="94" t="s">
        <v>257</v>
      </c>
      <c r="E122" s="61" t="s">
        <v>145</v>
      </c>
      <c r="F122" s="64">
        <v>10</v>
      </c>
      <c r="G122" s="65">
        <v>0</v>
      </c>
      <c r="H122" s="65">
        <v>1488.7</v>
      </c>
    </row>
    <row r="123" spans="1:8" ht="75">
      <c r="A123" s="61" t="s">
        <v>258</v>
      </c>
      <c r="B123" s="61">
        <v>30204120</v>
      </c>
      <c r="C123" s="62" t="s">
        <v>259</v>
      </c>
      <c r="D123" s="94" t="s">
        <v>260</v>
      </c>
      <c r="E123" s="61" t="s">
        <v>246</v>
      </c>
      <c r="F123" s="64">
        <v>85</v>
      </c>
      <c r="G123" s="65">
        <v>0</v>
      </c>
      <c r="H123" s="65">
        <v>5696.7</v>
      </c>
    </row>
    <row r="124" spans="1:8" ht="75">
      <c r="A124" s="61" t="s">
        <v>261</v>
      </c>
      <c r="B124" s="61">
        <v>30204130</v>
      </c>
      <c r="C124" s="62" t="s">
        <v>262</v>
      </c>
      <c r="D124" s="94" t="s">
        <v>263</v>
      </c>
      <c r="E124" s="61" t="s">
        <v>145</v>
      </c>
      <c r="F124" s="64">
        <v>14</v>
      </c>
      <c r="G124" s="65">
        <v>0</v>
      </c>
      <c r="H124" s="65">
        <v>2812.46</v>
      </c>
    </row>
    <row r="125" spans="1:8" ht="270">
      <c r="A125" s="61" t="s">
        <v>264</v>
      </c>
      <c r="B125" s="61">
        <v>3390002</v>
      </c>
      <c r="C125" s="62" t="s">
        <v>265</v>
      </c>
      <c r="D125" s="94" t="s">
        <v>266</v>
      </c>
      <c r="E125" s="61" t="s">
        <v>145</v>
      </c>
      <c r="F125" s="64">
        <v>4</v>
      </c>
      <c r="G125" s="65">
        <v>0</v>
      </c>
      <c r="H125" s="65">
        <v>125443.52</v>
      </c>
    </row>
    <row r="126" spans="1:8">
      <c r="A126" s="227" t="s">
        <v>267</v>
      </c>
      <c r="B126" s="228"/>
      <c r="C126" s="225"/>
      <c r="D126" s="228"/>
      <c r="E126" s="228"/>
      <c r="F126" s="228"/>
      <c r="G126" s="229"/>
      <c r="H126" s="97">
        <f>SUM(H118:H125)</f>
        <v>209842.33</v>
      </c>
    </row>
    <row r="127" spans="1:8" ht="37.5">
      <c r="A127" s="86" t="s">
        <v>268</v>
      </c>
      <c r="B127" s="87"/>
      <c r="C127" s="88"/>
      <c r="D127" s="89" t="s">
        <v>269</v>
      </c>
      <c r="E127" s="90"/>
      <c r="F127" s="91"/>
      <c r="G127" s="92"/>
      <c r="H127" s="93"/>
    </row>
    <row r="128" spans="1:8" ht="105">
      <c r="A128" s="61" t="s">
        <v>270</v>
      </c>
      <c r="B128" s="61">
        <v>30103124</v>
      </c>
      <c r="C128" s="62" t="s">
        <v>271</v>
      </c>
      <c r="D128" s="94" t="s">
        <v>272</v>
      </c>
      <c r="E128" s="61" t="s">
        <v>103</v>
      </c>
      <c r="F128" s="64">
        <v>146.56</v>
      </c>
      <c r="G128" s="65">
        <v>0</v>
      </c>
      <c r="H128" s="65">
        <f t="shared" ref="H128:H147" si="13">ROUND(F128*G128,2)</f>
        <v>0</v>
      </c>
    </row>
    <row r="129" spans="1:8" ht="60">
      <c r="A129" s="61" t="s">
        <v>273</v>
      </c>
      <c r="B129" s="61">
        <v>30103120</v>
      </c>
      <c r="C129" s="62" t="s">
        <v>271</v>
      </c>
      <c r="D129" s="94" t="s">
        <v>274</v>
      </c>
      <c r="E129" s="61" t="s">
        <v>145</v>
      </c>
      <c r="F129" s="64">
        <v>1</v>
      </c>
      <c r="G129" s="65">
        <v>0</v>
      </c>
      <c r="H129" s="65">
        <f t="shared" si="13"/>
        <v>0</v>
      </c>
    </row>
    <row r="130" spans="1:8" ht="60">
      <c r="A130" s="61" t="s">
        <v>275</v>
      </c>
      <c r="B130" s="61">
        <v>30103125</v>
      </c>
      <c r="C130" s="62" t="s">
        <v>271</v>
      </c>
      <c r="D130" s="94" t="s">
        <v>276</v>
      </c>
      <c r="E130" s="61" t="s">
        <v>145</v>
      </c>
      <c r="F130" s="64">
        <v>1</v>
      </c>
      <c r="G130" s="65">
        <v>0</v>
      </c>
      <c r="H130" s="65">
        <f t="shared" si="13"/>
        <v>0</v>
      </c>
    </row>
    <row r="131" spans="1:8" ht="60">
      <c r="A131" s="61" t="s">
        <v>277</v>
      </c>
      <c r="B131" s="61">
        <v>30103130</v>
      </c>
      <c r="C131" s="62" t="s">
        <v>271</v>
      </c>
      <c r="D131" s="94" t="s">
        <v>278</v>
      </c>
      <c r="E131" s="61" t="s">
        <v>145</v>
      </c>
      <c r="F131" s="64">
        <v>2</v>
      </c>
      <c r="G131" s="65">
        <v>0</v>
      </c>
      <c r="H131" s="65">
        <f t="shared" si="13"/>
        <v>0</v>
      </c>
    </row>
    <row r="132" spans="1:8" ht="60">
      <c r="A132" s="61" t="s">
        <v>279</v>
      </c>
      <c r="B132" s="61">
        <v>30103135</v>
      </c>
      <c r="C132" s="62" t="s">
        <v>271</v>
      </c>
      <c r="D132" s="94" t="s">
        <v>280</v>
      </c>
      <c r="E132" s="61" t="s">
        <v>145</v>
      </c>
      <c r="F132" s="64">
        <v>1</v>
      </c>
      <c r="G132" s="65">
        <v>0</v>
      </c>
      <c r="H132" s="65">
        <f t="shared" si="13"/>
        <v>0</v>
      </c>
    </row>
    <row r="133" spans="1:8" ht="60">
      <c r="A133" s="61" t="s">
        <v>281</v>
      </c>
      <c r="B133" s="61">
        <v>30103140</v>
      </c>
      <c r="C133" s="62" t="s">
        <v>271</v>
      </c>
      <c r="D133" s="94" t="s">
        <v>282</v>
      </c>
      <c r="E133" s="61" t="s">
        <v>145</v>
      </c>
      <c r="F133" s="64">
        <v>1</v>
      </c>
      <c r="G133" s="65">
        <v>0</v>
      </c>
      <c r="H133" s="65">
        <f t="shared" si="13"/>
        <v>0</v>
      </c>
    </row>
    <row r="134" spans="1:8" ht="60">
      <c r="A134" s="61" t="s">
        <v>283</v>
      </c>
      <c r="B134" s="61">
        <v>30103145</v>
      </c>
      <c r="C134" s="62" t="s">
        <v>271</v>
      </c>
      <c r="D134" s="94" t="s">
        <v>284</v>
      </c>
      <c r="E134" s="61" t="s">
        <v>145</v>
      </c>
      <c r="F134" s="64">
        <v>2</v>
      </c>
      <c r="G134" s="65">
        <v>0</v>
      </c>
      <c r="H134" s="65">
        <f t="shared" si="13"/>
        <v>0</v>
      </c>
    </row>
    <row r="135" spans="1:8">
      <c r="A135" s="61" t="s">
        <v>285</v>
      </c>
      <c r="B135" s="61">
        <v>30103155</v>
      </c>
      <c r="C135" s="62" t="s">
        <v>253</v>
      </c>
      <c r="D135" s="94" t="s">
        <v>286</v>
      </c>
      <c r="E135" s="61" t="s">
        <v>145</v>
      </c>
      <c r="F135" s="64">
        <v>3</v>
      </c>
      <c r="G135" s="65">
        <v>0</v>
      </c>
      <c r="H135" s="65">
        <f t="shared" si="13"/>
        <v>0</v>
      </c>
    </row>
    <row r="136" spans="1:8">
      <c r="A136" s="61" t="s">
        <v>287</v>
      </c>
      <c r="B136" s="61">
        <v>30103160</v>
      </c>
      <c r="C136" s="62" t="s">
        <v>253</v>
      </c>
      <c r="D136" s="94" t="s">
        <v>288</v>
      </c>
      <c r="E136" s="61" t="s">
        <v>145</v>
      </c>
      <c r="F136" s="64">
        <v>4</v>
      </c>
      <c r="G136" s="65">
        <v>0</v>
      </c>
      <c r="H136" s="65">
        <f t="shared" si="13"/>
        <v>0</v>
      </c>
    </row>
    <row r="137" spans="1:8">
      <c r="A137" s="61" t="s">
        <v>289</v>
      </c>
      <c r="B137" s="61">
        <v>30103165</v>
      </c>
      <c r="C137" s="62" t="s">
        <v>253</v>
      </c>
      <c r="D137" s="94" t="s">
        <v>290</v>
      </c>
      <c r="E137" s="61" t="s">
        <v>145</v>
      </c>
      <c r="F137" s="64">
        <v>4</v>
      </c>
      <c r="G137" s="65">
        <v>0</v>
      </c>
      <c r="H137" s="65">
        <f t="shared" si="13"/>
        <v>0</v>
      </c>
    </row>
    <row r="138" spans="1:8">
      <c r="A138" s="61" t="s">
        <v>291</v>
      </c>
      <c r="B138" s="61">
        <v>70900501</v>
      </c>
      <c r="C138" s="62" t="s">
        <v>253</v>
      </c>
      <c r="D138" s="94" t="s">
        <v>292</v>
      </c>
      <c r="E138" s="61" t="s">
        <v>145</v>
      </c>
      <c r="F138" s="64">
        <v>2</v>
      </c>
      <c r="G138" s="65">
        <v>0</v>
      </c>
      <c r="H138" s="65">
        <f t="shared" si="13"/>
        <v>0</v>
      </c>
    </row>
    <row r="139" spans="1:8">
      <c r="A139" s="61" t="s">
        <v>293</v>
      </c>
      <c r="B139" s="61">
        <v>70900503</v>
      </c>
      <c r="C139" s="62" t="s">
        <v>253</v>
      </c>
      <c r="D139" s="94" t="s">
        <v>294</v>
      </c>
      <c r="E139" s="61" t="s">
        <v>145</v>
      </c>
      <c r="F139" s="64">
        <v>1</v>
      </c>
      <c r="G139" s="65">
        <v>0</v>
      </c>
      <c r="H139" s="65">
        <f t="shared" si="13"/>
        <v>0</v>
      </c>
    </row>
    <row r="140" spans="1:8">
      <c r="A140" s="61" t="s">
        <v>295</v>
      </c>
      <c r="B140" s="61">
        <v>30103170</v>
      </c>
      <c r="C140" s="62" t="s">
        <v>253</v>
      </c>
      <c r="D140" s="94" t="s">
        <v>296</v>
      </c>
      <c r="E140" s="61" t="s">
        <v>145</v>
      </c>
      <c r="F140" s="64">
        <v>1</v>
      </c>
      <c r="G140" s="65">
        <v>0</v>
      </c>
      <c r="H140" s="65">
        <f t="shared" si="13"/>
        <v>0</v>
      </c>
    </row>
    <row r="141" spans="1:8" ht="30">
      <c r="A141" s="61" t="s">
        <v>297</v>
      </c>
      <c r="B141" s="61">
        <v>70902007</v>
      </c>
      <c r="C141" s="62" t="s">
        <v>253</v>
      </c>
      <c r="D141" s="94" t="s">
        <v>298</v>
      </c>
      <c r="E141" s="61" t="s">
        <v>145</v>
      </c>
      <c r="F141" s="64">
        <v>1</v>
      </c>
      <c r="G141" s="65">
        <v>0</v>
      </c>
      <c r="H141" s="65">
        <f t="shared" si="13"/>
        <v>0</v>
      </c>
    </row>
    <row r="142" spans="1:8" ht="45">
      <c r="A142" s="61" t="s">
        <v>299</v>
      </c>
      <c r="B142" s="61">
        <v>30103175</v>
      </c>
      <c r="C142" s="62" t="s">
        <v>253</v>
      </c>
      <c r="D142" s="94" t="s">
        <v>300</v>
      </c>
      <c r="E142" s="61" t="s">
        <v>145</v>
      </c>
      <c r="F142" s="64">
        <v>13</v>
      </c>
      <c r="G142" s="65">
        <v>0</v>
      </c>
      <c r="H142" s="65">
        <f t="shared" si="13"/>
        <v>0</v>
      </c>
    </row>
    <row r="143" spans="1:8" ht="45">
      <c r="A143" s="61" t="s">
        <v>301</v>
      </c>
      <c r="B143" s="61">
        <v>30103180</v>
      </c>
      <c r="C143" s="62" t="s">
        <v>253</v>
      </c>
      <c r="D143" s="94" t="s">
        <v>302</v>
      </c>
      <c r="E143" s="61" t="s">
        <v>145</v>
      </c>
      <c r="F143" s="64">
        <v>1</v>
      </c>
      <c r="G143" s="65">
        <v>0</v>
      </c>
      <c r="H143" s="65">
        <f t="shared" si="13"/>
        <v>0</v>
      </c>
    </row>
    <row r="144" spans="1:8" ht="30">
      <c r="A144" s="61" t="s">
        <v>303</v>
      </c>
      <c r="B144" s="61">
        <v>30103185</v>
      </c>
      <c r="C144" s="62" t="s">
        <v>248</v>
      </c>
      <c r="D144" s="94" t="s">
        <v>304</v>
      </c>
      <c r="E144" s="61" t="s">
        <v>145</v>
      </c>
      <c r="F144" s="64">
        <v>2</v>
      </c>
      <c r="G144" s="65">
        <v>0</v>
      </c>
      <c r="H144" s="65">
        <f t="shared" si="13"/>
        <v>0</v>
      </c>
    </row>
    <row r="145" spans="1:8">
      <c r="A145" s="61" t="s">
        <v>305</v>
      </c>
      <c r="B145" s="61">
        <v>30103190</v>
      </c>
      <c r="C145" s="62" t="s">
        <v>253</v>
      </c>
      <c r="D145" s="94" t="s">
        <v>306</v>
      </c>
      <c r="E145" s="61" t="s">
        <v>145</v>
      </c>
      <c r="F145" s="64">
        <v>1</v>
      </c>
      <c r="G145" s="65">
        <v>0</v>
      </c>
      <c r="H145" s="65">
        <f t="shared" si="13"/>
        <v>0</v>
      </c>
    </row>
    <row r="146" spans="1:8" ht="45">
      <c r="A146" s="61" t="s">
        <v>307</v>
      </c>
      <c r="B146" s="61">
        <v>30103191</v>
      </c>
      <c r="C146" s="62" t="s">
        <v>253</v>
      </c>
      <c r="D146" s="94" t="s">
        <v>308</v>
      </c>
      <c r="E146" s="61" t="s">
        <v>145</v>
      </c>
      <c r="F146" s="64">
        <v>1</v>
      </c>
      <c r="G146" s="65">
        <v>0</v>
      </c>
      <c r="H146" s="65">
        <f t="shared" si="13"/>
        <v>0</v>
      </c>
    </row>
    <row r="147" spans="1:8" ht="30">
      <c r="A147" s="61" t="s">
        <v>309</v>
      </c>
      <c r="B147" s="98">
        <v>30106250</v>
      </c>
      <c r="C147" s="62" t="s">
        <v>310</v>
      </c>
      <c r="D147" s="99" t="s">
        <v>311</v>
      </c>
      <c r="E147" s="61" t="s">
        <v>145</v>
      </c>
      <c r="F147" s="64">
        <v>2</v>
      </c>
      <c r="G147" s="65">
        <v>0</v>
      </c>
      <c r="H147" s="65">
        <f t="shared" si="13"/>
        <v>0</v>
      </c>
    </row>
    <row r="148" spans="1:8">
      <c r="A148" s="61" t="s">
        <v>312</v>
      </c>
      <c r="B148" s="61">
        <v>30116321</v>
      </c>
      <c r="C148" s="62" t="s">
        <v>310</v>
      </c>
      <c r="D148" s="99" t="s">
        <v>313</v>
      </c>
      <c r="E148" s="61" t="s">
        <v>145</v>
      </c>
      <c r="F148" s="64">
        <v>2</v>
      </c>
      <c r="G148" s="65">
        <v>0</v>
      </c>
      <c r="H148" s="65">
        <f t="shared" ref="H148:H170" si="14">ROUND(F148*G148,2)</f>
        <v>0</v>
      </c>
    </row>
    <row r="149" spans="1:8">
      <c r="A149" s="61" t="s">
        <v>314</v>
      </c>
      <c r="B149" s="61">
        <v>30116322</v>
      </c>
      <c r="C149" s="62" t="s">
        <v>310</v>
      </c>
      <c r="D149" s="99" t="s">
        <v>315</v>
      </c>
      <c r="E149" s="61" t="s">
        <v>145</v>
      </c>
      <c r="F149" s="64">
        <v>2</v>
      </c>
      <c r="G149" s="65">
        <v>0</v>
      </c>
      <c r="H149" s="65">
        <f t="shared" si="14"/>
        <v>0</v>
      </c>
    </row>
    <row r="150" spans="1:8" ht="30">
      <c r="A150" s="61" t="s">
        <v>316</v>
      </c>
      <c r="B150" s="61">
        <v>30116323</v>
      </c>
      <c r="C150" s="62" t="s">
        <v>317</v>
      </c>
      <c r="D150" s="99" t="s">
        <v>318</v>
      </c>
      <c r="E150" s="61" t="s">
        <v>145</v>
      </c>
      <c r="F150" s="64">
        <v>2</v>
      </c>
      <c r="G150" s="65">
        <v>0</v>
      </c>
      <c r="H150" s="65">
        <f t="shared" si="14"/>
        <v>0</v>
      </c>
    </row>
    <row r="151" spans="1:8" ht="45">
      <c r="A151" s="61" t="s">
        <v>319</v>
      </c>
      <c r="B151" s="61">
        <v>30116324</v>
      </c>
      <c r="C151" s="62" t="s">
        <v>320</v>
      </c>
      <c r="D151" s="99" t="s">
        <v>321</v>
      </c>
      <c r="E151" s="61" t="s">
        <v>145</v>
      </c>
      <c r="F151" s="64">
        <v>2</v>
      </c>
      <c r="G151" s="65">
        <v>0</v>
      </c>
      <c r="H151" s="65">
        <f t="shared" si="14"/>
        <v>0</v>
      </c>
    </row>
    <row r="152" spans="1:8" ht="30">
      <c r="A152" s="61" t="s">
        <v>322</v>
      </c>
      <c r="B152" s="61">
        <v>30116325</v>
      </c>
      <c r="C152" s="62" t="s">
        <v>323</v>
      </c>
      <c r="D152" s="100" t="s">
        <v>324</v>
      </c>
      <c r="E152" s="61" t="s">
        <v>325</v>
      </c>
      <c r="F152" s="64">
        <v>1</v>
      </c>
      <c r="G152" s="65">
        <v>0</v>
      </c>
      <c r="H152" s="65">
        <f t="shared" si="14"/>
        <v>0</v>
      </c>
    </row>
    <row r="153" spans="1:8" ht="75">
      <c r="A153" s="61" t="s">
        <v>326</v>
      </c>
      <c r="B153" s="61">
        <v>30116326</v>
      </c>
      <c r="C153" s="62" t="s">
        <v>327</v>
      </c>
      <c r="D153" s="100" t="s">
        <v>328</v>
      </c>
      <c r="E153" s="61" t="s">
        <v>329</v>
      </c>
      <c r="F153" s="64">
        <v>1</v>
      </c>
      <c r="G153" s="65">
        <v>0</v>
      </c>
      <c r="H153" s="65">
        <f t="shared" si="14"/>
        <v>0</v>
      </c>
    </row>
    <row r="154" spans="1:8">
      <c r="A154" s="61" t="s">
        <v>330</v>
      </c>
      <c r="B154" s="61">
        <v>30104129</v>
      </c>
      <c r="C154" s="62" t="s">
        <v>253</v>
      </c>
      <c r="D154" s="94" t="s">
        <v>331</v>
      </c>
      <c r="E154" s="61" t="s">
        <v>145</v>
      </c>
      <c r="F154" s="64">
        <v>2</v>
      </c>
      <c r="G154" s="65">
        <v>0</v>
      </c>
      <c r="H154" s="65">
        <f t="shared" si="14"/>
        <v>0</v>
      </c>
    </row>
    <row r="155" spans="1:8" ht="45">
      <c r="A155" s="61" t="s">
        <v>332</v>
      </c>
      <c r="B155" s="61">
        <v>30104126</v>
      </c>
      <c r="C155" s="62" t="s">
        <v>253</v>
      </c>
      <c r="D155" s="94" t="s">
        <v>333</v>
      </c>
      <c r="E155" s="61" t="s">
        <v>145</v>
      </c>
      <c r="F155" s="64">
        <v>4</v>
      </c>
      <c r="G155" s="65">
        <v>0</v>
      </c>
      <c r="H155" s="65">
        <f t="shared" si="14"/>
        <v>0</v>
      </c>
    </row>
    <row r="156" spans="1:8" ht="45">
      <c r="A156" s="61" t="s">
        <v>334</v>
      </c>
      <c r="B156" s="61">
        <v>30103126</v>
      </c>
      <c r="C156" s="62" t="s">
        <v>253</v>
      </c>
      <c r="D156" s="94" t="s">
        <v>335</v>
      </c>
      <c r="E156" s="61" t="s">
        <v>145</v>
      </c>
      <c r="F156" s="64">
        <v>43</v>
      </c>
      <c r="G156" s="65">
        <v>0</v>
      </c>
      <c r="H156" s="65">
        <f t="shared" si="14"/>
        <v>0</v>
      </c>
    </row>
    <row r="157" spans="1:8" ht="45">
      <c r="A157" s="61" t="s">
        <v>336</v>
      </c>
      <c r="B157" s="61">
        <v>30106280</v>
      </c>
      <c r="C157" s="62" t="s">
        <v>253</v>
      </c>
      <c r="D157" s="94" t="s">
        <v>337</v>
      </c>
      <c r="E157" s="61" t="s">
        <v>145</v>
      </c>
      <c r="F157" s="64">
        <v>4</v>
      </c>
      <c r="G157" s="65">
        <v>0</v>
      </c>
      <c r="H157" s="65">
        <f t="shared" si="14"/>
        <v>0</v>
      </c>
    </row>
    <row r="158" spans="1:8" ht="45">
      <c r="A158" s="61" t="s">
        <v>338</v>
      </c>
      <c r="B158" s="61">
        <v>30103127</v>
      </c>
      <c r="C158" s="62" t="s">
        <v>253</v>
      </c>
      <c r="D158" s="94" t="s">
        <v>339</v>
      </c>
      <c r="E158" s="61" t="s">
        <v>145</v>
      </c>
      <c r="F158" s="64">
        <v>44</v>
      </c>
      <c r="G158" s="65">
        <v>0</v>
      </c>
      <c r="H158" s="65">
        <f t="shared" si="14"/>
        <v>0</v>
      </c>
    </row>
    <row r="159" spans="1:8" ht="45">
      <c r="A159" s="61" t="s">
        <v>340</v>
      </c>
      <c r="B159" s="61">
        <v>30106285</v>
      </c>
      <c r="C159" s="62" t="s">
        <v>253</v>
      </c>
      <c r="D159" s="94" t="s">
        <v>341</v>
      </c>
      <c r="E159" s="61" t="s">
        <v>145</v>
      </c>
      <c r="F159" s="64">
        <v>344</v>
      </c>
      <c r="G159" s="65">
        <v>0</v>
      </c>
      <c r="H159" s="65">
        <f t="shared" si="14"/>
        <v>0</v>
      </c>
    </row>
    <row r="160" spans="1:8" s="2" customFormat="1" ht="45">
      <c r="A160" s="61" t="s">
        <v>342</v>
      </c>
      <c r="B160" s="61">
        <v>31102020</v>
      </c>
      <c r="C160" s="62" t="s">
        <v>343</v>
      </c>
      <c r="D160" s="94" t="s">
        <v>344</v>
      </c>
      <c r="E160" s="101" t="s">
        <v>103</v>
      </c>
      <c r="F160" s="102">
        <v>531.24</v>
      </c>
      <c r="G160" s="65">
        <v>0</v>
      </c>
      <c r="H160" s="103">
        <f t="shared" si="14"/>
        <v>0</v>
      </c>
    </row>
    <row r="161" spans="1:8" ht="45">
      <c r="A161" s="61" t="s">
        <v>345</v>
      </c>
      <c r="B161" s="61">
        <v>31102030</v>
      </c>
      <c r="C161" s="62" t="s">
        <v>343</v>
      </c>
      <c r="D161" s="94" t="s">
        <v>346</v>
      </c>
      <c r="E161" s="61" t="s">
        <v>103</v>
      </c>
      <c r="F161" s="64">
        <v>233</v>
      </c>
      <c r="G161" s="65">
        <v>0</v>
      </c>
      <c r="H161" s="65">
        <f t="shared" si="14"/>
        <v>0</v>
      </c>
    </row>
    <row r="162" spans="1:8" ht="75">
      <c r="A162" s="61" t="s">
        <v>347</v>
      </c>
      <c r="B162" s="61">
        <v>31101040</v>
      </c>
      <c r="C162" s="62" t="s">
        <v>343</v>
      </c>
      <c r="D162" s="94" t="s">
        <v>348</v>
      </c>
      <c r="E162" s="61" t="s">
        <v>145</v>
      </c>
      <c r="F162" s="64">
        <v>13</v>
      </c>
      <c r="G162" s="65">
        <v>0</v>
      </c>
      <c r="H162" s="65">
        <f t="shared" si="14"/>
        <v>0</v>
      </c>
    </row>
    <row r="163" spans="1:8" ht="60">
      <c r="A163" s="61" t="s">
        <v>349</v>
      </c>
      <c r="B163" s="61">
        <v>31101050</v>
      </c>
      <c r="C163" s="62" t="s">
        <v>343</v>
      </c>
      <c r="D163" s="94" t="s">
        <v>350</v>
      </c>
      <c r="E163" s="61" t="s">
        <v>145</v>
      </c>
      <c r="F163" s="64">
        <v>1</v>
      </c>
      <c r="G163" s="65">
        <v>0</v>
      </c>
      <c r="H163" s="65">
        <f t="shared" si="14"/>
        <v>0</v>
      </c>
    </row>
    <row r="164" spans="1:8" ht="60">
      <c r="A164" s="61" t="s">
        <v>351</v>
      </c>
      <c r="B164" s="61">
        <v>31101051</v>
      </c>
      <c r="C164" s="62" t="s">
        <v>343</v>
      </c>
      <c r="D164" s="94" t="s">
        <v>352</v>
      </c>
      <c r="E164" s="61" t="s">
        <v>145</v>
      </c>
      <c r="F164" s="64">
        <v>2</v>
      </c>
      <c r="G164" s="65">
        <v>0</v>
      </c>
      <c r="H164" s="65">
        <f t="shared" si="14"/>
        <v>0</v>
      </c>
    </row>
    <row r="165" spans="1:8" ht="45">
      <c r="A165" s="61" t="s">
        <v>353</v>
      </c>
      <c r="B165" s="61">
        <v>31101052</v>
      </c>
      <c r="C165" s="62" t="s">
        <v>343</v>
      </c>
      <c r="D165" s="94" t="s">
        <v>354</v>
      </c>
      <c r="E165" s="61" t="s">
        <v>145</v>
      </c>
      <c r="F165" s="64">
        <v>1</v>
      </c>
      <c r="G165" s="65">
        <v>0</v>
      </c>
      <c r="H165" s="65">
        <f t="shared" si="14"/>
        <v>0</v>
      </c>
    </row>
    <row r="166" spans="1:8" ht="75">
      <c r="A166" s="61" t="s">
        <v>355</v>
      </c>
      <c r="B166" s="61">
        <v>31101061</v>
      </c>
      <c r="C166" s="62" t="s">
        <v>343</v>
      </c>
      <c r="D166" s="94" t="s">
        <v>356</v>
      </c>
      <c r="E166" s="61" t="s">
        <v>145</v>
      </c>
      <c r="F166" s="64">
        <v>1</v>
      </c>
      <c r="G166" s="65">
        <v>0</v>
      </c>
      <c r="H166" s="65">
        <f t="shared" si="14"/>
        <v>0</v>
      </c>
    </row>
    <row r="167" spans="1:8" ht="75">
      <c r="A167" s="61" t="s">
        <v>357</v>
      </c>
      <c r="B167" s="61">
        <v>31101062</v>
      </c>
      <c r="C167" s="62" t="s">
        <v>343</v>
      </c>
      <c r="D167" s="94" t="s">
        <v>358</v>
      </c>
      <c r="E167" s="61" t="s">
        <v>145</v>
      </c>
      <c r="F167" s="64">
        <v>5</v>
      </c>
      <c r="G167" s="65">
        <v>0</v>
      </c>
      <c r="H167" s="65">
        <f t="shared" si="14"/>
        <v>0</v>
      </c>
    </row>
    <row r="168" spans="1:8" ht="45">
      <c r="A168" s="61" t="s">
        <v>359</v>
      </c>
      <c r="B168" s="61">
        <v>31101063</v>
      </c>
      <c r="C168" s="62" t="s">
        <v>343</v>
      </c>
      <c r="D168" s="94" t="s">
        <v>360</v>
      </c>
      <c r="E168" s="61" t="s">
        <v>145</v>
      </c>
      <c r="F168" s="64">
        <v>3</v>
      </c>
      <c r="G168" s="65">
        <v>0</v>
      </c>
      <c r="H168" s="65">
        <f t="shared" si="14"/>
        <v>0</v>
      </c>
    </row>
    <row r="169" spans="1:8" ht="150">
      <c r="A169" s="61" t="s">
        <v>361</v>
      </c>
      <c r="B169" s="61">
        <v>31102053</v>
      </c>
      <c r="C169" s="62" t="s">
        <v>310</v>
      </c>
      <c r="D169" s="94" t="s">
        <v>362</v>
      </c>
      <c r="E169" s="61" t="s">
        <v>145</v>
      </c>
      <c r="F169" s="64">
        <v>2</v>
      </c>
      <c r="G169" s="65">
        <v>0</v>
      </c>
      <c r="H169" s="65">
        <f t="shared" si="14"/>
        <v>0</v>
      </c>
    </row>
    <row r="170" spans="1:8" ht="60">
      <c r="A170" s="61" t="s">
        <v>363</v>
      </c>
      <c r="B170" s="61">
        <v>30106255</v>
      </c>
      <c r="C170" s="62">
        <v>4195.07</v>
      </c>
      <c r="D170" s="104" t="s">
        <v>364</v>
      </c>
      <c r="E170" s="61" t="s">
        <v>145</v>
      </c>
      <c r="F170" s="64">
        <v>8</v>
      </c>
      <c r="G170" s="65">
        <v>0</v>
      </c>
      <c r="H170" s="65">
        <f t="shared" si="14"/>
        <v>0</v>
      </c>
    </row>
    <row r="171" spans="1:8">
      <c r="A171" s="214" t="s">
        <v>365</v>
      </c>
      <c r="B171" s="215"/>
      <c r="C171" s="216"/>
      <c r="D171" s="215"/>
      <c r="E171" s="215"/>
      <c r="F171" s="215"/>
      <c r="G171" s="217"/>
      <c r="H171" s="67">
        <f>SUM(H128:H170)</f>
        <v>0</v>
      </c>
    </row>
    <row r="172" spans="1:8" ht="18.75">
      <c r="A172" s="86" t="s">
        <v>366</v>
      </c>
      <c r="B172" s="87"/>
      <c r="C172" s="88"/>
      <c r="D172" s="89" t="s">
        <v>27</v>
      </c>
      <c r="E172" s="90"/>
      <c r="F172" s="91"/>
      <c r="G172" s="92"/>
      <c r="H172" s="93"/>
    </row>
    <row r="173" spans="1:8" ht="60">
      <c r="A173" s="61" t="s">
        <v>367</v>
      </c>
      <c r="B173" s="61">
        <v>30103225</v>
      </c>
      <c r="C173" s="62" t="s">
        <v>368</v>
      </c>
      <c r="D173" s="105" t="s">
        <v>369</v>
      </c>
      <c r="E173" s="61" t="s">
        <v>145</v>
      </c>
      <c r="F173" s="64">
        <v>2</v>
      </c>
      <c r="G173" s="65">
        <v>0</v>
      </c>
      <c r="H173" s="65">
        <f t="shared" ref="H173:H195" si="15">ROUND(F173*G173,2)</f>
        <v>0</v>
      </c>
    </row>
    <row r="174" spans="1:8" ht="60">
      <c r="A174" s="61" t="s">
        <v>370</v>
      </c>
      <c r="B174" s="61">
        <v>30103128</v>
      </c>
      <c r="C174" s="62" t="s">
        <v>371</v>
      </c>
      <c r="D174" s="105" t="s">
        <v>372</v>
      </c>
      <c r="E174" s="61" t="s">
        <v>145</v>
      </c>
      <c r="F174" s="64">
        <v>1</v>
      </c>
      <c r="G174" s="65">
        <v>0</v>
      </c>
      <c r="H174" s="65">
        <f t="shared" si="15"/>
        <v>0</v>
      </c>
    </row>
    <row r="175" spans="1:8" ht="60">
      <c r="A175" s="61" t="s">
        <v>373</v>
      </c>
      <c r="B175" s="61">
        <v>30103129</v>
      </c>
      <c r="C175" s="62" t="s">
        <v>374</v>
      </c>
      <c r="D175" s="105" t="s">
        <v>375</v>
      </c>
      <c r="E175" s="61" t="s">
        <v>145</v>
      </c>
      <c r="F175" s="64">
        <v>1</v>
      </c>
      <c r="G175" s="65">
        <v>0</v>
      </c>
      <c r="H175" s="65">
        <f t="shared" si="15"/>
        <v>0</v>
      </c>
    </row>
    <row r="176" spans="1:8" ht="45">
      <c r="A176" s="61" t="s">
        <v>376</v>
      </c>
      <c r="B176" s="61">
        <v>30103145</v>
      </c>
      <c r="C176" s="62" t="s">
        <v>377</v>
      </c>
      <c r="D176" s="105" t="s">
        <v>378</v>
      </c>
      <c r="E176" s="61" t="s">
        <v>145</v>
      </c>
      <c r="F176" s="64">
        <v>1</v>
      </c>
      <c r="G176" s="65">
        <v>0</v>
      </c>
      <c r="H176" s="65">
        <f t="shared" si="15"/>
        <v>0</v>
      </c>
    </row>
    <row r="177" spans="1:8">
      <c r="A177" s="61" t="s">
        <v>379</v>
      </c>
      <c r="B177" s="61">
        <v>30103155</v>
      </c>
      <c r="C177" s="62" t="s">
        <v>253</v>
      </c>
      <c r="D177" s="105" t="s">
        <v>286</v>
      </c>
      <c r="E177" s="61" t="s">
        <v>145</v>
      </c>
      <c r="F177" s="64">
        <v>3</v>
      </c>
      <c r="G177" s="65">
        <v>0</v>
      </c>
      <c r="H177" s="65">
        <f t="shared" si="15"/>
        <v>0</v>
      </c>
    </row>
    <row r="178" spans="1:8">
      <c r="A178" s="61" t="s">
        <v>380</v>
      </c>
      <c r="B178" s="61">
        <v>30103165</v>
      </c>
      <c r="C178" s="62" t="s">
        <v>253</v>
      </c>
      <c r="D178" s="105" t="s">
        <v>290</v>
      </c>
      <c r="E178" s="61" t="s">
        <v>145</v>
      </c>
      <c r="F178" s="64">
        <v>2</v>
      </c>
      <c r="G178" s="65">
        <v>0</v>
      </c>
      <c r="H178" s="65">
        <f t="shared" si="15"/>
        <v>0</v>
      </c>
    </row>
    <row r="179" spans="1:8" ht="45">
      <c r="A179" s="61" t="s">
        <v>381</v>
      </c>
      <c r="B179" s="61">
        <v>30103175</v>
      </c>
      <c r="C179" s="62" t="s">
        <v>253</v>
      </c>
      <c r="D179" s="105" t="s">
        <v>300</v>
      </c>
      <c r="E179" s="61" t="s">
        <v>145</v>
      </c>
      <c r="F179" s="64">
        <v>1</v>
      </c>
      <c r="G179" s="65">
        <v>0</v>
      </c>
      <c r="H179" s="65">
        <f t="shared" si="15"/>
        <v>0</v>
      </c>
    </row>
    <row r="180" spans="1:8">
      <c r="A180" s="61" t="s">
        <v>382</v>
      </c>
      <c r="B180" s="61">
        <v>30103170</v>
      </c>
      <c r="C180" s="62" t="s">
        <v>253</v>
      </c>
      <c r="D180" s="105" t="s">
        <v>296</v>
      </c>
      <c r="E180" s="61" t="s">
        <v>145</v>
      </c>
      <c r="F180" s="64">
        <v>2</v>
      </c>
      <c r="G180" s="65">
        <v>0</v>
      </c>
      <c r="H180" s="65">
        <f t="shared" si="15"/>
        <v>0</v>
      </c>
    </row>
    <row r="181" spans="1:8" ht="30">
      <c r="A181" s="61" t="s">
        <v>383</v>
      </c>
      <c r="B181" s="61">
        <v>30103185</v>
      </c>
      <c r="C181" s="62" t="s">
        <v>253</v>
      </c>
      <c r="D181" s="105" t="s">
        <v>304</v>
      </c>
      <c r="E181" s="61" t="s">
        <v>145</v>
      </c>
      <c r="F181" s="64">
        <v>2</v>
      </c>
      <c r="G181" s="65">
        <v>0</v>
      </c>
      <c r="H181" s="65">
        <f t="shared" si="15"/>
        <v>0</v>
      </c>
    </row>
    <row r="182" spans="1:8">
      <c r="A182" s="61" t="s">
        <v>384</v>
      </c>
      <c r="B182" s="61">
        <v>30104123</v>
      </c>
      <c r="C182" s="62" t="s">
        <v>253</v>
      </c>
      <c r="D182" s="105" t="s">
        <v>385</v>
      </c>
      <c r="E182" s="61" t="s">
        <v>145</v>
      </c>
      <c r="F182" s="64">
        <v>1</v>
      </c>
      <c r="G182" s="65">
        <v>0</v>
      </c>
      <c r="H182" s="65">
        <f t="shared" si="15"/>
        <v>0</v>
      </c>
    </row>
    <row r="183" spans="1:8" ht="45">
      <c r="A183" s="61" t="s">
        <v>386</v>
      </c>
      <c r="B183" s="61">
        <v>30104126</v>
      </c>
      <c r="C183" s="62" t="s">
        <v>253</v>
      </c>
      <c r="D183" s="105" t="s">
        <v>333</v>
      </c>
      <c r="E183" s="61" t="s">
        <v>145</v>
      </c>
      <c r="F183" s="64">
        <v>1</v>
      </c>
      <c r="G183" s="65">
        <v>0</v>
      </c>
      <c r="H183" s="65">
        <f t="shared" si="15"/>
        <v>0</v>
      </c>
    </row>
    <row r="184" spans="1:8">
      <c r="A184" s="61" t="s">
        <v>387</v>
      </c>
      <c r="B184" s="61">
        <v>30104129</v>
      </c>
      <c r="C184" s="62" t="s">
        <v>253</v>
      </c>
      <c r="D184" s="105" t="s">
        <v>331</v>
      </c>
      <c r="E184" s="61" t="s">
        <v>145</v>
      </c>
      <c r="F184" s="64">
        <v>1</v>
      </c>
      <c r="G184" s="65">
        <v>0</v>
      </c>
      <c r="H184" s="65">
        <f t="shared" si="15"/>
        <v>0</v>
      </c>
    </row>
    <row r="185" spans="1:8" ht="45">
      <c r="A185" s="61" t="s">
        <v>388</v>
      </c>
      <c r="B185" s="61">
        <v>30103126</v>
      </c>
      <c r="C185" s="62" t="s">
        <v>253</v>
      </c>
      <c r="D185" s="105" t="s">
        <v>335</v>
      </c>
      <c r="E185" s="61" t="s">
        <v>145</v>
      </c>
      <c r="F185" s="64">
        <v>18</v>
      </c>
      <c r="G185" s="65">
        <v>0</v>
      </c>
      <c r="H185" s="65">
        <f t="shared" si="15"/>
        <v>0</v>
      </c>
    </row>
    <row r="186" spans="1:8" ht="45">
      <c r="A186" s="61" t="s">
        <v>389</v>
      </c>
      <c r="B186" s="61">
        <v>30103127</v>
      </c>
      <c r="C186" s="62" t="s">
        <v>253</v>
      </c>
      <c r="D186" s="105" t="s">
        <v>339</v>
      </c>
      <c r="E186" s="61" t="s">
        <v>145</v>
      </c>
      <c r="F186" s="64">
        <v>144</v>
      </c>
      <c r="G186" s="65">
        <v>0</v>
      </c>
      <c r="H186" s="65">
        <f t="shared" si="15"/>
        <v>0</v>
      </c>
    </row>
    <row r="187" spans="1:8" ht="45">
      <c r="A187" s="61" t="s">
        <v>390</v>
      </c>
      <c r="B187" s="61">
        <v>30106280</v>
      </c>
      <c r="C187" s="62" t="s">
        <v>253</v>
      </c>
      <c r="D187" s="105" t="s">
        <v>337</v>
      </c>
      <c r="E187" s="61" t="s">
        <v>145</v>
      </c>
      <c r="F187" s="64">
        <v>3</v>
      </c>
      <c r="G187" s="65">
        <v>0</v>
      </c>
      <c r="H187" s="65">
        <f t="shared" si="15"/>
        <v>0</v>
      </c>
    </row>
    <row r="188" spans="1:8" ht="45">
      <c r="A188" s="61" t="s">
        <v>391</v>
      </c>
      <c r="B188" s="61">
        <v>30106285</v>
      </c>
      <c r="C188" s="62" t="s">
        <v>253</v>
      </c>
      <c r="D188" s="105" t="s">
        <v>341</v>
      </c>
      <c r="E188" s="61" t="s">
        <v>145</v>
      </c>
      <c r="F188" s="64">
        <v>12</v>
      </c>
      <c r="G188" s="65">
        <v>0</v>
      </c>
      <c r="H188" s="65">
        <f t="shared" si="15"/>
        <v>0</v>
      </c>
    </row>
    <row r="189" spans="1:8" ht="45">
      <c r="A189" s="61" t="s">
        <v>392</v>
      </c>
      <c r="B189" s="61">
        <v>31102020</v>
      </c>
      <c r="C189" s="62" t="s">
        <v>343</v>
      </c>
      <c r="D189" s="105" t="s">
        <v>344</v>
      </c>
      <c r="E189" s="95" t="s">
        <v>103</v>
      </c>
      <c r="F189" s="64">
        <v>135.47999999999999</v>
      </c>
      <c r="G189" s="65">
        <v>0</v>
      </c>
      <c r="H189" s="65">
        <f t="shared" si="15"/>
        <v>0</v>
      </c>
    </row>
    <row r="190" spans="1:8" ht="45">
      <c r="A190" s="61" t="s">
        <v>393</v>
      </c>
      <c r="B190" s="61">
        <v>31102030</v>
      </c>
      <c r="C190" s="62" t="s">
        <v>343</v>
      </c>
      <c r="D190" s="105" t="s">
        <v>346</v>
      </c>
      <c r="E190" s="95" t="s">
        <v>103</v>
      </c>
      <c r="F190" s="64">
        <v>153</v>
      </c>
      <c r="G190" s="65">
        <v>0</v>
      </c>
      <c r="H190" s="65">
        <f t="shared" si="15"/>
        <v>0</v>
      </c>
    </row>
    <row r="191" spans="1:8" ht="75">
      <c r="A191" s="61" t="s">
        <v>394</v>
      </c>
      <c r="B191" s="61">
        <v>31101040</v>
      </c>
      <c r="C191" s="62" t="s">
        <v>343</v>
      </c>
      <c r="D191" s="105" t="s">
        <v>348</v>
      </c>
      <c r="E191" s="61" t="s">
        <v>145</v>
      </c>
      <c r="F191" s="64">
        <v>1</v>
      </c>
      <c r="G191" s="65">
        <v>0</v>
      </c>
      <c r="H191" s="65">
        <f t="shared" si="15"/>
        <v>0</v>
      </c>
    </row>
    <row r="192" spans="1:8" ht="60">
      <c r="A192" s="61" t="s">
        <v>395</v>
      </c>
      <c r="B192" s="61">
        <v>31101051</v>
      </c>
      <c r="C192" s="62" t="s">
        <v>343</v>
      </c>
      <c r="D192" s="105" t="s">
        <v>352</v>
      </c>
      <c r="E192" s="61" t="s">
        <v>145</v>
      </c>
      <c r="F192" s="64">
        <v>2</v>
      </c>
      <c r="G192" s="65">
        <v>0</v>
      </c>
      <c r="H192" s="65">
        <f t="shared" si="15"/>
        <v>0</v>
      </c>
    </row>
    <row r="193" spans="1:8" ht="75">
      <c r="A193" s="61" t="s">
        <v>396</v>
      </c>
      <c r="B193" s="61">
        <v>31101055</v>
      </c>
      <c r="C193" s="62" t="s">
        <v>343</v>
      </c>
      <c r="D193" s="105" t="s">
        <v>358</v>
      </c>
      <c r="E193" s="61" t="s">
        <v>145</v>
      </c>
      <c r="F193" s="64">
        <v>1</v>
      </c>
      <c r="G193" s="65">
        <v>0</v>
      </c>
      <c r="H193" s="65">
        <f t="shared" si="15"/>
        <v>0</v>
      </c>
    </row>
    <row r="194" spans="1:8" ht="45">
      <c r="A194" s="61" t="s">
        <v>397</v>
      </c>
      <c r="B194" s="61">
        <v>31101056</v>
      </c>
      <c r="C194" s="62" t="s">
        <v>343</v>
      </c>
      <c r="D194" s="105" t="s">
        <v>360</v>
      </c>
      <c r="E194" s="61" t="s">
        <v>145</v>
      </c>
      <c r="F194" s="64">
        <v>1</v>
      </c>
      <c r="G194" s="65">
        <v>0</v>
      </c>
      <c r="H194" s="65">
        <f t="shared" si="15"/>
        <v>0</v>
      </c>
    </row>
    <row r="195" spans="1:8" ht="60">
      <c r="A195" s="61" t="s">
        <v>398</v>
      </c>
      <c r="B195" s="61">
        <v>30106255</v>
      </c>
      <c r="C195" s="62">
        <v>4195.07</v>
      </c>
      <c r="D195" s="94" t="s">
        <v>364</v>
      </c>
      <c r="E195" s="61" t="s">
        <v>145</v>
      </c>
      <c r="F195" s="64">
        <v>3</v>
      </c>
      <c r="G195" s="65">
        <v>0</v>
      </c>
      <c r="H195" s="65">
        <f t="shared" si="15"/>
        <v>0</v>
      </c>
    </row>
    <row r="196" spans="1:8">
      <c r="A196" s="230" t="s">
        <v>399</v>
      </c>
      <c r="B196" s="230"/>
      <c r="C196" s="231"/>
      <c r="D196" s="230"/>
      <c r="E196" s="230"/>
      <c r="F196" s="230"/>
      <c r="G196" s="230"/>
      <c r="H196" s="67">
        <f>SUM(H173:H195)</f>
        <v>0</v>
      </c>
    </row>
    <row r="197" spans="1:8" ht="18.75">
      <c r="A197" s="53" t="s">
        <v>400</v>
      </c>
      <c r="B197" s="53"/>
      <c r="C197" s="106"/>
      <c r="D197" s="74" t="s">
        <v>28</v>
      </c>
      <c r="E197" s="107"/>
      <c r="F197" s="108"/>
      <c r="G197" s="109"/>
      <c r="H197" s="110"/>
    </row>
    <row r="198" spans="1:8" s="3" customFormat="1" ht="60">
      <c r="A198" s="101" t="s">
        <v>401</v>
      </c>
      <c r="B198" s="61">
        <v>30103128</v>
      </c>
      <c r="C198" s="111" t="s">
        <v>368</v>
      </c>
      <c r="D198" s="112" t="s">
        <v>402</v>
      </c>
      <c r="E198" s="101" t="s">
        <v>145</v>
      </c>
      <c r="F198" s="102">
        <v>1</v>
      </c>
      <c r="G198" s="65">
        <v>0</v>
      </c>
      <c r="H198" s="103">
        <f t="shared" ref="H198:H203" si="16">ROUND(F198*G198,2)</f>
        <v>0</v>
      </c>
    </row>
    <row r="199" spans="1:8">
      <c r="A199" s="61" t="s">
        <v>403</v>
      </c>
      <c r="B199" s="61">
        <v>30103155</v>
      </c>
      <c r="C199" s="62" t="s">
        <v>404</v>
      </c>
      <c r="D199" s="105" t="s">
        <v>286</v>
      </c>
      <c r="E199" s="61" t="s">
        <v>145</v>
      </c>
      <c r="F199" s="64">
        <v>2</v>
      </c>
      <c r="G199" s="65">
        <v>0</v>
      </c>
      <c r="H199" s="65">
        <f t="shared" si="16"/>
        <v>0</v>
      </c>
    </row>
    <row r="200" spans="1:8">
      <c r="A200" s="61" t="s">
        <v>405</v>
      </c>
      <c r="B200" s="61">
        <v>30103170</v>
      </c>
      <c r="C200" s="62" t="s">
        <v>404</v>
      </c>
      <c r="D200" s="105" t="s">
        <v>296</v>
      </c>
      <c r="E200" s="61" t="s">
        <v>145</v>
      </c>
      <c r="F200" s="64">
        <v>1</v>
      </c>
      <c r="G200" s="65">
        <v>0</v>
      </c>
      <c r="H200" s="65">
        <f t="shared" si="16"/>
        <v>0</v>
      </c>
    </row>
    <row r="201" spans="1:8" ht="45">
      <c r="A201" s="61" t="s">
        <v>406</v>
      </c>
      <c r="B201" s="61">
        <v>30103175</v>
      </c>
      <c r="C201" s="62" t="s">
        <v>404</v>
      </c>
      <c r="D201" s="105" t="s">
        <v>300</v>
      </c>
      <c r="E201" s="61" t="s">
        <v>145</v>
      </c>
      <c r="F201" s="64">
        <v>2</v>
      </c>
      <c r="G201" s="65">
        <v>0</v>
      </c>
      <c r="H201" s="65">
        <f t="shared" si="16"/>
        <v>0</v>
      </c>
    </row>
    <row r="202" spans="1:8" ht="45">
      <c r="A202" s="61" t="s">
        <v>407</v>
      </c>
      <c r="B202" s="61">
        <v>30103126</v>
      </c>
      <c r="C202" s="62" t="s">
        <v>404</v>
      </c>
      <c r="D202" s="105" t="s">
        <v>335</v>
      </c>
      <c r="E202" s="61" t="s">
        <v>145</v>
      </c>
      <c r="F202" s="64">
        <v>7</v>
      </c>
      <c r="G202" s="65">
        <v>0</v>
      </c>
      <c r="H202" s="65">
        <f t="shared" si="16"/>
        <v>0</v>
      </c>
    </row>
    <row r="203" spans="1:8" ht="45">
      <c r="A203" s="61" t="s">
        <v>408</v>
      </c>
      <c r="B203" s="61">
        <v>30103127</v>
      </c>
      <c r="C203" s="62" t="s">
        <v>404</v>
      </c>
      <c r="D203" s="105" t="s">
        <v>339</v>
      </c>
      <c r="E203" s="61" t="s">
        <v>145</v>
      </c>
      <c r="F203" s="64">
        <v>56</v>
      </c>
      <c r="G203" s="65">
        <v>0</v>
      </c>
      <c r="H203" s="65">
        <f t="shared" si="16"/>
        <v>0</v>
      </c>
    </row>
    <row r="204" spans="1:8" ht="45">
      <c r="A204" s="61" t="s">
        <v>409</v>
      </c>
      <c r="B204" s="61">
        <v>31102020</v>
      </c>
      <c r="C204" s="62" t="s">
        <v>343</v>
      </c>
      <c r="D204" s="105" t="s">
        <v>344</v>
      </c>
      <c r="E204" s="95" t="s">
        <v>103</v>
      </c>
      <c r="F204" s="64">
        <v>25</v>
      </c>
      <c r="G204" s="65">
        <v>0</v>
      </c>
      <c r="H204" s="65">
        <f t="shared" ref="H204:H207" si="17">ROUND(F204*G204,2)</f>
        <v>0</v>
      </c>
    </row>
    <row r="205" spans="1:8" ht="45">
      <c r="A205" s="61" t="s">
        <v>410</v>
      </c>
      <c r="B205" s="61">
        <v>31102030</v>
      </c>
      <c r="C205" s="62" t="s">
        <v>343</v>
      </c>
      <c r="D205" s="105" t="s">
        <v>346</v>
      </c>
      <c r="E205" s="95" t="s">
        <v>103</v>
      </c>
      <c r="F205" s="64">
        <v>64</v>
      </c>
      <c r="G205" s="65">
        <v>0</v>
      </c>
      <c r="H205" s="65">
        <f t="shared" si="17"/>
        <v>0</v>
      </c>
    </row>
    <row r="206" spans="1:8" ht="75">
      <c r="A206" s="61" t="s">
        <v>411</v>
      </c>
      <c r="B206" s="61">
        <v>31101040</v>
      </c>
      <c r="C206" s="62" t="s">
        <v>343</v>
      </c>
      <c r="D206" s="105" t="s">
        <v>348</v>
      </c>
      <c r="E206" s="61" t="s">
        <v>145</v>
      </c>
      <c r="F206" s="64">
        <v>1</v>
      </c>
      <c r="G206" s="65">
        <v>0</v>
      </c>
      <c r="H206" s="65">
        <f t="shared" si="17"/>
        <v>0</v>
      </c>
    </row>
    <row r="207" spans="1:8" ht="60">
      <c r="A207" s="61" t="s">
        <v>412</v>
      </c>
      <c r="B207" s="61">
        <v>30106255</v>
      </c>
      <c r="C207" s="62">
        <v>4195.07</v>
      </c>
      <c r="D207" s="94" t="s">
        <v>364</v>
      </c>
      <c r="E207" s="61" t="s">
        <v>145</v>
      </c>
      <c r="F207" s="64">
        <v>1</v>
      </c>
      <c r="G207" s="65">
        <v>0</v>
      </c>
      <c r="H207" s="65">
        <f t="shared" si="17"/>
        <v>0</v>
      </c>
    </row>
    <row r="208" spans="1:8">
      <c r="A208" s="223" t="s">
        <v>413</v>
      </c>
      <c r="B208" s="224"/>
      <c r="C208" s="225"/>
      <c r="D208" s="224"/>
      <c r="E208" s="224"/>
      <c r="F208" s="224"/>
      <c r="G208" s="226"/>
      <c r="H208" s="97">
        <f>SUM(H198:H207)</f>
        <v>0</v>
      </c>
    </row>
    <row r="209" spans="1:8" ht="15.75">
      <c r="A209" s="232" t="s">
        <v>414</v>
      </c>
      <c r="B209" s="233"/>
      <c r="C209" s="234"/>
      <c r="D209" s="233"/>
      <c r="E209" s="233"/>
      <c r="F209" s="233"/>
      <c r="G209" s="235"/>
      <c r="H209" s="70">
        <f>H208+H196+H171+H126+H116+H113+H108+H102+H99+H94</f>
        <v>209842.33</v>
      </c>
    </row>
    <row r="210" spans="1:8" ht="18.75">
      <c r="A210" s="47" t="s">
        <v>415</v>
      </c>
      <c r="B210" s="48"/>
      <c r="C210" s="49"/>
      <c r="D210" s="50" t="s">
        <v>416</v>
      </c>
      <c r="E210" s="51"/>
      <c r="F210" s="51"/>
      <c r="G210" s="51"/>
      <c r="H210" s="52"/>
    </row>
    <row r="211" spans="1:8" ht="18.75">
      <c r="A211" s="53" t="s">
        <v>417</v>
      </c>
      <c r="B211" s="54"/>
      <c r="C211" s="113"/>
      <c r="D211" s="56" t="s">
        <v>418</v>
      </c>
      <c r="E211" s="82"/>
      <c r="F211" s="83"/>
      <c r="G211" s="84"/>
      <c r="H211" s="85"/>
    </row>
    <row r="212" spans="1:8" ht="60">
      <c r="A212" s="61" t="s">
        <v>419</v>
      </c>
      <c r="B212" s="61">
        <v>40402010</v>
      </c>
      <c r="C212" s="62" t="s">
        <v>420</v>
      </c>
      <c r="D212" s="104" t="s">
        <v>421</v>
      </c>
      <c r="E212" s="61" t="s">
        <v>208</v>
      </c>
      <c r="F212" s="64">
        <v>15.6</v>
      </c>
      <c r="G212" s="65">
        <v>0</v>
      </c>
      <c r="H212" s="65">
        <f t="shared" ref="H212:H221" si="18">ROUND(F212*G212,2)</f>
        <v>0</v>
      </c>
    </row>
    <row r="213" spans="1:8" ht="60">
      <c r="A213" s="61" t="s">
        <v>422</v>
      </c>
      <c r="B213" s="61">
        <v>40402020</v>
      </c>
      <c r="C213" s="62" t="s">
        <v>420</v>
      </c>
      <c r="D213" s="104" t="s">
        <v>423</v>
      </c>
      <c r="E213" s="61" t="s">
        <v>208</v>
      </c>
      <c r="F213" s="64">
        <v>5</v>
      </c>
      <c r="G213" s="65">
        <v>0</v>
      </c>
      <c r="H213" s="65">
        <f t="shared" si="18"/>
        <v>0</v>
      </c>
    </row>
    <row r="214" spans="1:8" ht="60">
      <c r="A214" s="61" t="s">
        <v>424</v>
      </c>
      <c r="B214" s="61">
        <v>40402025</v>
      </c>
      <c r="C214" s="62" t="s">
        <v>420</v>
      </c>
      <c r="D214" s="104" t="s">
        <v>425</v>
      </c>
      <c r="E214" s="61" t="s">
        <v>208</v>
      </c>
      <c r="F214" s="64">
        <v>7.5</v>
      </c>
      <c r="G214" s="65">
        <v>0</v>
      </c>
      <c r="H214" s="65">
        <f t="shared" si="18"/>
        <v>0</v>
      </c>
    </row>
    <row r="215" spans="1:8" ht="60">
      <c r="A215" s="61" t="s">
        <v>426</v>
      </c>
      <c r="B215" s="61">
        <v>40402030</v>
      </c>
      <c r="C215" s="62" t="s">
        <v>427</v>
      </c>
      <c r="D215" s="104" t="s">
        <v>428</v>
      </c>
      <c r="E215" s="61" t="s">
        <v>63</v>
      </c>
      <c r="F215" s="64">
        <v>7</v>
      </c>
      <c r="G215" s="65">
        <v>0</v>
      </c>
      <c r="H215" s="65">
        <f t="shared" si="18"/>
        <v>0</v>
      </c>
    </row>
    <row r="216" spans="1:8" ht="60">
      <c r="A216" s="61" t="s">
        <v>429</v>
      </c>
      <c r="B216" s="61">
        <v>40402040</v>
      </c>
      <c r="C216" s="62" t="s">
        <v>430</v>
      </c>
      <c r="D216" s="104" t="s">
        <v>431</v>
      </c>
      <c r="E216" s="61" t="s">
        <v>63</v>
      </c>
      <c r="F216" s="64">
        <v>15.82</v>
      </c>
      <c r="G216" s="65">
        <v>0</v>
      </c>
      <c r="H216" s="65">
        <f t="shared" si="18"/>
        <v>0</v>
      </c>
    </row>
    <row r="217" spans="1:8" ht="60">
      <c r="A217" s="61" t="s">
        <v>432</v>
      </c>
      <c r="B217" s="61">
        <v>40402050</v>
      </c>
      <c r="C217" s="62" t="s">
        <v>430</v>
      </c>
      <c r="D217" s="104" t="s">
        <v>433</v>
      </c>
      <c r="E217" s="61" t="s">
        <v>63</v>
      </c>
      <c r="F217" s="64">
        <v>15.82</v>
      </c>
      <c r="G217" s="65">
        <v>0</v>
      </c>
      <c r="H217" s="65">
        <f t="shared" si="18"/>
        <v>0</v>
      </c>
    </row>
    <row r="218" spans="1:8" ht="60">
      <c r="A218" s="61" t="s">
        <v>434</v>
      </c>
      <c r="B218" s="61">
        <v>40403100</v>
      </c>
      <c r="C218" s="62" t="s">
        <v>420</v>
      </c>
      <c r="D218" s="104" t="s">
        <v>435</v>
      </c>
      <c r="E218" s="61" t="s">
        <v>63</v>
      </c>
      <c r="F218" s="64">
        <v>2.5</v>
      </c>
      <c r="G218" s="65">
        <v>0</v>
      </c>
      <c r="H218" s="65">
        <f t="shared" si="18"/>
        <v>0</v>
      </c>
    </row>
    <row r="219" spans="1:8" ht="60">
      <c r="A219" s="61" t="s">
        <v>436</v>
      </c>
      <c r="B219" s="61">
        <v>40402060</v>
      </c>
      <c r="C219" s="62" t="s">
        <v>437</v>
      </c>
      <c r="D219" s="104" t="s">
        <v>438</v>
      </c>
      <c r="E219" s="61" t="s">
        <v>63</v>
      </c>
      <c r="F219" s="64">
        <v>15.82</v>
      </c>
      <c r="G219" s="65">
        <v>0</v>
      </c>
      <c r="H219" s="65">
        <f t="shared" si="18"/>
        <v>0</v>
      </c>
    </row>
    <row r="220" spans="1:8" ht="60">
      <c r="A220" s="61" t="s">
        <v>439</v>
      </c>
      <c r="B220" s="61">
        <v>40404020</v>
      </c>
      <c r="C220" s="62" t="s">
        <v>440</v>
      </c>
      <c r="D220" s="104" t="s">
        <v>441</v>
      </c>
      <c r="E220" s="61" t="s">
        <v>145</v>
      </c>
      <c r="F220" s="64">
        <v>1</v>
      </c>
      <c r="G220" s="65">
        <v>0</v>
      </c>
      <c r="H220" s="65">
        <f t="shared" si="18"/>
        <v>0</v>
      </c>
    </row>
    <row r="221" spans="1:8" ht="45">
      <c r="A221" s="61" t="s">
        <v>442</v>
      </c>
      <c r="B221" s="61">
        <v>40402070</v>
      </c>
      <c r="C221" s="62" t="s">
        <v>443</v>
      </c>
      <c r="D221" s="104" t="s">
        <v>444</v>
      </c>
      <c r="E221" s="61" t="s">
        <v>63</v>
      </c>
      <c r="F221" s="64">
        <v>1.68</v>
      </c>
      <c r="G221" s="65">
        <v>0</v>
      </c>
      <c r="H221" s="65">
        <f t="shared" si="18"/>
        <v>0</v>
      </c>
    </row>
    <row r="222" spans="1:8">
      <c r="A222" s="214" t="s">
        <v>445</v>
      </c>
      <c r="B222" s="215"/>
      <c r="C222" s="216"/>
      <c r="D222" s="215"/>
      <c r="E222" s="215"/>
      <c r="F222" s="215"/>
      <c r="G222" s="217"/>
      <c r="H222" s="67">
        <f>SUM(H212:H221)</f>
        <v>0</v>
      </c>
    </row>
    <row r="223" spans="1:8" ht="18.75">
      <c r="A223" s="53" t="s">
        <v>446</v>
      </c>
      <c r="B223" s="54"/>
      <c r="C223" s="113"/>
      <c r="D223" s="56" t="s">
        <v>447</v>
      </c>
      <c r="E223" s="82"/>
      <c r="F223" s="83"/>
      <c r="G223" s="84"/>
      <c r="H223" s="85"/>
    </row>
    <row r="224" spans="1:8" ht="75">
      <c r="A224" s="61" t="s">
        <v>448</v>
      </c>
      <c r="B224" s="61">
        <v>40501010</v>
      </c>
      <c r="C224" s="62" t="s">
        <v>420</v>
      </c>
      <c r="D224" s="63" t="s">
        <v>449</v>
      </c>
      <c r="E224" s="61" t="s">
        <v>450</v>
      </c>
      <c r="F224" s="64">
        <v>258</v>
      </c>
      <c r="G224" s="65">
        <v>0</v>
      </c>
      <c r="H224" s="65">
        <f t="shared" ref="H224" si="19">ROUND(F224*G224,2)</f>
        <v>0</v>
      </c>
    </row>
    <row r="225" spans="1:8" ht="120">
      <c r="A225" s="61" t="s">
        <v>451</v>
      </c>
      <c r="B225" s="61">
        <v>40606010</v>
      </c>
      <c r="C225" s="62" t="s">
        <v>452</v>
      </c>
      <c r="D225" s="63" t="s">
        <v>453</v>
      </c>
      <c r="E225" s="61" t="s">
        <v>450</v>
      </c>
      <c r="F225" s="114">
        <v>220</v>
      </c>
      <c r="G225" s="65">
        <v>0</v>
      </c>
      <c r="H225" s="65">
        <f t="shared" ref="H225:H228" si="20">F225*G225</f>
        <v>0</v>
      </c>
    </row>
    <row r="226" spans="1:8" ht="45">
      <c r="A226" s="61" t="s">
        <v>454</v>
      </c>
      <c r="B226" s="61">
        <v>40606011</v>
      </c>
      <c r="C226" s="62" t="s">
        <v>452</v>
      </c>
      <c r="D226" s="63" t="s">
        <v>455</v>
      </c>
      <c r="E226" s="61" t="s">
        <v>450</v>
      </c>
      <c r="F226" s="114">
        <v>220</v>
      </c>
      <c r="G226" s="65">
        <v>0</v>
      </c>
      <c r="H226" s="65">
        <f t="shared" si="20"/>
        <v>0</v>
      </c>
    </row>
    <row r="227" spans="1:8" ht="120">
      <c r="A227" s="61" t="s">
        <v>456</v>
      </c>
      <c r="B227" s="61">
        <v>40606020</v>
      </c>
      <c r="C227" s="62" t="s">
        <v>452</v>
      </c>
      <c r="D227" s="63" t="s">
        <v>457</v>
      </c>
      <c r="E227" s="61" t="s">
        <v>145</v>
      </c>
      <c r="F227" s="72">
        <v>1</v>
      </c>
      <c r="G227" s="65">
        <v>0</v>
      </c>
      <c r="H227" s="65">
        <f t="shared" si="20"/>
        <v>0</v>
      </c>
    </row>
    <row r="228" spans="1:8" ht="120">
      <c r="A228" s="61" t="s">
        <v>458</v>
      </c>
      <c r="B228" s="61">
        <v>40606030</v>
      </c>
      <c r="C228" s="62" t="s">
        <v>452</v>
      </c>
      <c r="D228" s="63" t="s">
        <v>459</v>
      </c>
      <c r="E228" s="61" t="s">
        <v>145</v>
      </c>
      <c r="F228" s="72">
        <v>2</v>
      </c>
      <c r="G228" s="65">
        <v>0</v>
      </c>
      <c r="H228" s="65">
        <f t="shared" si="20"/>
        <v>0</v>
      </c>
    </row>
    <row r="229" spans="1:8">
      <c r="A229" s="214" t="s">
        <v>460</v>
      </c>
      <c r="B229" s="215"/>
      <c r="C229" s="216"/>
      <c r="D229" s="215"/>
      <c r="E229" s="215"/>
      <c r="F229" s="215"/>
      <c r="G229" s="217"/>
      <c r="H229" s="67">
        <f>SUM(H224:H228)</f>
        <v>0</v>
      </c>
    </row>
    <row r="230" spans="1:8" ht="18.75">
      <c r="A230" s="53" t="s">
        <v>461</v>
      </c>
      <c r="B230" s="54"/>
      <c r="C230" s="113"/>
      <c r="D230" s="56" t="s">
        <v>462</v>
      </c>
      <c r="E230" s="82"/>
      <c r="F230" s="83"/>
      <c r="G230" s="84"/>
      <c r="H230" s="85"/>
    </row>
    <row r="231" spans="1:8" ht="75">
      <c r="A231" s="61" t="s">
        <v>463</v>
      </c>
      <c r="B231" s="115">
        <v>10404110</v>
      </c>
      <c r="C231" s="62" t="s">
        <v>92</v>
      </c>
      <c r="D231" s="63" t="s">
        <v>93</v>
      </c>
      <c r="E231" s="61" t="s">
        <v>74</v>
      </c>
      <c r="F231" s="64">
        <v>95.85</v>
      </c>
      <c r="G231" s="65">
        <v>0</v>
      </c>
      <c r="H231" s="65">
        <f t="shared" ref="H231:H232" si="21">ROUND(F231*G231,2)</f>
        <v>0</v>
      </c>
    </row>
    <row r="232" spans="1:8" ht="30">
      <c r="A232" s="61" t="s">
        <v>464</v>
      </c>
      <c r="B232" s="116">
        <v>40702030</v>
      </c>
      <c r="C232" s="62" t="s">
        <v>465</v>
      </c>
      <c r="D232" s="63" t="s">
        <v>466</v>
      </c>
      <c r="E232" s="61" t="s">
        <v>63</v>
      </c>
      <c r="F232" s="117">
        <v>639</v>
      </c>
      <c r="G232" s="65">
        <v>0</v>
      </c>
      <c r="H232" s="65">
        <f t="shared" si="21"/>
        <v>0</v>
      </c>
    </row>
    <row r="233" spans="1:8">
      <c r="A233" s="214" t="s">
        <v>467</v>
      </c>
      <c r="B233" s="215"/>
      <c r="C233" s="216"/>
      <c r="D233" s="215"/>
      <c r="E233" s="215"/>
      <c r="F233" s="215"/>
      <c r="G233" s="217"/>
      <c r="H233" s="67">
        <f>SUM(H231:H232)</f>
        <v>0</v>
      </c>
    </row>
    <row r="234" spans="1:8" ht="18.75">
      <c r="A234" s="118" t="s">
        <v>468</v>
      </c>
      <c r="B234" s="119"/>
      <c r="C234" s="120"/>
      <c r="D234" s="121" t="s">
        <v>469</v>
      </c>
      <c r="E234" s="122"/>
      <c r="F234" s="123"/>
      <c r="G234" s="124"/>
      <c r="H234" s="125"/>
    </row>
    <row r="235" spans="1:8" ht="90">
      <c r="A235" s="61" t="s">
        <v>470</v>
      </c>
      <c r="B235" s="61" t="s">
        <v>471</v>
      </c>
      <c r="C235" s="62" t="s">
        <v>472</v>
      </c>
      <c r="D235" s="104" t="s">
        <v>473</v>
      </c>
      <c r="E235" s="61" t="s">
        <v>208</v>
      </c>
      <c r="F235" s="64">
        <v>37</v>
      </c>
      <c r="G235" s="65">
        <v>0</v>
      </c>
      <c r="H235" s="65">
        <f t="shared" ref="H235:H262" si="22">ROUND(F235*G235,2)</f>
        <v>0</v>
      </c>
    </row>
    <row r="236" spans="1:8" ht="45">
      <c r="A236" s="61" t="s">
        <v>474</v>
      </c>
      <c r="B236" s="61" t="s">
        <v>475</v>
      </c>
      <c r="C236" s="62" t="s">
        <v>472</v>
      </c>
      <c r="D236" s="104" t="s">
        <v>476</v>
      </c>
      <c r="E236" s="61" t="s">
        <v>208</v>
      </c>
      <c r="F236" s="64">
        <v>45</v>
      </c>
      <c r="G236" s="65">
        <v>0</v>
      </c>
      <c r="H236" s="65">
        <f t="shared" si="22"/>
        <v>0</v>
      </c>
    </row>
    <row r="237" spans="1:8" ht="45">
      <c r="A237" s="61" t="s">
        <v>477</v>
      </c>
      <c r="B237" s="61" t="s">
        <v>478</v>
      </c>
      <c r="C237" s="62" t="s">
        <v>472</v>
      </c>
      <c r="D237" s="104" t="s">
        <v>479</v>
      </c>
      <c r="E237" s="61" t="s">
        <v>208</v>
      </c>
      <c r="F237" s="64">
        <v>37</v>
      </c>
      <c r="G237" s="65">
        <v>0</v>
      </c>
      <c r="H237" s="65">
        <f t="shared" si="22"/>
        <v>0</v>
      </c>
    </row>
    <row r="238" spans="1:8" ht="60">
      <c r="A238" s="61" t="s">
        <v>480</v>
      </c>
      <c r="B238" s="61" t="s">
        <v>481</v>
      </c>
      <c r="C238" s="62" t="s">
        <v>472</v>
      </c>
      <c r="D238" s="104" t="s">
        <v>482</v>
      </c>
      <c r="E238" s="61" t="s">
        <v>145</v>
      </c>
      <c r="F238" s="64">
        <v>3</v>
      </c>
      <c r="G238" s="65">
        <v>0</v>
      </c>
      <c r="H238" s="65">
        <f t="shared" si="22"/>
        <v>0</v>
      </c>
    </row>
    <row r="239" spans="1:8" ht="60">
      <c r="A239" s="61" t="s">
        <v>483</v>
      </c>
      <c r="B239" s="61" t="s">
        <v>484</v>
      </c>
      <c r="C239" s="62" t="s">
        <v>472</v>
      </c>
      <c r="D239" s="104" t="s">
        <v>485</v>
      </c>
      <c r="E239" s="61" t="s">
        <v>145</v>
      </c>
      <c r="F239" s="64">
        <v>4</v>
      </c>
      <c r="G239" s="65">
        <v>0</v>
      </c>
      <c r="H239" s="65">
        <f t="shared" si="22"/>
        <v>0</v>
      </c>
    </row>
    <row r="240" spans="1:8" ht="45">
      <c r="A240" s="61" t="s">
        <v>486</v>
      </c>
      <c r="B240" s="61" t="s">
        <v>487</v>
      </c>
      <c r="C240" s="62" t="s">
        <v>472</v>
      </c>
      <c r="D240" s="104" t="s">
        <v>488</v>
      </c>
      <c r="E240" s="61" t="s">
        <v>208</v>
      </c>
      <c r="F240" s="64">
        <v>6</v>
      </c>
      <c r="G240" s="65">
        <v>0</v>
      </c>
      <c r="H240" s="65">
        <f t="shared" si="22"/>
        <v>0</v>
      </c>
    </row>
    <row r="241" spans="1:8" ht="75">
      <c r="A241" s="61" t="s">
        <v>489</v>
      </c>
      <c r="B241" s="61" t="s">
        <v>490</v>
      </c>
      <c r="C241" s="62" t="s">
        <v>472</v>
      </c>
      <c r="D241" s="104" t="s">
        <v>491</v>
      </c>
      <c r="E241" s="61" t="s">
        <v>208</v>
      </c>
      <c r="F241" s="64">
        <v>10</v>
      </c>
      <c r="G241" s="65">
        <v>0</v>
      </c>
      <c r="H241" s="65">
        <f t="shared" si="22"/>
        <v>0</v>
      </c>
    </row>
    <row r="242" spans="1:8" ht="45">
      <c r="A242" s="61" t="s">
        <v>492</v>
      </c>
      <c r="B242" s="61" t="s">
        <v>493</v>
      </c>
      <c r="C242" s="62" t="s">
        <v>472</v>
      </c>
      <c r="D242" s="104" t="s">
        <v>494</v>
      </c>
      <c r="E242" s="61" t="s">
        <v>145</v>
      </c>
      <c r="F242" s="64">
        <v>2</v>
      </c>
      <c r="G242" s="65">
        <v>0</v>
      </c>
      <c r="H242" s="65">
        <f t="shared" si="22"/>
        <v>0</v>
      </c>
    </row>
    <row r="243" spans="1:8" ht="45">
      <c r="A243" s="61" t="s">
        <v>495</v>
      </c>
      <c r="B243" s="61" t="s">
        <v>496</v>
      </c>
      <c r="C243" s="62" t="s">
        <v>472</v>
      </c>
      <c r="D243" s="104" t="s">
        <v>497</v>
      </c>
      <c r="E243" s="61" t="s">
        <v>145</v>
      </c>
      <c r="F243" s="64">
        <v>2</v>
      </c>
      <c r="G243" s="65">
        <v>0</v>
      </c>
      <c r="H243" s="65">
        <f t="shared" si="22"/>
        <v>0</v>
      </c>
    </row>
    <row r="244" spans="1:8" ht="45">
      <c r="A244" s="61" t="s">
        <v>498</v>
      </c>
      <c r="B244" s="61" t="s">
        <v>499</v>
      </c>
      <c r="C244" s="62" t="s">
        <v>472</v>
      </c>
      <c r="D244" s="104" t="s">
        <v>500</v>
      </c>
      <c r="E244" s="61" t="s">
        <v>145</v>
      </c>
      <c r="F244" s="64">
        <v>4</v>
      </c>
      <c r="G244" s="65">
        <v>0</v>
      </c>
      <c r="H244" s="65">
        <f t="shared" si="22"/>
        <v>0</v>
      </c>
    </row>
    <row r="245" spans="1:8" ht="45">
      <c r="A245" s="61" t="s">
        <v>501</v>
      </c>
      <c r="B245" s="61" t="s">
        <v>502</v>
      </c>
      <c r="C245" s="62" t="s">
        <v>472</v>
      </c>
      <c r="D245" s="104" t="s">
        <v>503</v>
      </c>
      <c r="E245" s="61" t="s">
        <v>208</v>
      </c>
      <c r="F245" s="64">
        <v>6</v>
      </c>
      <c r="G245" s="65">
        <v>0</v>
      </c>
      <c r="H245" s="65">
        <f t="shared" si="22"/>
        <v>0</v>
      </c>
    </row>
    <row r="246" spans="1:8" ht="45">
      <c r="A246" s="61" t="s">
        <v>504</v>
      </c>
      <c r="B246" s="61" t="s">
        <v>505</v>
      </c>
      <c r="C246" s="62" t="s">
        <v>472</v>
      </c>
      <c r="D246" s="104" t="s">
        <v>506</v>
      </c>
      <c r="E246" s="61" t="s">
        <v>145</v>
      </c>
      <c r="F246" s="64">
        <v>2</v>
      </c>
      <c r="G246" s="65">
        <v>0</v>
      </c>
      <c r="H246" s="65">
        <f t="shared" si="22"/>
        <v>0</v>
      </c>
    </row>
    <row r="247" spans="1:8" ht="45">
      <c r="A247" s="61" t="s">
        <v>507</v>
      </c>
      <c r="B247" s="61" t="s">
        <v>508</v>
      </c>
      <c r="C247" s="62" t="s">
        <v>472</v>
      </c>
      <c r="D247" s="104" t="s">
        <v>509</v>
      </c>
      <c r="E247" s="61" t="s">
        <v>145</v>
      </c>
      <c r="F247" s="64">
        <v>2</v>
      </c>
      <c r="G247" s="65">
        <v>0</v>
      </c>
      <c r="H247" s="65">
        <f t="shared" si="22"/>
        <v>0</v>
      </c>
    </row>
    <row r="248" spans="1:8" ht="45">
      <c r="A248" s="61" t="s">
        <v>510</v>
      </c>
      <c r="B248" s="61" t="s">
        <v>511</v>
      </c>
      <c r="C248" s="62" t="s">
        <v>472</v>
      </c>
      <c r="D248" s="104" t="s">
        <v>512</v>
      </c>
      <c r="E248" s="61" t="s">
        <v>145</v>
      </c>
      <c r="F248" s="64">
        <v>6</v>
      </c>
      <c r="G248" s="65">
        <v>0</v>
      </c>
      <c r="H248" s="65">
        <f t="shared" si="22"/>
        <v>0</v>
      </c>
    </row>
    <row r="249" spans="1:8" ht="45">
      <c r="A249" s="61" t="s">
        <v>513</v>
      </c>
      <c r="B249" s="61" t="s">
        <v>514</v>
      </c>
      <c r="C249" s="62" t="s">
        <v>472</v>
      </c>
      <c r="D249" s="104" t="s">
        <v>515</v>
      </c>
      <c r="E249" s="61" t="s">
        <v>145</v>
      </c>
      <c r="F249" s="64">
        <v>1</v>
      </c>
      <c r="G249" s="65">
        <v>0</v>
      </c>
      <c r="H249" s="65">
        <f t="shared" si="22"/>
        <v>0</v>
      </c>
    </row>
    <row r="250" spans="1:8" ht="45">
      <c r="A250" s="61" t="s">
        <v>516</v>
      </c>
      <c r="B250" s="61" t="s">
        <v>517</v>
      </c>
      <c r="C250" s="62" t="s">
        <v>472</v>
      </c>
      <c r="D250" s="104" t="s">
        <v>518</v>
      </c>
      <c r="E250" s="61" t="s">
        <v>208</v>
      </c>
      <c r="F250" s="64">
        <v>16</v>
      </c>
      <c r="G250" s="65">
        <v>0</v>
      </c>
      <c r="H250" s="65">
        <f t="shared" si="22"/>
        <v>0</v>
      </c>
    </row>
    <row r="251" spans="1:8" ht="60">
      <c r="A251" s="61" t="s">
        <v>519</v>
      </c>
      <c r="B251" s="61" t="s">
        <v>520</v>
      </c>
      <c r="C251" s="62" t="s">
        <v>472</v>
      </c>
      <c r="D251" s="104" t="s">
        <v>521</v>
      </c>
      <c r="E251" s="61" t="s">
        <v>145</v>
      </c>
      <c r="F251" s="64">
        <v>4</v>
      </c>
      <c r="G251" s="65">
        <v>0</v>
      </c>
      <c r="H251" s="65">
        <f t="shared" si="22"/>
        <v>0</v>
      </c>
    </row>
    <row r="252" spans="1:8" ht="45">
      <c r="A252" s="61" t="s">
        <v>522</v>
      </c>
      <c r="B252" s="61" t="s">
        <v>523</v>
      </c>
      <c r="C252" s="62" t="s">
        <v>472</v>
      </c>
      <c r="D252" s="104" t="s">
        <v>524</v>
      </c>
      <c r="E252" s="61" t="s">
        <v>145</v>
      </c>
      <c r="F252" s="64">
        <v>8</v>
      </c>
      <c r="G252" s="65">
        <v>0</v>
      </c>
      <c r="H252" s="65">
        <f t="shared" si="22"/>
        <v>0</v>
      </c>
    </row>
    <row r="253" spans="1:8" ht="45">
      <c r="A253" s="61" t="s">
        <v>525</v>
      </c>
      <c r="B253" s="61" t="s">
        <v>526</v>
      </c>
      <c r="C253" s="62" t="s">
        <v>472</v>
      </c>
      <c r="D253" s="104" t="s">
        <v>527</v>
      </c>
      <c r="E253" s="61" t="s">
        <v>208</v>
      </c>
      <c r="F253" s="64">
        <v>4</v>
      </c>
      <c r="G253" s="65">
        <v>0</v>
      </c>
      <c r="H253" s="65">
        <f t="shared" si="22"/>
        <v>0</v>
      </c>
    </row>
    <row r="254" spans="1:8" ht="45">
      <c r="A254" s="61" t="s">
        <v>528</v>
      </c>
      <c r="B254" s="61" t="s">
        <v>529</v>
      </c>
      <c r="C254" s="62" t="s">
        <v>472</v>
      </c>
      <c r="D254" s="104" t="s">
        <v>530</v>
      </c>
      <c r="E254" s="61" t="s">
        <v>145</v>
      </c>
      <c r="F254" s="64">
        <v>2</v>
      </c>
      <c r="G254" s="65">
        <v>0</v>
      </c>
      <c r="H254" s="65">
        <f t="shared" si="22"/>
        <v>0</v>
      </c>
    </row>
    <row r="255" spans="1:8" ht="45">
      <c r="A255" s="61" t="s">
        <v>531</v>
      </c>
      <c r="B255" s="61" t="s">
        <v>532</v>
      </c>
      <c r="C255" s="62" t="s">
        <v>472</v>
      </c>
      <c r="D255" s="104" t="s">
        <v>533</v>
      </c>
      <c r="E255" s="61" t="s">
        <v>208</v>
      </c>
      <c r="F255" s="64">
        <v>130</v>
      </c>
      <c r="G255" s="65">
        <v>0</v>
      </c>
      <c r="H255" s="65">
        <f t="shared" si="22"/>
        <v>0</v>
      </c>
    </row>
    <row r="256" spans="1:8" ht="45">
      <c r="A256" s="61" t="s">
        <v>534</v>
      </c>
      <c r="B256" s="61" t="s">
        <v>535</v>
      </c>
      <c r="C256" s="62" t="s">
        <v>472</v>
      </c>
      <c r="D256" s="104" t="s">
        <v>536</v>
      </c>
      <c r="E256" s="61" t="s">
        <v>208</v>
      </c>
      <c r="F256" s="64">
        <v>35</v>
      </c>
      <c r="G256" s="65">
        <v>0</v>
      </c>
      <c r="H256" s="65">
        <f t="shared" si="22"/>
        <v>0</v>
      </c>
    </row>
    <row r="257" spans="1:8" ht="45">
      <c r="A257" s="61" t="s">
        <v>537</v>
      </c>
      <c r="B257" s="61" t="s">
        <v>538</v>
      </c>
      <c r="C257" s="62" t="s">
        <v>472</v>
      </c>
      <c r="D257" s="104" t="s">
        <v>539</v>
      </c>
      <c r="E257" s="61" t="s">
        <v>208</v>
      </c>
      <c r="F257" s="64">
        <v>80</v>
      </c>
      <c r="G257" s="65">
        <v>0</v>
      </c>
      <c r="H257" s="65">
        <f t="shared" si="22"/>
        <v>0</v>
      </c>
    </row>
    <row r="258" spans="1:8" ht="45">
      <c r="A258" s="61" t="s">
        <v>540</v>
      </c>
      <c r="B258" s="61" t="s">
        <v>541</v>
      </c>
      <c r="C258" s="62" t="s">
        <v>472</v>
      </c>
      <c r="D258" s="104" t="s">
        <v>542</v>
      </c>
      <c r="E258" s="61" t="s">
        <v>208</v>
      </c>
      <c r="F258" s="64">
        <v>35</v>
      </c>
      <c r="G258" s="65">
        <v>0</v>
      </c>
      <c r="H258" s="65">
        <f t="shared" si="22"/>
        <v>0</v>
      </c>
    </row>
    <row r="259" spans="1:8" ht="45">
      <c r="A259" s="61" t="s">
        <v>543</v>
      </c>
      <c r="B259" s="61" t="s">
        <v>544</v>
      </c>
      <c r="C259" s="62" t="s">
        <v>472</v>
      </c>
      <c r="D259" s="104" t="s">
        <v>545</v>
      </c>
      <c r="E259" s="61" t="s">
        <v>145</v>
      </c>
      <c r="F259" s="64">
        <v>1</v>
      </c>
      <c r="G259" s="65">
        <v>0</v>
      </c>
      <c r="H259" s="65">
        <f t="shared" si="22"/>
        <v>0</v>
      </c>
    </row>
    <row r="260" spans="1:8" ht="60">
      <c r="A260" s="61" t="s">
        <v>546</v>
      </c>
      <c r="B260" s="61" t="s">
        <v>547</v>
      </c>
      <c r="C260" s="62" t="s">
        <v>472</v>
      </c>
      <c r="D260" s="104" t="s">
        <v>548</v>
      </c>
      <c r="E260" s="61" t="s">
        <v>145</v>
      </c>
      <c r="F260" s="64">
        <v>1</v>
      </c>
      <c r="G260" s="65">
        <v>0</v>
      </c>
      <c r="H260" s="65">
        <f t="shared" si="22"/>
        <v>0</v>
      </c>
    </row>
    <row r="261" spans="1:8" ht="60">
      <c r="A261" s="61" t="s">
        <v>549</v>
      </c>
      <c r="B261" s="61" t="s">
        <v>550</v>
      </c>
      <c r="C261" s="62" t="s">
        <v>472</v>
      </c>
      <c r="D261" s="104" t="s">
        <v>551</v>
      </c>
      <c r="E261" s="61" t="s">
        <v>145</v>
      </c>
      <c r="F261" s="64">
        <v>4</v>
      </c>
      <c r="G261" s="65">
        <v>0</v>
      </c>
      <c r="H261" s="65">
        <f t="shared" si="22"/>
        <v>0</v>
      </c>
    </row>
    <row r="262" spans="1:8" ht="60">
      <c r="A262" s="61" t="s">
        <v>552</v>
      </c>
      <c r="B262" s="61" t="s">
        <v>553</v>
      </c>
      <c r="C262" s="62" t="s">
        <v>472</v>
      </c>
      <c r="D262" s="104" t="s">
        <v>554</v>
      </c>
      <c r="E262" s="61" t="s">
        <v>145</v>
      </c>
      <c r="F262" s="64">
        <v>1</v>
      </c>
      <c r="G262" s="65">
        <v>0</v>
      </c>
      <c r="H262" s="65">
        <f t="shared" si="22"/>
        <v>0</v>
      </c>
    </row>
    <row r="263" spans="1:8" ht="18.75">
      <c r="A263" s="236" t="s">
        <v>555</v>
      </c>
      <c r="B263" s="237"/>
      <c r="C263" s="220"/>
      <c r="D263" s="237"/>
      <c r="E263" s="237"/>
      <c r="F263" s="237"/>
      <c r="G263" s="238"/>
      <c r="H263" s="70">
        <f>SUM(H235:H262)</f>
        <v>0</v>
      </c>
    </row>
    <row r="264" spans="1:8" ht="18.75">
      <c r="A264" s="118" t="s">
        <v>556</v>
      </c>
      <c r="B264" s="119"/>
      <c r="C264" s="126"/>
      <c r="D264" s="121" t="s">
        <v>557</v>
      </c>
      <c r="E264" s="127"/>
      <c r="F264" s="128"/>
      <c r="G264" s="129"/>
      <c r="H264" s="130"/>
    </row>
    <row r="265" spans="1:8" ht="75">
      <c r="A265" s="61" t="s">
        <v>558</v>
      </c>
      <c r="B265" s="61" t="s">
        <v>559</v>
      </c>
      <c r="C265" s="62" t="s">
        <v>560</v>
      </c>
      <c r="D265" s="104" t="s">
        <v>561</v>
      </c>
      <c r="E265" s="61" t="s">
        <v>145</v>
      </c>
      <c r="F265" s="64">
        <v>5</v>
      </c>
      <c r="G265" s="65">
        <v>0</v>
      </c>
      <c r="H265" s="65">
        <f t="shared" ref="H265:H279" si="23">ROUND(F265*G265,2)</f>
        <v>0</v>
      </c>
    </row>
    <row r="266" spans="1:8" ht="45">
      <c r="A266" s="61" t="s">
        <v>562</v>
      </c>
      <c r="B266" s="61" t="s">
        <v>563</v>
      </c>
      <c r="C266" s="62" t="s">
        <v>560</v>
      </c>
      <c r="D266" s="104" t="s">
        <v>564</v>
      </c>
      <c r="E266" s="61" t="s">
        <v>145</v>
      </c>
      <c r="F266" s="64">
        <v>5</v>
      </c>
      <c r="G266" s="65">
        <v>0</v>
      </c>
      <c r="H266" s="65">
        <f t="shared" si="23"/>
        <v>0</v>
      </c>
    </row>
    <row r="267" spans="1:8" ht="45">
      <c r="A267" s="61" t="s">
        <v>565</v>
      </c>
      <c r="B267" s="61" t="s">
        <v>566</v>
      </c>
      <c r="C267" s="62" t="s">
        <v>560</v>
      </c>
      <c r="D267" s="104" t="s">
        <v>567</v>
      </c>
      <c r="E267" s="61" t="s">
        <v>208</v>
      </c>
      <c r="F267" s="64">
        <v>65</v>
      </c>
      <c r="G267" s="65">
        <v>0</v>
      </c>
      <c r="H267" s="65">
        <f t="shared" si="23"/>
        <v>0</v>
      </c>
    </row>
    <row r="268" spans="1:8" ht="45">
      <c r="A268" s="61" t="s">
        <v>568</v>
      </c>
      <c r="B268" s="61" t="s">
        <v>569</v>
      </c>
      <c r="C268" s="62" t="s">
        <v>560</v>
      </c>
      <c r="D268" s="104" t="s">
        <v>570</v>
      </c>
      <c r="E268" s="61" t="s">
        <v>208</v>
      </c>
      <c r="F268" s="64">
        <v>13</v>
      </c>
      <c r="G268" s="65">
        <v>0</v>
      </c>
      <c r="H268" s="65">
        <f t="shared" si="23"/>
        <v>0</v>
      </c>
    </row>
    <row r="269" spans="1:8" ht="60">
      <c r="A269" s="61" t="s">
        <v>571</v>
      </c>
      <c r="B269" s="61" t="s">
        <v>572</v>
      </c>
      <c r="C269" s="62" t="s">
        <v>560</v>
      </c>
      <c r="D269" s="104" t="s">
        <v>573</v>
      </c>
      <c r="E269" s="61" t="s">
        <v>208</v>
      </c>
      <c r="F269" s="64">
        <v>84</v>
      </c>
      <c r="G269" s="65">
        <v>0</v>
      </c>
      <c r="H269" s="65">
        <f t="shared" si="23"/>
        <v>0</v>
      </c>
    </row>
    <row r="270" spans="1:8" ht="60">
      <c r="A270" s="61" t="s">
        <v>574</v>
      </c>
      <c r="B270" s="61" t="s">
        <v>575</v>
      </c>
      <c r="C270" s="62" t="s">
        <v>560</v>
      </c>
      <c r="D270" s="104" t="s">
        <v>576</v>
      </c>
      <c r="E270" s="61" t="s">
        <v>145</v>
      </c>
      <c r="F270" s="64">
        <v>20</v>
      </c>
      <c r="G270" s="65">
        <v>0</v>
      </c>
      <c r="H270" s="65">
        <f t="shared" si="23"/>
        <v>0</v>
      </c>
    </row>
    <row r="271" spans="1:8" ht="45">
      <c r="A271" s="61" t="s">
        <v>577</v>
      </c>
      <c r="B271" s="61" t="s">
        <v>578</v>
      </c>
      <c r="C271" s="62" t="s">
        <v>560</v>
      </c>
      <c r="D271" s="104" t="s">
        <v>579</v>
      </c>
      <c r="E271" s="61" t="s">
        <v>145</v>
      </c>
      <c r="F271" s="64">
        <v>5</v>
      </c>
      <c r="G271" s="65">
        <v>0</v>
      </c>
      <c r="H271" s="65">
        <f t="shared" si="23"/>
        <v>0</v>
      </c>
    </row>
    <row r="272" spans="1:8" ht="135">
      <c r="A272" s="61" t="s">
        <v>580</v>
      </c>
      <c r="B272" s="61" t="s">
        <v>581</v>
      </c>
      <c r="C272" s="62" t="s">
        <v>560</v>
      </c>
      <c r="D272" s="104" t="s">
        <v>582</v>
      </c>
      <c r="E272" s="61" t="s">
        <v>145</v>
      </c>
      <c r="F272" s="64">
        <v>5</v>
      </c>
      <c r="G272" s="65">
        <v>0</v>
      </c>
      <c r="H272" s="65">
        <f t="shared" si="23"/>
        <v>0</v>
      </c>
    </row>
    <row r="273" spans="1:8" ht="90">
      <c r="A273" s="61" t="s">
        <v>583</v>
      </c>
      <c r="B273" s="61" t="s">
        <v>471</v>
      </c>
      <c r="C273" s="62" t="s">
        <v>560</v>
      </c>
      <c r="D273" s="104" t="s">
        <v>473</v>
      </c>
      <c r="E273" s="61" t="s">
        <v>208</v>
      </c>
      <c r="F273" s="64">
        <v>85</v>
      </c>
      <c r="G273" s="65">
        <v>0</v>
      </c>
      <c r="H273" s="65">
        <f t="shared" si="23"/>
        <v>0</v>
      </c>
    </row>
    <row r="274" spans="1:8" ht="45">
      <c r="A274" s="61" t="s">
        <v>584</v>
      </c>
      <c r="B274" s="61" t="s">
        <v>585</v>
      </c>
      <c r="C274" s="62" t="s">
        <v>560</v>
      </c>
      <c r="D274" s="104" t="s">
        <v>479</v>
      </c>
      <c r="E274" s="61" t="s">
        <v>208</v>
      </c>
      <c r="F274" s="64">
        <v>85</v>
      </c>
      <c r="G274" s="65">
        <v>0</v>
      </c>
      <c r="H274" s="65">
        <f t="shared" si="23"/>
        <v>0</v>
      </c>
    </row>
    <row r="275" spans="1:8" ht="90">
      <c r="A275" s="61" t="s">
        <v>586</v>
      </c>
      <c r="B275" s="61" t="s">
        <v>587</v>
      </c>
      <c r="C275" s="62" t="s">
        <v>560</v>
      </c>
      <c r="D275" s="104" t="s">
        <v>588</v>
      </c>
      <c r="E275" s="61" t="s">
        <v>145</v>
      </c>
      <c r="F275" s="64">
        <v>1</v>
      </c>
      <c r="G275" s="65">
        <v>0</v>
      </c>
      <c r="H275" s="65">
        <f t="shared" si="23"/>
        <v>0</v>
      </c>
    </row>
    <row r="276" spans="1:8" ht="45">
      <c r="A276" s="61" t="s">
        <v>589</v>
      </c>
      <c r="B276" s="61" t="s">
        <v>590</v>
      </c>
      <c r="C276" s="62" t="s">
        <v>560</v>
      </c>
      <c r="D276" s="104" t="s">
        <v>518</v>
      </c>
      <c r="E276" s="61" t="s">
        <v>208</v>
      </c>
      <c r="F276" s="64">
        <v>6</v>
      </c>
      <c r="G276" s="65">
        <v>0</v>
      </c>
      <c r="H276" s="65">
        <f t="shared" si="23"/>
        <v>0</v>
      </c>
    </row>
    <row r="277" spans="1:8" ht="45">
      <c r="A277" s="61" t="s">
        <v>591</v>
      </c>
      <c r="B277" s="61" t="s">
        <v>592</v>
      </c>
      <c r="C277" s="62" t="s">
        <v>560</v>
      </c>
      <c r="D277" s="104" t="s">
        <v>593</v>
      </c>
      <c r="E277" s="61" t="s">
        <v>145</v>
      </c>
      <c r="F277" s="64">
        <v>1</v>
      </c>
      <c r="G277" s="65">
        <v>0</v>
      </c>
      <c r="H277" s="65">
        <f t="shared" si="23"/>
        <v>0</v>
      </c>
    </row>
    <row r="278" spans="1:8" ht="45">
      <c r="A278" s="61" t="s">
        <v>594</v>
      </c>
      <c r="B278" s="61" t="s">
        <v>595</v>
      </c>
      <c r="C278" s="62" t="s">
        <v>560</v>
      </c>
      <c r="D278" s="104" t="s">
        <v>596</v>
      </c>
      <c r="E278" s="61" t="s">
        <v>145</v>
      </c>
      <c r="F278" s="64">
        <v>1</v>
      </c>
      <c r="G278" s="65">
        <v>0</v>
      </c>
      <c r="H278" s="65">
        <f t="shared" si="23"/>
        <v>0</v>
      </c>
    </row>
    <row r="279" spans="1:8" ht="45">
      <c r="A279" s="61" t="s">
        <v>597</v>
      </c>
      <c r="B279" s="61" t="s">
        <v>523</v>
      </c>
      <c r="C279" s="62" t="s">
        <v>560</v>
      </c>
      <c r="D279" s="104" t="s">
        <v>524</v>
      </c>
      <c r="E279" s="61" t="s">
        <v>145</v>
      </c>
      <c r="F279" s="64">
        <v>2</v>
      </c>
      <c r="G279" s="65">
        <v>0</v>
      </c>
      <c r="H279" s="65">
        <f t="shared" si="23"/>
        <v>0</v>
      </c>
    </row>
    <row r="280" spans="1:8" ht="18.75">
      <c r="A280" s="236" t="s">
        <v>598</v>
      </c>
      <c r="B280" s="237"/>
      <c r="C280" s="220"/>
      <c r="D280" s="237"/>
      <c r="E280" s="237"/>
      <c r="F280" s="237"/>
      <c r="G280" s="238"/>
      <c r="H280" s="70">
        <f>SUM(H265:H279)</f>
        <v>0</v>
      </c>
    </row>
    <row r="281" spans="1:8" ht="18.75">
      <c r="A281" s="118" t="s">
        <v>599</v>
      </c>
      <c r="B281" s="119"/>
      <c r="C281" s="126"/>
      <c r="D281" s="121" t="s">
        <v>600</v>
      </c>
      <c r="E281" s="127"/>
      <c r="F281" s="128"/>
      <c r="G281" s="129"/>
      <c r="H281" s="130"/>
    </row>
    <row r="282" spans="1:8" ht="45">
      <c r="A282" s="61" t="s">
        <v>601</v>
      </c>
      <c r="B282" s="61" t="s">
        <v>602</v>
      </c>
      <c r="C282" s="62" t="s">
        <v>603</v>
      </c>
      <c r="D282" s="104" t="s">
        <v>604</v>
      </c>
      <c r="E282" s="61" t="s">
        <v>208</v>
      </c>
      <c r="F282" s="64">
        <v>41</v>
      </c>
      <c r="G282" s="65">
        <v>0</v>
      </c>
      <c r="H282" s="65">
        <f t="shared" ref="H282:H299" si="24">ROUND(F282*G282,2)</f>
        <v>0</v>
      </c>
    </row>
    <row r="283" spans="1:8" ht="60">
      <c r="A283" s="61" t="s">
        <v>605</v>
      </c>
      <c r="B283" s="185" t="s">
        <v>606</v>
      </c>
      <c r="C283" s="62" t="s">
        <v>603</v>
      </c>
      <c r="D283" s="104" t="s">
        <v>485</v>
      </c>
      <c r="E283" s="61" t="s">
        <v>145</v>
      </c>
      <c r="F283" s="64">
        <v>9</v>
      </c>
      <c r="G283" s="65">
        <v>0</v>
      </c>
      <c r="H283" s="65">
        <f t="shared" si="24"/>
        <v>0</v>
      </c>
    </row>
    <row r="284" spans="1:8" ht="90">
      <c r="A284" s="61" t="s">
        <v>607</v>
      </c>
      <c r="B284" s="61" t="s">
        <v>608</v>
      </c>
      <c r="C284" s="62" t="s">
        <v>603</v>
      </c>
      <c r="D284" s="104" t="s">
        <v>609</v>
      </c>
      <c r="E284" s="61" t="s">
        <v>145</v>
      </c>
      <c r="F284" s="64">
        <v>6</v>
      </c>
      <c r="G284" s="65">
        <v>0</v>
      </c>
      <c r="H284" s="65">
        <f t="shared" si="24"/>
        <v>0</v>
      </c>
    </row>
    <row r="285" spans="1:8" ht="60">
      <c r="A285" s="61" t="s">
        <v>610</v>
      </c>
      <c r="B285" s="61" t="s">
        <v>611</v>
      </c>
      <c r="C285" s="62" t="s">
        <v>603</v>
      </c>
      <c r="D285" s="104" t="s">
        <v>612</v>
      </c>
      <c r="E285" s="61" t="s">
        <v>145</v>
      </c>
      <c r="F285" s="64">
        <v>6</v>
      </c>
      <c r="G285" s="65">
        <v>0</v>
      </c>
      <c r="H285" s="65">
        <f t="shared" si="24"/>
        <v>0</v>
      </c>
    </row>
    <row r="286" spans="1:8" ht="45">
      <c r="A286" s="61" t="s">
        <v>613</v>
      </c>
      <c r="B286" s="61" t="s">
        <v>614</v>
      </c>
      <c r="C286" s="62" t="s">
        <v>603</v>
      </c>
      <c r="D286" s="104" t="s">
        <v>615</v>
      </c>
      <c r="E286" s="61" t="s">
        <v>208</v>
      </c>
      <c r="F286" s="64">
        <v>63</v>
      </c>
      <c r="G286" s="65">
        <v>0</v>
      </c>
      <c r="H286" s="65">
        <f t="shared" si="24"/>
        <v>0</v>
      </c>
    </row>
    <row r="287" spans="1:8" ht="45">
      <c r="A287" s="61" t="s">
        <v>616</v>
      </c>
      <c r="B287" s="61" t="s">
        <v>617</v>
      </c>
      <c r="C287" s="62" t="s">
        <v>603</v>
      </c>
      <c r="D287" s="104" t="s">
        <v>536</v>
      </c>
      <c r="E287" s="61" t="s">
        <v>208</v>
      </c>
      <c r="F287" s="64">
        <v>11</v>
      </c>
      <c r="G287" s="65">
        <v>0</v>
      </c>
      <c r="H287" s="65">
        <f t="shared" si="24"/>
        <v>0</v>
      </c>
    </row>
    <row r="288" spans="1:8" ht="60">
      <c r="A288" s="61" t="s">
        <v>618</v>
      </c>
      <c r="B288" s="61" t="s">
        <v>619</v>
      </c>
      <c r="C288" s="62" t="s">
        <v>603</v>
      </c>
      <c r="D288" s="104" t="s">
        <v>620</v>
      </c>
      <c r="E288" s="61" t="s">
        <v>145</v>
      </c>
      <c r="F288" s="64">
        <v>1</v>
      </c>
      <c r="G288" s="65">
        <v>0</v>
      </c>
      <c r="H288" s="65">
        <f t="shared" si="24"/>
        <v>0</v>
      </c>
    </row>
    <row r="289" spans="1:8" ht="60">
      <c r="A289" s="61" t="s">
        <v>621</v>
      </c>
      <c r="B289" s="61" t="s">
        <v>622</v>
      </c>
      <c r="C289" s="62" t="s">
        <v>603</v>
      </c>
      <c r="D289" s="104" t="s">
        <v>623</v>
      </c>
      <c r="E289" s="61" t="s">
        <v>145</v>
      </c>
      <c r="F289" s="64">
        <v>5</v>
      </c>
      <c r="G289" s="65">
        <v>0</v>
      </c>
      <c r="H289" s="65">
        <f t="shared" si="24"/>
        <v>0</v>
      </c>
    </row>
    <row r="290" spans="1:8" ht="60">
      <c r="A290" s="61" t="s">
        <v>624</v>
      </c>
      <c r="B290" s="61" t="s">
        <v>625</v>
      </c>
      <c r="C290" s="62" t="s">
        <v>603</v>
      </c>
      <c r="D290" s="104" t="s">
        <v>626</v>
      </c>
      <c r="E290" s="61" t="s">
        <v>145</v>
      </c>
      <c r="F290" s="64">
        <v>7</v>
      </c>
      <c r="G290" s="65">
        <v>0</v>
      </c>
      <c r="H290" s="65">
        <f t="shared" si="24"/>
        <v>0</v>
      </c>
    </row>
    <row r="291" spans="1:8" ht="45">
      <c r="A291" s="61" t="s">
        <v>627</v>
      </c>
      <c r="B291" s="61" t="s">
        <v>628</v>
      </c>
      <c r="C291" s="62" t="s">
        <v>603</v>
      </c>
      <c r="D291" s="104" t="s">
        <v>629</v>
      </c>
      <c r="E291" s="61" t="s">
        <v>145</v>
      </c>
      <c r="F291" s="64">
        <v>2</v>
      </c>
      <c r="G291" s="65">
        <v>0</v>
      </c>
      <c r="H291" s="65">
        <f t="shared" si="24"/>
        <v>0</v>
      </c>
    </row>
    <row r="292" spans="1:8" ht="60">
      <c r="A292" s="61" t="s">
        <v>630</v>
      </c>
      <c r="B292" s="61" t="s">
        <v>631</v>
      </c>
      <c r="C292" s="62" t="s">
        <v>603</v>
      </c>
      <c r="D292" s="104" t="s">
        <v>632</v>
      </c>
      <c r="E292" s="61" t="s">
        <v>145</v>
      </c>
      <c r="F292" s="64">
        <v>1</v>
      </c>
      <c r="G292" s="65">
        <v>0</v>
      </c>
      <c r="H292" s="65">
        <f t="shared" si="24"/>
        <v>0</v>
      </c>
    </row>
    <row r="293" spans="1:8" ht="45">
      <c r="A293" s="61" t="s">
        <v>633</v>
      </c>
      <c r="B293" s="61" t="s">
        <v>634</v>
      </c>
      <c r="C293" s="62" t="s">
        <v>603</v>
      </c>
      <c r="D293" s="104" t="s">
        <v>635</v>
      </c>
      <c r="E293" s="61" t="s">
        <v>145</v>
      </c>
      <c r="F293" s="64">
        <v>35</v>
      </c>
      <c r="G293" s="65">
        <v>0</v>
      </c>
      <c r="H293" s="65">
        <f t="shared" si="24"/>
        <v>0</v>
      </c>
    </row>
    <row r="294" spans="1:8" ht="60">
      <c r="A294" s="61" t="s">
        <v>636</v>
      </c>
      <c r="B294" s="61" t="s">
        <v>637</v>
      </c>
      <c r="C294" s="62" t="s">
        <v>603</v>
      </c>
      <c r="D294" s="104" t="s">
        <v>638</v>
      </c>
      <c r="E294" s="61" t="s">
        <v>145</v>
      </c>
      <c r="F294" s="64">
        <v>12</v>
      </c>
      <c r="G294" s="65">
        <v>0</v>
      </c>
      <c r="H294" s="65">
        <f t="shared" si="24"/>
        <v>0</v>
      </c>
    </row>
    <row r="295" spans="1:8" ht="45">
      <c r="A295" s="61" t="s">
        <v>639</v>
      </c>
      <c r="B295" s="61" t="s">
        <v>640</v>
      </c>
      <c r="C295" s="62" t="s">
        <v>603</v>
      </c>
      <c r="D295" s="104" t="s">
        <v>641</v>
      </c>
      <c r="E295" s="61" t="s">
        <v>145</v>
      </c>
      <c r="F295" s="64">
        <v>1</v>
      </c>
      <c r="G295" s="65">
        <v>0</v>
      </c>
      <c r="H295" s="65">
        <f t="shared" si="24"/>
        <v>0</v>
      </c>
    </row>
    <row r="296" spans="1:8" ht="105">
      <c r="A296" s="61" t="s">
        <v>642</v>
      </c>
      <c r="B296" s="61" t="s">
        <v>643</v>
      </c>
      <c r="C296" s="62" t="s">
        <v>603</v>
      </c>
      <c r="D296" s="104" t="s">
        <v>644</v>
      </c>
      <c r="E296" s="61" t="s">
        <v>145</v>
      </c>
      <c r="F296" s="64">
        <v>3</v>
      </c>
      <c r="G296" s="65">
        <v>0</v>
      </c>
      <c r="H296" s="65">
        <f t="shared" si="24"/>
        <v>0</v>
      </c>
    </row>
    <row r="297" spans="1:8" ht="60">
      <c r="A297" s="61" t="s">
        <v>645</v>
      </c>
      <c r="B297" s="61" t="s">
        <v>646</v>
      </c>
      <c r="C297" s="62" t="s">
        <v>603</v>
      </c>
      <c r="D297" s="104" t="s">
        <v>647</v>
      </c>
      <c r="E297" s="61" t="s">
        <v>145</v>
      </c>
      <c r="F297" s="64">
        <v>1</v>
      </c>
      <c r="G297" s="65">
        <v>0</v>
      </c>
      <c r="H297" s="65">
        <f t="shared" si="24"/>
        <v>0</v>
      </c>
    </row>
    <row r="298" spans="1:8" ht="45">
      <c r="A298" s="61" t="s">
        <v>648</v>
      </c>
      <c r="B298" s="61" t="s">
        <v>649</v>
      </c>
      <c r="C298" s="62" t="s">
        <v>603</v>
      </c>
      <c r="D298" s="104" t="s">
        <v>650</v>
      </c>
      <c r="E298" s="61" t="s">
        <v>145</v>
      </c>
      <c r="F298" s="64">
        <v>6</v>
      </c>
      <c r="G298" s="65">
        <v>0</v>
      </c>
      <c r="H298" s="65">
        <f t="shared" si="24"/>
        <v>0</v>
      </c>
    </row>
    <row r="299" spans="1:8" ht="45">
      <c r="A299" s="61" t="s">
        <v>651</v>
      </c>
      <c r="B299" s="61" t="s">
        <v>652</v>
      </c>
      <c r="C299" s="62" t="s">
        <v>603</v>
      </c>
      <c r="D299" s="104" t="s">
        <v>653</v>
      </c>
      <c r="E299" s="61" t="s">
        <v>145</v>
      </c>
      <c r="F299" s="64">
        <v>4</v>
      </c>
      <c r="G299" s="65">
        <v>0</v>
      </c>
      <c r="H299" s="65">
        <f t="shared" si="24"/>
        <v>0</v>
      </c>
    </row>
    <row r="300" spans="1:8" ht="18.75">
      <c r="A300" s="236" t="s">
        <v>654</v>
      </c>
      <c r="B300" s="237"/>
      <c r="C300" s="220"/>
      <c r="D300" s="237"/>
      <c r="E300" s="237"/>
      <c r="F300" s="237"/>
      <c r="G300" s="238"/>
      <c r="H300" s="70">
        <f>SUM(H282:H299)</f>
        <v>0</v>
      </c>
    </row>
    <row r="301" spans="1:8" ht="18.75">
      <c r="A301" s="118" t="s">
        <v>655</v>
      </c>
      <c r="B301" s="127"/>
      <c r="C301" s="69"/>
      <c r="D301" s="131" t="s">
        <v>656</v>
      </c>
      <c r="E301" s="51"/>
      <c r="F301" s="51"/>
      <c r="G301" s="51"/>
      <c r="H301" s="52"/>
    </row>
    <row r="302" spans="1:8" ht="18.75">
      <c r="A302" s="53" t="s">
        <v>657</v>
      </c>
      <c r="B302" s="54"/>
      <c r="C302" s="132"/>
      <c r="D302" s="133" t="s">
        <v>658</v>
      </c>
      <c r="E302" s="134"/>
      <c r="F302" s="134"/>
      <c r="G302" s="135"/>
      <c r="H302" s="136"/>
    </row>
    <row r="303" spans="1:8" ht="90">
      <c r="A303" s="61" t="s">
        <v>659</v>
      </c>
      <c r="B303" s="116">
        <v>80100001</v>
      </c>
      <c r="C303" s="137" t="s">
        <v>660</v>
      </c>
      <c r="D303" s="138" t="s">
        <v>661</v>
      </c>
      <c r="E303" s="61" t="s">
        <v>662</v>
      </c>
      <c r="F303" s="72">
        <v>1</v>
      </c>
      <c r="G303" s="65">
        <v>0</v>
      </c>
      <c r="H303" s="139">
        <f>ROUND(SUM(F303*G303),2)</f>
        <v>0</v>
      </c>
    </row>
    <row r="304" spans="1:8" ht="120">
      <c r="A304" s="61" t="s">
        <v>663</v>
      </c>
      <c r="B304" s="116">
        <v>80100002</v>
      </c>
      <c r="C304" s="137" t="s">
        <v>664</v>
      </c>
      <c r="D304" s="94" t="s">
        <v>665</v>
      </c>
      <c r="E304" s="61" t="s">
        <v>662</v>
      </c>
      <c r="F304" s="72">
        <v>1</v>
      </c>
      <c r="G304" s="65">
        <v>0</v>
      </c>
      <c r="H304" s="139">
        <f>ROUND(SUM(F304*G304),2)</f>
        <v>0</v>
      </c>
    </row>
    <row r="305" spans="1:8" ht="90">
      <c r="A305" s="61" t="s">
        <v>666</v>
      </c>
      <c r="B305" s="116">
        <v>80100003</v>
      </c>
      <c r="C305" s="137" t="s">
        <v>667</v>
      </c>
      <c r="D305" s="94" t="s">
        <v>668</v>
      </c>
      <c r="E305" s="61" t="s">
        <v>662</v>
      </c>
      <c r="F305" s="72">
        <v>1</v>
      </c>
      <c r="G305" s="65">
        <v>0</v>
      </c>
      <c r="H305" s="139">
        <f>ROUND(SUM(F305*G305),2)</f>
        <v>0</v>
      </c>
    </row>
    <row r="306" spans="1:8" ht="90">
      <c r="A306" s="61" t="s">
        <v>669</v>
      </c>
      <c r="B306" s="116">
        <v>80100004</v>
      </c>
      <c r="C306" s="137" t="s">
        <v>667</v>
      </c>
      <c r="D306" s="94" t="s">
        <v>670</v>
      </c>
      <c r="E306" s="61" t="s">
        <v>662</v>
      </c>
      <c r="F306" s="72">
        <v>1</v>
      </c>
      <c r="G306" s="65">
        <v>0</v>
      </c>
      <c r="H306" s="139">
        <f>ROUND(SUM(F306*G306),2)</f>
        <v>0</v>
      </c>
    </row>
    <row r="307" spans="1:8">
      <c r="A307" s="214" t="s">
        <v>671</v>
      </c>
      <c r="B307" s="215"/>
      <c r="C307" s="216"/>
      <c r="D307" s="215"/>
      <c r="E307" s="215"/>
      <c r="F307" s="215"/>
      <c r="G307" s="217"/>
      <c r="H307" s="67">
        <f>SUM(H303:H306)</f>
        <v>0</v>
      </c>
    </row>
    <row r="308" spans="1:8" ht="14.45" customHeight="1">
      <c r="A308" s="53" t="s">
        <v>672</v>
      </c>
      <c r="B308" s="54"/>
      <c r="C308" s="132"/>
      <c r="D308" s="133" t="s">
        <v>673</v>
      </c>
      <c r="E308" s="134"/>
      <c r="F308" s="134"/>
      <c r="G308" s="135"/>
      <c r="H308" s="136"/>
    </row>
    <row r="309" spans="1:8" ht="105">
      <c r="A309" s="61" t="s">
        <v>674</v>
      </c>
      <c r="B309" s="116">
        <v>80201001</v>
      </c>
      <c r="C309" s="140" t="s">
        <v>675</v>
      </c>
      <c r="D309" s="63" t="s">
        <v>676</v>
      </c>
      <c r="E309" s="61" t="s">
        <v>662</v>
      </c>
      <c r="F309" s="72">
        <v>1</v>
      </c>
      <c r="G309" s="65">
        <v>0</v>
      </c>
      <c r="H309" s="139">
        <f t="shared" ref="H309:H316" si="25">ROUND(SUM(F309*G309),2)</f>
        <v>0</v>
      </c>
    </row>
    <row r="310" spans="1:8" ht="135">
      <c r="A310" s="61" t="s">
        <v>677</v>
      </c>
      <c r="B310" s="116">
        <v>80201002</v>
      </c>
      <c r="C310" s="140" t="s">
        <v>675</v>
      </c>
      <c r="D310" s="63" t="s">
        <v>678</v>
      </c>
      <c r="E310" s="61" t="s">
        <v>662</v>
      </c>
      <c r="F310" s="72">
        <v>1</v>
      </c>
      <c r="G310" s="65">
        <v>0</v>
      </c>
      <c r="H310" s="139">
        <f t="shared" si="25"/>
        <v>0</v>
      </c>
    </row>
    <row r="311" spans="1:8" ht="75">
      <c r="A311" s="61" t="s">
        <v>679</v>
      </c>
      <c r="B311" s="116">
        <v>80201003</v>
      </c>
      <c r="C311" s="140" t="s">
        <v>680</v>
      </c>
      <c r="D311" s="94" t="s">
        <v>681</v>
      </c>
      <c r="E311" s="61" t="s">
        <v>662</v>
      </c>
      <c r="F311" s="72">
        <v>1</v>
      </c>
      <c r="G311" s="65">
        <v>0</v>
      </c>
      <c r="H311" s="139">
        <f t="shared" si="25"/>
        <v>0</v>
      </c>
    </row>
    <row r="312" spans="1:8" ht="90">
      <c r="A312" s="61" t="s">
        <v>682</v>
      </c>
      <c r="B312" s="116">
        <v>80201004</v>
      </c>
      <c r="C312" s="140" t="s">
        <v>680</v>
      </c>
      <c r="D312" s="94" t="s">
        <v>683</v>
      </c>
      <c r="E312" s="61" t="s">
        <v>662</v>
      </c>
      <c r="F312" s="72">
        <v>1</v>
      </c>
      <c r="G312" s="65">
        <v>0</v>
      </c>
      <c r="H312" s="139">
        <f t="shared" si="25"/>
        <v>0</v>
      </c>
    </row>
    <row r="313" spans="1:8" ht="60">
      <c r="A313" s="61" t="s">
        <v>684</v>
      </c>
      <c r="B313" s="116">
        <v>80201005</v>
      </c>
      <c r="C313" s="140" t="s">
        <v>685</v>
      </c>
      <c r="D313" s="138" t="s">
        <v>686</v>
      </c>
      <c r="E313" s="101" t="s">
        <v>662</v>
      </c>
      <c r="F313" s="141">
        <v>1</v>
      </c>
      <c r="G313" s="65">
        <v>0</v>
      </c>
      <c r="H313" s="139">
        <f t="shared" si="25"/>
        <v>0</v>
      </c>
    </row>
    <row r="314" spans="1:8" ht="75">
      <c r="A314" s="61" t="s">
        <v>687</v>
      </c>
      <c r="B314" s="116">
        <v>80201006</v>
      </c>
      <c r="C314" s="140" t="s">
        <v>685</v>
      </c>
      <c r="D314" s="138" t="s">
        <v>688</v>
      </c>
      <c r="E314" s="101" t="s">
        <v>662</v>
      </c>
      <c r="F314" s="141">
        <v>1</v>
      </c>
      <c r="G314" s="65">
        <v>0</v>
      </c>
      <c r="H314" s="139">
        <f t="shared" si="25"/>
        <v>0</v>
      </c>
    </row>
    <row r="315" spans="1:8" ht="90">
      <c r="A315" s="61" t="s">
        <v>689</v>
      </c>
      <c r="B315" s="116">
        <v>80201007</v>
      </c>
      <c r="C315" s="140" t="s">
        <v>690</v>
      </c>
      <c r="D315" s="94" t="s">
        <v>691</v>
      </c>
      <c r="E315" s="61" t="s">
        <v>662</v>
      </c>
      <c r="F315" s="72">
        <v>2</v>
      </c>
      <c r="G315" s="65">
        <v>0</v>
      </c>
      <c r="H315" s="139">
        <f t="shared" si="25"/>
        <v>0</v>
      </c>
    </row>
    <row r="316" spans="1:8" ht="90">
      <c r="A316" s="61" t="s">
        <v>692</v>
      </c>
      <c r="B316" s="116">
        <v>80201008</v>
      </c>
      <c r="C316" s="140" t="s">
        <v>690</v>
      </c>
      <c r="D316" s="94" t="s">
        <v>693</v>
      </c>
      <c r="E316" s="61" t="s">
        <v>662</v>
      </c>
      <c r="F316" s="72">
        <v>2</v>
      </c>
      <c r="G316" s="65">
        <v>0</v>
      </c>
      <c r="H316" s="139">
        <f t="shared" si="25"/>
        <v>0</v>
      </c>
    </row>
    <row r="317" spans="1:8">
      <c r="A317" s="239" t="s">
        <v>694</v>
      </c>
      <c r="B317" s="240"/>
      <c r="C317" s="216"/>
      <c r="D317" s="215"/>
      <c r="E317" s="240"/>
      <c r="F317" s="240"/>
      <c r="G317" s="241"/>
      <c r="H317" s="67">
        <f>SUM(H309:H316)</f>
        <v>0</v>
      </c>
    </row>
    <row r="318" spans="1:8" ht="18.75">
      <c r="A318" s="53" t="s">
        <v>695</v>
      </c>
      <c r="B318" s="54"/>
      <c r="C318" s="132"/>
      <c r="D318" s="133" t="s">
        <v>696</v>
      </c>
      <c r="E318" s="142"/>
      <c r="F318" s="142"/>
      <c r="G318" s="143"/>
      <c r="H318" s="144"/>
    </row>
    <row r="319" spans="1:8" ht="60">
      <c r="A319" s="61" t="s">
        <v>697</v>
      </c>
      <c r="B319" s="116">
        <v>80302011</v>
      </c>
      <c r="C319" s="140" t="s">
        <v>698</v>
      </c>
      <c r="D319" s="145" t="s">
        <v>699</v>
      </c>
      <c r="E319" s="101" t="s">
        <v>450</v>
      </c>
      <c r="F319" s="146">
        <v>1.5</v>
      </c>
      <c r="G319" s="65">
        <v>0</v>
      </c>
      <c r="H319" s="139">
        <f t="shared" ref="H319:H324" si="26">ROUND(SUM(F319*G319),2)</f>
        <v>0</v>
      </c>
    </row>
    <row r="320" spans="1:8" ht="75">
      <c r="A320" s="61" t="s">
        <v>700</v>
      </c>
      <c r="B320" s="116">
        <v>80302012</v>
      </c>
      <c r="C320" s="140" t="s">
        <v>698</v>
      </c>
      <c r="D320" s="145" t="s">
        <v>701</v>
      </c>
      <c r="E320" s="101" t="s">
        <v>450</v>
      </c>
      <c r="F320" s="146">
        <v>1.5</v>
      </c>
      <c r="G320" s="65">
        <v>0</v>
      </c>
      <c r="H320" s="139">
        <f t="shared" si="26"/>
        <v>0</v>
      </c>
    </row>
    <row r="321" spans="1:8" ht="60">
      <c r="A321" s="61" t="s">
        <v>702</v>
      </c>
      <c r="B321" s="116">
        <v>80302013</v>
      </c>
      <c r="C321" s="140" t="s">
        <v>698</v>
      </c>
      <c r="D321" s="145" t="s">
        <v>703</v>
      </c>
      <c r="E321" s="101" t="s">
        <v>450</v>
      </c>
      <c r="F321" s="146">
        <v>10</v>
      </c>
      <c r="G321" s="65">
        <v>0</v>
      </c>
      <c r="H321" s="139">
        <f t="shared" si="26"/>
        <v>0</v>
      </c>
    </row>
    <row r="322" spans="1:8" ht="75">
      <c r="A322" s="61" t="s">
        <v>704</v>
      </c>
      <c r="B322" s="116">
        <v>80302014</v>
      </c>
      <c r="C322" s="140" t="s">
        <v>698</v>
      </c>
      <c r="D322" s="145" t="s">
        <v>705</v>
      </c>
      <c r="E322" s="101" t="s">
        <v>450</v>
      </c>
      <c r="F322" s="146">
        <v>10</v>
      </c>
      <c r="G322" s="65">
        <v>0</v>
      </c>
      <c r="H322" s="139">
        <f t="shared" si="26"/>
        <v>0</v>
      </c>
    </row>
    <row r="323" spans="1:8" ht="60">
      <c r="A323" s="61" t="s">
        <v>706</v>
      </c>
      <c r="B323" s="116">
        <v>80302015</v>
      </c>
      <c r="C323" s="140" t="s">
        <v>698</v>
      </c>
      <c r="D323" s="145" t="s">
        <v>707</v>
      </c>
      <c r="E323" s="101" t="s">
        <v>450</v>
      </c>
      <c r="F323" s="146">
        <v>5</v>
      </c>
      <c r="G323" s="65">
        <v>0</v>
      </c>
      <c r="H323" s="139">
        <f t="shared" si="26"/>
        <v>0</v>
      </c>
    </row>
    <row r="324" spans="1:8" ht="75">
      <c r="A324" s="61" t="s">
        <v>708</v>
      </c>
      <c r="B324" s="116">
        <v>80302016</v>
      </c>
      <c r="C324" s="140" t="s">
        <v>698</v>
      </c>
      <c r="D324" s="145" t="s">
        <v>709</v>
      </c>
      <c r="E324" s="101" t="s">
        <v>450</v>
      </c>
      <c r="F324" s="146">
        <v>5</v>
      </c>
      <c r="G324" s="65">
        <v>0</v>
      </c>
      <c r="H324" s="139">
        <f t="shared" si="26"/>
        <v>0</v>
      </c>
    </row>
    <row r="325" spans="1:8">
      <c r="A325" s="239" t="s">
        <v>710</v>
      </c>
      <c r="B325" s="240"/>
      <c r="C325" s="216"/>
      <c r="D325" s="215"/>
      <c r="E325" s="240"/>
      <c r="F325" s="240"/>
      <c r="G325" s="241"/>
      <c r="H325" s="67">
        <f>SUM(H319:H324)</f>
        <v>0</v>
      </c>
    </row>
    <row r="326" spans="1:8" ht="18.75">
      <c r="A326" s="53" t="s">
        <v>711</v>
      </c>
      <c r="B326" s="54"/>
      <c r="C326" s="132"/>
      <c r="D326" s="133" t="s">
        <v>712</v>
      </c>
      <c r="E326" s="142"/>
      <c r="F326" s="142"/>
      <c r="G326" s="143"/>
      <c r="H326" s="144"/>
    </row>
    <row r="327" spans="1:8" ht="120">
      <c r="A327" s="61" t="s">
        <v>713</v>
      </c>
      <c r="B327" s="116">
        <v>80403021</v>
      </c>
      <c r="C327" s="137" t="s">
        <v>714</v>
      </c>
      <c r="D327" s="138" t="s">
        <v>715</v>
      </c>
      <c r="E327" s="101" t="s">
        <v>662</v>
      </c>
      <c r="F327" s="141">
        <v>2</v>
      </c>
      <c r="G327" s="65">
        <v>0</v>
      </c>
      <c r="H327" s="139">
        <f t="shared" ref="H327:H334" si="27">ROUND(SUM(F327*G327),2)</f>
        <v>0</v>
      </c>
    </row>
    <row r="328" spans="1:8" ht="105">
      <c r="A328" s="61" t="s">
        <v>716</v>
      </c>
      <c r="B328" s="116">
        <v>80403022</v>
      </c>
      <c r="C328" s="137" t="s">
        <v>714</v>
      </c>
      <c r="D328" s="138" t="s">
        <v>717</v>
      </c>
      <c r="E328" s="101" t="s">
        <v>662</v>
      </c>
      <c r="F328" s="141">
        <v>2</v>
      </c>
      <c r="G328" s="65">
        <v>0</v>
      </c>
      <c r="H328" s="139">
        <f t="shared" si="27"/>
        <v>0</v>
      </c>
    </row>
    <row r="329" spans="1:8" ht="75">
      <c r="A329" s="61" t="s">
        <v>718</v>
      </c>
      <c r="B329" s="116">
        <v>80403023</v>
      </c>
      <c r="C329" s="62" t="s">
        <v>719</v>
      </c>
      <c r="D329" s="138" t="s">
        <v>720</v>
      </c>
      <c r="E329" s="101" t="s">
        <v>662</v>
      </c>
      <c r="F329" s="141">
        <v>1</v>
      </c>
      <c r="G329" s="65">
        <v>0</v>
      </c>
      <c r="H329" s="139">
        <f t="shared" si="27"/>
        <v>0</v>
      </c>
    </row>
    <row r="330" spans="1:8" ht="105">
      <c r="A330" s="61" t="s">
        <v>721</v>
      </c>
      <c r="B330" s="116">
        <v>80403024</v>
      </c>
      <c r="C330" s="62" t="s">
        <v>719</v>
      </c>
      <c r="D330" s="138" t="s">
        <v>722</v>
      </c>
      <c r="E330" s="61" t="s">
        <v>662</v>
      </c>
      <c r="F330" s="72">
        <v>1</v>
      </c>
      <c r="G330" s="65">
        <v>0</v>
      </c>
      <c r="H330" s="139">
        <f t="shared" si="27"/>
        <v>0</v>
      </c>
    </row>
    <row r="331" spans="1:8" ht="90">
      <c r="A331" s="61" t="s">
        <v>723</v>
      </c>
      <c r="B331" s="116">
        <v>80403025</v>
      </c>
      <c r="C331" s="62" t="s">
        <v>724</v>
      </c>
      <c r="D331" s="138" t="s">
        <v>725</v>
      </c>
      <c r="E331" s="101" t="s">
        <v>662</v>
      </c>
      <c r="F331" s="141">
        <v>1</v>
      </c>
      <c r="G331" s="65">
        <v>0</v>
      </c>
      <c r="H331" s="139">
        <f t="shared" si="27"/>
        <v>0</v>
      </c>
    </row>
    <row r="332" spans="1:8" ht="75">
      <c r="A332" s="61" t="s">
        <v>726</v>
      </c>
      <c r="B332" s="116">
        <v>80403026</v>
      </c>
      <c r="C332" s="62" t="s">
        <v>727</v>
      </c>
      <c r="D332" s="138" t="s">
        <v>728</v>
      </c>
      <c r="E332" s="101" t="s">
        <v>662</v>
      </c>
      <c r="F332" s="141">
        <v>1</v>
      </c>
      <c r="G332" s="65">
        <v>0</v>
      </c>
      <c r="H332" s="139">
        <f t="shared" si="27"/>
        <v>0</v>
      </c>
    </row>
    <row r="333" spans="1:8" ht="45">
      <c r="A333" s="61" t="s">
        <v>729</v>
      </c>
      <c r="B333" s="116">
        <v>80403027</v>
      </c>
      <c r="C333" s="62" t="s">
        <v>730</v>
      </c>
      <c r="D333" s="94" t="s">
        <v>731</v>
      </c>
      <c r="E333" s="61" t="s">
        <v>662</v>
      </c>
      <c r="F333" s="72">
        <v>1</v>
      </c>
      <c r="G333" s="65">
        <v>0</v>
      </c>
      <c r="H333" s="139">
        <f t="shared" si="27"/>
        <v>0</v>
      </c>
    </row>
    <row r="334" spans="1:8" ht="45">
      <c r="A334" s="61" t="s">
        <v>732</v>
      </c>
      <c r="B334" s="116">
        <v>80403028</v>
      </c>
      <c r="C334" s="62" t="s">
        <v>730</v>
      </c>
      <c r="D334" s="94" t="s">
        <v>733</v>
      </c>
      <c r="E334" s="61" t="s">
        <v>662</v>
      </c>
      <c r="F334" s="72">
        <v>1</v>
      </c>
      <c r="G334" s="65">
        <v>0</v>
      </c>
      <c r="H334" s="139">
        <f t="shared" si="27"/>
        <v>0</v>
      </c>
    </row>
    <row r="335" spans="1:8">
      <c r="A335" s="239" t="s">
        <v>734</v>
      </c>
      <c r="B335" s="240"/>
      <c r="C335" s="216"/>
      <c r="D335" s="215"/>
      <c r="E335" s="240"/>
      <c r="F335" s="240"/>
      <c r="G335" s="241"/>
      <c r="H335" s="67">
        <f>SUM(H327:H334)</f>
        <v>0</v>
      </c>
    </row>
    <row r="336" spans="1:8">
      <c r="A336" s="242" t="s">
        <v>735</v>
      </c>
      <c r="B336" s="243"/>
      <c r="C336" s="244"/>
      <c r="D336" s="245"/>
      <c r="E336" s="246"/>
      <c r="F336" s="246"/>
      <c r="G336" s="247"/>
      <c r="H336" s="147">
        <f>H335+H325+H317+H307</f>
        <v>0</v>
      </c>
    </row>
  </sheetData>
  <mergeCells count="41">
    <mergeCell ref="A336:G336"/>
    <mergeCell ref="A300:G300"/>
    <mergeCell ref="A307:G307"/>
    <mergeCell ref="A317:G317"/>
    <mergeCell ref="A325:G325"/>
    <mergeCell ref="A335:G335"/>
    <mergeCell ref="A222:G222"/>
    <mergeCell ref="A229:G229"/>
    <mergeCell ref="A233:G233"/>
    <mergeCell ref="A263:G263"/>
    <mergeCell ref="A280:G280"/>
    <mergeCell ref="A126:G126"/>
    <mergeCell ref="A171:G171"/>
    <mergeCell ref="A196:G196"/>
    <mergeCell ref="A208:G208"/>
    <mergeCell ref="A209:G209"/>
    <mergeCell ref="A99:G99"/>
    <mergeCell ref="A102:G102"/>
    <mergeCell ref="A108:G108"/>
    <mergeCell ref="A113:G113"/>
    <mergeCell ref="A116:G116"/>
    <mergeCell ref="A82:G82"/>
    <mergeCell ref="A89:G89"/>
    <mergeCell ref="A90:G90"/>
    <mergeCell ref="D91:F91"/>
    <mergeCell ref="A94:G94"/>
    <mergeCell ref="A56:G56"/>
    <mergeCell ref="A63:G63"/>
    <mergeCell ref="A66:G66"/>
    <mergeCell ref="A71:G71"/>
    <mergeCell ref="A74:G74"/>
    <mergeCell ref="A23:G23"/>
    <mergeCell ref="A28:G28"/>
    <mergeCell ref="A31:G31"/>
    <mergeCell ref="A39:G39"/>
    <mergeCell ref="A55:G55"/>
    <mergeCell ref="A7:H7"/>
    <mergeCell ref="A8:H8"/>
    <mergeCell ref="A11:F11"/>
    <mergeCell ref="G11:H11"/>
    <mergeCell ref="A19:G19"/>
  </mergeCells>
  <printOptions horizontalCentered="1"/>
  <pageMargins left="0.55069444444444404" right="0.31458333333333299" top="0.27500000000000002" bottom="0.156944444444444" header="0.156944444444444" footer="0"/>
  <pageSetup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RESUMEN</vt:lpstr>
      <vt:lpstr>CATALOGO TFIDEPAZ</vt:lpstr>
      <vt:lpstr>'CATALOGO TFIDEPAZ'!Área_de_impresión</vt:lpstr>
      <vt:lpstr>RESUMEN!Área_de_impresión</vt:lpstr>
      <vt:lpstr>'CATALOGO TFIDEPAZ'!Títulos_a_imprimir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JDiaz</dc:creator>
  <cp:lastModifiedBy>SapaTecnica2032</cp:lastModifiedBy>
  <cp:lastPrinted>2024-10-10T01:59:00Z</cp:lastPrinted>
  <dcterms:created xsi:type="dcterms:W3CDTF">2024-09-20T03:37:00Z</dcterms:created>
  <dcterms:modified xsi:type="dcterms:W3CDTF">2024-11-04T19:38:37Z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773A7B2A6BD54C7C8C89B32383D08B97_12</vt:lpwstr>
  </property>
  <property fmtid="{D5CDD505-2E9C-101B-9397-08002B2CF9AE}" pid="3" name="KSOProductBuildVer">
    <vt:lpwstr>2058-12.2.0.18607</vt:lpwstr>
  </property>
</Properties>
</file>