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rabajo\ISIFE\1. Planeacion\2024\3. Concursos\Licitación Pública\Fam Superior\039-2024\"/>
    </mc:Choice>
  </mc:AlternateContent>
  <bookViews>
    <workbookView xWindow="0" yWindow="0" windowWidth="16500" windowHeight="9300"/>
  </bookViews>
  <sheets>
    <sheet name="Catálogo" sheetId="1" r:id="rId1"/>
  </sheets>
  <externalReferences>
    <externalReference r:id="rId2"/>
    <externalReference r:id="rId3"/>
    <externalReference r:id="rId4"/>
  </externalReferences>
  <definedNames>
    <definedName name="\c" localSheetId="0">#REF!</definedName>
    <definedName name="\c">#REF!</definedName>
    <definedName name="\l" localSheetId="0">#REF!</definedName>
    <definedName name="\l">#REF!</definedName>
    <definedName name="\p" localSheetId="0">#REF!</definedName>
    <definedName name="\p">#REF!</definedName>
    <definedName name="\v" localSheetId="0">#REF!</definedName>
    <definedName name="\v">#REF!</definedName>
    <definedName name="_del10" localSheetId="0">#REF!</definedName>
    <definedName name="_del10">#REF!</definedName>
    <definedName name="_del12" localSheetId="0">#REF!</definedName>
    <definedName name="_del12">#REF!</definedName>
    <definedName name="_del2" localSheetId="0">#REF!</definedName>
    <definedName name="_del2">#REF!</definedName>
    <definedName name="_del3" localSheetId="0">#REF!</definedName>
    <definedName name="_del3">#REF!</definedName>
    <definedName name="_del4" localSheetId="0">#REF!</definedName>
    <definedName name="_del4">#REF!</definedName>
    <definedName name="_del5" localSheetId="0">#REF!</definedName>
    <definedName name="_del5">#REF!</definedName>
    <definedName name="_del6" localSheetId="0">#REF!</definedName>
    <definedName name="_del6">#REF!</definedName>
    <definedName name="_del8" localSheetId="0">#REF!</definedName>
    <definedName name="_del8">#REF!</definedName>
    <definedName name="_xlnm._FilterDatabase" localSheetId="0" hidden="1">Catálogo!$B$104:$H$524</definedName>
    <definedName name="A" localSheetId="0">#REF!</definedName>
    <definedName name="A">#REF!</definedName>
    <definedName name="A_IMPRESIÓN_IM" localSheetId="0">#REF!</definedName>
    <definedName name="A_IMPRESIÓN_IM">#REF!</definedName>
    <definedName name="Ancho" localSheetId="0">#REF!</definedName>
    <definedName name="Ancho">#REF!</definedName>
    <definedName name="aprog" localSheetId="0">#REF!</definedName>
    <definedName name="aprog">#REF!</definedName>
    <definedName name="_xlnm.Print_Area" localSheetId="0">Catálogo!$B$1:$H$524</definedName>
    <definedName name="_xlnm.Print_Area">#REF!</definedName>
    <definedName name="Área_de_impresión1" localSheetId="0">#REF!</definedName>
    <definedName name="Área_de_impresión1">#REF!</definedName>
    <definedName name="CATAL" localSheetId="0">#REF!</definedName>
    <definedName name="CATAL">#REF!</definedName>
    <definedName name="catalogo" localSheetId="0">#REF!</definedName>
    <definedName name="catalogo">#REF!</definedName>
    <definedName name="CATALOGO2" localSheetId="0">#REF!</definedName>
    <definedName name="CATALOGO2">#REF!</definedName>
    <definedName name="ClaveFasar" localSheetId="0">#REF!</definedName>
    <definedName name="ClaveFasar">#REF!</definedName>
    <definedName name="CROQ" localSheetId="0">#REF!</definedName>
    <definedName name="CROQ">#REF!</definedName>
    <definedName name="CROQUIS" localSheetId="0">#REF!</definedName>
    <definedName name="CROQUIS">#REF!</definedName>
    <definedName name="CRQ" localSheetId="0">#REF!</definedName>
    <definedName name="CRQ">#REF!</definedName>
    <definedName name="descripcion" localSheetId="0">#REF!</definedName>
    <definedName name="descripcion">#REF!</definedName>
    <definedName name="diam" localSheetId="0">#REF!</definedName>
    <definedName name="diam">#REF!</definedName>
    <definedName name="elementos" localSheetId="0">#REF!</definedName>
    <definedName name="elementos">#REF!</definedName>
    <definedName name="escuadra" localSheetId="0">#REF!</definedName>
    <definedName name="escuadra">#REF!</definedName>
    <definedName name="EXTRA" localSheetId="0">#REF!</definedName>
    <definedName name="EXTRA">#REF!</definedName>
    <definedName name="finiquito" localSheetId="0">#REF!</definedName>
    <definedName name="finiquito">#REF!</definedName>
    <definedName name="finiquito1">'[1]PROGRAMA DEOBRA'!$B$3:$AA$158</definedName>
    <definedName name="FinReng" localSheetId="0">#REF!</definedName>
    <definedName name="FinReng">#REF!</definedName>
    <definedName name="GEN" localSheetId="0">#REF!</definedName>
    <definedName name="GEN">#REF!</definedName>
    <definedName name="GENERADOR" localSheetId="0">#REF!</definedName>
    <definedName name="GENERADOR">#REF!</definedName>
    <definedName name="INICATCC" localSheetId="0">#REF!</definedName>
    <definedName name="INICATCC">#REF!</definedName>
    <definedName name="inicio" localSheetId="0">#REF!</definedName>
    <definedName name="inicio">#REF!</definedName>
    <definedName name="largo" localSheetId="0">#REF!</definedName>
    <definedName name="largo">#REF!</definedName>
    <definedName name="LargoTotal" localSheetId="0">#REF!</definedName>
    <definedName name="LargoTotal">#REF!</definedName>
    <definedName name="nnn" localSheetId="0">#REF!</definedName>
    <definedName name="nnn">#REF!</definedName>
    <definedName name="Note" localSheetId="0">#REF!</definedName>
    <definedName name="Note">#REF!</definedName>
    <definedName name="noviembre" localSheetId="0">#REF!</definedName>
    <definedName name="noviembre">#REF!</definedName>
    <definedName name="NUMERO" localSheetId="0">[2]FINIQUITO!#REF!</definedName>
    <definedName name="NUMERO">[2]FINIQUITO!#REF!</definedName>
    <definedName name="octubre" localSheetId="0">#REF!</definedName>
    <definedName name="octubre">#REF!</definedName>
    <definedName name="OLA" localSheetId="0">#REF!</definedName>
    <definedName name="OLA">#REF!</definedName>
    <definedName name="PRECIOS" localSheetId="0">#REF!</definedName>
    <definedName name="PRECIOS">#REF!</definedName>
    <definedName name="Print_Area" localSheetId="0">#REF!</definedName>
    <definedName name="Print_Area">#REF!</definedName>
    <definedName name="Print_Area_MI" localSheetId="0">#REF!</definedName>
    <definedName name="Print_Area_MI">#REF!</definedName>
    <definedName name="Print_Titles" localSheetId="0">#REF!</definedName>
    <definedName name="Print_Titles">#REF!</definedName>
    <definedName name="programa" localSheetId="0">[3]FINIQUITO!#REF!</definedName>
    <definedName name="programa">[3]FINIQUITO!#REF!</definedName>
    <definedName name="pzas" localSheetId="0">#REF!</definedName>
    <definedName name="pzas">#REF!</definedName>
    <definedName name="RelacionNueva" localSheetId="0">#REF!</definedName>
    <definedName name="RelacionNueva">#REF!</definedName>
    <definedName name="ROBER" localSheetId="0">#REF!</definedName>
    <definedName name="ROBER">#REF!</definedName>
    <definedName name="SalarioBase" localSheetId="0">#REF!</definedName>
    <definedName name="SalarioBase">#REF!</definedName>
    <definedName name="SalarioNominal" localSheetId="0">#REF!</definedName>
    <definedName name="SalarioNominal">#REF!</definedName>
    <definedName name="SepVar" localSheetId="0">#REF!</definedName>
    <definedName name="SepVar">#REF!</definedName>
    <definedName name="SIN" localSheetId="0">#REF!</definedName>
    <definedName name="SIN">#REF!</definedName>
    <definedName name="_xlnm.Print_Titles" localSheetId="0">Catálogo!$92:$103</definedName>
    <definedName name="_xlnm.Print_Title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6" i="1" l="1"/>
  <c r="H522" i="1"/>
  <c r="H521" i="1"/>
  <c r="H520" i="1"/>
  <c r="H519" i="1"/>
  <c r="H518" i="1"/>
  <c r="H517" i="1"/>
  <c r="H516" i="1"/>
  <c r="H515" i="1"/>
  <c r="H514" i="1"/>
  <c r="H523" i="1" l="1"/>
  <c r="H66" i="1" s="1"/>
  <c r="H511" i="1"/>
  <c r="H510" i="1"/>
  <c r="H509" i="1"/>
  <c r="H508" i="1"/>
  <c r="H507" i="1"/>
  <c r="H506" i="1"/>
  <c r="H505" i="1"/>
  <c r="H504" i="1"/>
  <c r="H503" i="1"/>
  <c r="H502" i="1"/>
  <c r="H501" i="1"/>
  <c r="H500" i="1"/>
  <c r="H499" i="1"/>
  <c r="H498" i="1"/>
  <c r="H494" i="1"/>
  <c r="H493" i="1"/>
  <c r="H492" i="1"/>
  <c r="H491" i="1"/>
  <c r="H490" i="1"/>
  <c r="H489" i="1"/>
  <c r="H488" i="1"/>
  <c r="H487" i="1"/>
  <c r="H486" i="1"/>
  <c r="H485" i="1"/>
  <c r="H484" i="1"/>
  <c r="H483" i="1"/>
  <c r="H482" i="1"/>
  <c r="H481" i="1"/>
  <c r="H497" i="1"/>
  <c r="H480"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3" i="1"/>
  <c r="H444" i="1" s="1"/>
  <c r="H59" i="1" s="1"/>
  <c r="H439" i="1"/>
  <c r="H438" i="1"/>
  <c r="H435" i="1"/>
  <c r="H434"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6" i="1"/>
  <c r="H395" i="1"/>
  <c r="H394" i="1"/>
  <c r="H391" i="1"/>
  <c r="H390" i="1"/>
  <c r="H389" i="1"/>
  <c r="H388" i="1"/>
  <c r="H387" i="1"/>
  <c r="H384" i="1"/>
  <c r="H383" i="1"/>
  <c r="H382" i="1"/>
  <c r="H381" i="1"/>
  <c r="H380" i="1"/>
  <c r="H379" i="1"/>
  <c r="H378" i="1"/>
  <c r="H377"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0" i="1"/>
  <c r="H339" i="1"/>
  <c r="H338" i="1"/>
  <c r="H337" i="1"/>
  <c r="H336" i="1"/>
  <c r="H335" i="1"/>
  <c r="H332" i="1"/>
  <c r="H331" i="1"/>
  <c r="H330" i="1"/>
  <c r="H329" i="1"/>
  <c r="H328" i="1"/>
  <c r="H327" i="1"/>
  <c r="H326" i="1"/>
  <c r="H325" i="1"/>
  <c r="H324" i="1"/>
  <c r="H321" i="1"/>
  <c r="H320" i="1"/>
  <c r="H319" i="1"/>
  <c r="H318" i="1"/>
  <c r="H317" i="1"/>
  <c r="H316" i="1"/>
  <c r="H315" i="1"/>
  <c r="H314" i="1"/>
  <c r="H313"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40" i="1"/>
  <c r="H239" i="1"/>
  <c r="H238" i="1"/>
  <c r="H237" i="1"/>
  <c r="H236" i="1"/>
  <c r="H281" i="1"/>
  <c r="H280" i="1"/>
  <c r="H279" i="1"/>
  <c r="H278" i="1"/>
  <c r="H277" i="1"/>
  <c r="H276" i="1"/>
  <c r="H275" i="1"/>
  <c r="H274" i="1"/>
  <c r="H273" i="1"/>
  <c r="H270" i="1"/>
  <c r="H269" i="1"/>
  <c r="H268" i="1"/>
  <c r="H267" i="1"/>
  <c r="H266" i="1"/>
  <c r="H265" i="1"/>
  <c r="H262" i="1"/>
  <c r="H261" i="1"/>
  <c r="H260" i="1"/>
  <c r="H259" i="1"/>
  <c r="H258" i="1"/>
  <c r="H257" i="1"/>
  <c r="H256" i="1"/>
  <c r="H255" i="1"/>
  <c r="H254" i="1"/>
  <c r="H253" i="1"/>
  <c r="H252" i="1"/>
  <c r="H251" i="1"/>
  <c r="H250" i="1"/>
  <c r="H247" i="1"/>
  <c r="H246" i="1"/>
  <c r="H245" i="1"/>
  <c r="H244" i="1"/>
  <c r="H243" i="1"/>
  <c r="H235" i="1"/>
  <c r="H234" i="1"/>
  <c r="H233" i="1"/>
  <c r="H232" i="1"/>
  <c r="H231" i="1"/>
  <c r="H230" i="1"/>
  <c r="H229" i="1"/>
  <c r="H224" i="1"/>
  <c r="H223" i="1"/>
  <c r="H222" i="1"/>
  <c r="H221" i="1"/>
  <c r="H208" i="1"/>
  <c r="H207" i="1"/>
  <c r="H206" i="1"/>
  <c r="H205" i="1"/>
  <c r="H204" i="1"/>
  <c r="H203" i="1"/>
  <c r="H199" i="1"/>
  <c r="H198" i="1"/>
  <c r="H197" i="1"/>
  <c r="H196" i="1"/>
  <c r="H195" i="1"/>
  <c r="H194" i="1"/>
  <c r="H193" i="1"/>
  <c r="H192" i="1"/>
  <c r="H191" i="1"/>
  <c r="H190" i="1"/>
  <c r="H176" i="1"/>
  <c r="H175" i="1"/>
  <c r="H174" i="1"/>
  <c r="H173" i="1"/>
  <c r="H172" i="1"/>
  <c r="H171" i="1"/>
  <c r="H170" i="1"/>
  <c r="H162" i="1"/>
  <c r="H161" i="1"/>
  <c r="H160" i="1"/>
  <c r="H159" i="1"/>
  <c r="H158" i="1"/>
  <c r="H157" i="1"/>
  <c r="H156" i="1"/>
  <c r="H155" i="1"/>
  <c r="H123" i="1"/>
  <c r="H122" i="1"/>
  <c r="H121" i="1"/>
  <c r="H120" i="1"/>
  <c r="H119" i="1"/>
  <c r="H112" i="1"/>
  <c r="H111" i="1"/>
  <c r="H110" i="1"/>
  <c r="H109" i="1"/>
  <c r="H108" i="1"/>
  <c r="H107" i="1"/>
  <c r="H495" i="1" l="1"/>
  <c r="H64" i="1" s="1"/>
  <c r="H512" i="1"/>
  <c r="H476" i="1"/>
  <c r="H60" i="1" s="1"/>
  <c r="H440" i="1"/>
  <c r="H58" i="1" s="1"/>
  <c r="H436" i="1"/>
  <c r="H57" i="1" s="1"/>
  <c r="H430" i="1"/>
  <c r="H53" i="1" s="1"/>
  <c r="H392" i="1"/>
  <c r="H51" i="1" s="1"/>
  <c r="H397" i="1"/>
  <c r="H52" i="1" s="1"/>
  <c r="H385" i="1"/>
  <c r="H50" i="1" s="1"/>
  <c r="H373" i="1"/>
  <c r="H333" i="1"/>
  <c r="H322" i="1"/>
  <c r="H43" i="1" s="1"/>
  <c r="H341" i="1"/>
  <c r="H263" i="1"/>
  <c r="H37" i="1" s="1"/>
  <c r="H241" i="1"/>
  <c r="H35" i="1" s="1"/>
  <c r="H309" i="1"/>
  <c r="H39" i="1" s="1"/>
  <c r="H271" i="1"/>
  <c r="H38" i="1" s="1"/>
  <c r="H248" i="1"/>
  <c r="H36" i="1" s="1"/>
  <c r="H65" i="1" l="1"/>
  <c r="H524" i="1"/>
  <c r="H67" i="1"/>
  <c r="H61" i="1"/>
  <c r="H477" i="1"/>
  <c r="H431" i="1"/>
  <c r="H46" i="1"/>
  <c r="H44" i="1"/>
  <c r="H45" i="1"/>
  <c r="H374" i="1"/>
  <c r="H310" i="1"/>
  <c r="H54" i="1" l="1"/>
  <c r="H47" i="1"/>
  <c r="H220" i="1"/>
  <c r="H219" i="1"/>
  <c r="H218" i="1"/>
  <c r="H217" i="1"/>
  <c r="H216" i="1"/>
  <c r="H215" i="1"/>
  <c r="H214" i="1"/>
  <c r="H213" i="1"/>
  <c r="H212" i="1"/>
  <c r="H211" i="1"/>
  <c r="H202" i="1"/>
  <c r="H189" i="1"/>
  <c r="H188" i="1"/>
  <c r="H187" i="1"/>
  <c r="H186" i="1"/>
  <c r="H183" i="1"/>
  <c r="H182" i="1"/>
  <c r="H181" i="1"/>
  <c r="H180" i="1"/>
  <c r="H179" i="1"/>
  <c r="H169" i="1"/>
  <c r="H168" i="1"/>
  <c r="H167" i="1"/>
  <c r="H154" i="1"/>
  <c r="H153" i="1"/>
  <c r="H152" i="1"/>
  <c r="H151" i="1"/>
  <c r="H150" i="1"/>
  <c r="H149" i="1"/>
  <c r="H148" i="1"/>
  <c r="H147" i="1"/>
  <c r="H146" i="1"/>
  <c r="H145" i="1"/>
  <c r="H144" i="1"/>
  <c r="H143" i="1"/>
  <c r="H140" i="1"/>
  <c r="H139" i="1"/>
  <c r="H138" i="1"/>
  <c r="H137" i="1"/>
  <c r="H134" i="1"/>
  <c r="H133" i="1"/>
  <c r="H132" i="1"/>
  <c r="H131" i="1"/>
  <c r="H130" i="1"/>
  <c r="H129" i="1"/>
  <c r="H128" i="1"/>
  <c r="H127" i="1"/>
  <c r="H126" i="1"/>
  <c r="H118" i="1"/>
  <c r="H117" i="1"/>
  <c r="H106" i="1"/>
  <c r="H209" i="1" l="1"/>
  <c r="H30" i="1" s="1"/>
  <c r="H141" i="1"/>
  <c r="H22" i="1" s="1"/>
  <c r="H177" i="1"/>
  <c r="H27" i="1" s="1"/>
  <c r="H124" i="1"/>
  <c r="H135" i="1"/>
  <c r="H21" i="1" s="1"/>
  <c r="H184" i="1"/>
  <c r="H28" i="1" s="1"/>
  <c r="H163" i="1"/>
  <c r="H23" i="1" s="1"/>
  <c r="H200" i="1"/>
  <c r="H29" i="1" s="1"/>
  <c r="H40" i="1"/>
  <c r="H225" i="1"/>
  <c r="H31" i="1" s="1"/>
  <c r="H113" i="1"/>
  <c r="H20" i="1" l="1"/>
  <c r="H164" i="1"/>
  <c r="H16" i="1"/>
  <c r="H114" i="1"/>
  <c r="H226" i="1"/>
  <c r="H32" i="1" l="1"/>
  <c r="H17" i="1" l="1"/>
  <c r="H24" i="1"/>
  <c r="H76" i="1" l="1"/>
  <c r="C102" i="1"/>
  <c r="C101" i="1"/>
  <c r="C100" i="1"/>
  <c r="C99" i="1"/>
  <c r="H77" i="1" l="1"/>
  <c r="H78" i="1" s="1"/>
</calcChain>
</file>

<file path=xl/sharedStrings.xml><?xml version="1.0" encoding="utf-8"?>
<sst xmlns="http://schemas.openxmlformats.org/spreadsheetml/2006/main" count="1179" uniqueCount="384">
  <si>
    <t>Resumen</t>
  </si>
  <si>
    <t>I.V.A.</t>
  </si>
  <si>
    <t>Total</t>
  </si>
  <si>
    <t>pza</t>
  </si>
  <si>
    <t>m2</t>
  </si>
  <si>
    <t>ml</t>
  </si>
  <si>
    <t>Descripcion:</t>
  </si>
  <si>
    <t>Plantel:</t>
  </si>
  <si>
    <t>Localidad:</t>
  </si>
  <si>
    <t>Municipio:</t>
  </si>
  <si>
    <t>Clave</t>
  </si>
  <si>
    <t>Descripcion</t>
  </si>
  <si>
    <t>unidad</t>
  </si>
  <si>
    <t>Cantidad</t>
  </si>
  <si>
    <t>Importe</t>
  </si>
  <si>
    <t>P.U. con Numero</t>
  </si>
  <si>
    <t>Subtotal de Obra</t>
  </si>
  <si>
    <t>P.U. con Letra</t>
  </si>
  <si>
    <t>Subtotal I</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</si>
  <si>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</si>
  <si>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m3</t>
  </si>
  <si>
    <t>Excavación a mano en terreno tipo "B" investigado en obra por el contratista, a cualquier profundidad, incluye: afine de taludes, sobre excavación por ángulo de reposo de material, compactación de fondo de cepas,.</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</si>
  <si>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</si>
  <si>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</si>
  <si>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</si>
  <si>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</si>
  <si>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Subtotal albañilería y acabados</t>
  </si>
  <si>
    <t>sal</t>
  </si>
  <si>
    <t>Suministro y colocación de ventilador de techo de 56" de 5 velocidades marca tmt, white westing house o similar en calidad y precio, incluye: tapa metálica ciega de 4x4, silicón y pintura, armado, nivelación y conexiones.</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</si>
  <si>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</si>
  <si>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</si>
  <si>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cable de cobre con aislamiento thw-ls o thw-ls a 75 grados calibre # 6,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</si>
  <si>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</si>
  <si>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Subtotal instalaciones</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</si>
  <si>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</si>
  <si>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</si>
  <si>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Subtotal II</t>
  </si>
  <si>
    <t>Subtotal III</t>
  </si>
  <si>
    <t>Suministro, colocación y conexión de cable de cobre con aislamiento thw-ls o thw-ls a 75 grados calibre # 10, incluye: cinta aislante, vulcanizada, barniz y perno de conexión, cocas y desperdicios.</t>
  </si>
  <si>
    <t>Subtotal herrería, canceleria y carpintería</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</si>
  <si>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</si>
  <si>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Alimentación a tinacos con tubería de pvc de 21 mm (3/4") de diámetro, de registro hidráulico a pie del edificio hasta azotea, incluye: conexiones, tuercas uniones, pruebas de presión (t3).</t>
  </si>
  <si>
    <t>Intercomunicación y descarga de dos tinacos en batería con tubo pvc de 35 mm hasta 53 mm, llave de compuerta de media vuelta en pvc, tuercas unión, conexiones y pruebas (plano oex-058) descarga hasta nivel de azotea.</t>
  </si>
  <si>
    <t>Subtotal Cimentación</t>
  </si>
  <si>
    <t>02. Cimentación</t>
  </si>
  <si>
    <t>03. Albañilería y acabados</t>
  </si>
  <si>
    <t>Subtotal IV</t>
  </si>
  <si>
    <t>Subtotal V</t>
  </si>
  <si>
    <t>Demolición de pisos de concreto de 10 a 15 cm de espesor armado con varilla o malla, incluye: mano de obra, equipo individual de protección, herramienta y limpieza del área de trabajo. ( incluye  acarreos  dentro y fuera de la obra)</t>
  </si>
  <si>
    <t>Retiro de material producto de excavaciones o demoliciones, incluye; carga con equipo mecánico y retiro de material fuera de los sitios de los trabajos a una distancia de 10 km.</t>
  </si>
  <si>
    <t>Plantilla de concreto hecho en obra f´c= 100 kg/cm2 de 6 cm. de espesor, apalillada y nivelada, incluye: cimbra, descimbrado, impermeabilizante integral en polvo sikalite o graltex (500 gramos por saco de cemento) o similar en calidad y precio, compactación del fondo, aplicación de riego con agua previo al colado vaciado, nivelado y curado del concreto, equipo individual de protección, mano de obra y herramienta.</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</si>
  <si>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</si>
  <si>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Firme de concreto f´c=150 kg/cm2 de 8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</si>
  <si>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Suministro, habilitado y colocación de cancelería exterior de aluminio línea 3000 aluminio anodizado natural con vidrio filtrasol 6mm de espesor como indica proyecto, incluye; elementos de fijación, jaladeras y carretillas reforzadas, vinilos, calafateo con silicón, material, mano de obra y equipo</t>
  </si>
  <si>
    <t>Suministro, colocación y conexión de lámpara marca magg de led de 40 w sobreponer hermética a prueba de polvo y agua modelo: gamma tot 1500  clave: L6853-510 4000°k incluye; difusor de policarbonato, driver electrónico integrado, fijada a losa con taquete y tornillo, pruebas, conexiones, mano de obra, herramienta, equipo de protección personal y limpieza del área de trabajo.</t>
  </si>
  <si>
    <t>Colocación de drenes para desagüe de equipo mini split en muros y trabes con tubo pvc hidráulico 1/2" cedula 40, desde muro hasta el exterior del edificio, incluye: materiales y mano de obra. (ver plano aer-004-03).</t>
  </si>
  <si>
    <t>Suministro e instalación de equipo de aire acondicionado inverter tipo mini-split marca: midea, lennox, trane, carrier o similar en calidad y especificaciones técnicas, con capacidad nominal de 24000 btu (2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</si>
  <si>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</si>
  <si>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Suministro y tendido de tubo conduit pvc c-40 de 35 mm (1 1/4") diámetro, incluye: tendido, conexiones, pegamento, trazos, excavación, relleno, material, mano de obra, herramienta, equipo de protección personal y limpieza del área de trabajo.</t>
  </si>
  <si>
    <t>Demolición de muros de tabique o block de cemento con cadenas y castillos de concreto armado o piñas de block junteado con mortero cemento-arena y aplanados con mortero a cualquier altura, a mano o equipo neumático; incluye: acarreo, carga y retiro dentro y fuera de la obra.</t>
  </si>
  <si>
    <t>Subtotal Preliminares</t>
  </si>
  <si>
    <t>01.- Preliminares</t>
  </si>
  <si>
    <t>02.- Cimentación</t>
  </si>
  <si>
    <t>La Paz, B.C.S.</t>
  </si>
  <si>
    <t>03.- Albañilería y acabados</t>
  </si>
  <si>
    <t>04.- Herrería, carpintería y cancelería</t>
  </si>
  <si>
    <t>05.- Instalaciones</t>
  </si>
  <si>
    <t>Trabajos de demolicion de edificio, rehabilitacion de  edificios de talleres, aulas, areas administrativas, construccion de rampa de botado, red electrica, construccion de rampas de discapacitados y andadores</t>
  </si>
  <si>
    <t>Universidad  Tecnologica de La Paz (unidad academica del Mar)</t>
  </si>
  <si>
    <t>La Paz</t>
  </si>
  <si>
    <t xml:space="preserve">I.- demolicion de taller edificio 8-H  </t>
  </si>
  <si>
    <t>08791/03</t>
  </si>
  <si>
    <t>Retiro de centro de carga principal 30 circuitos 3f-4h 220/127 volts en gabinete nema 3r, incluye: retiro y desconexión de circuitos, identificación de alimentadores, resguardo de interruptores.</t>
  </si>
  <si>
    <t>08744/03</t>
  </si>
  <si>
    <t>08710/03</t>
  </si>
  <si>
    <t>00002/03</t>
  </si>
  <si>
    <t>Desmantelamiento de techumbre de estructura metálica en plaza cívica, cancha de usos múltiples o acceso, incluye; retiro y resguardo fuera de la obra del material producto de desmantelamiento, demolición de zapatas aisladas, contratrabes y dados de concreto resistencia f´c=250kg/cm2 armado, mano de obra, herramienta y equipo.</t>
  </si>
  <si>
    <t>11131/03</t>
  </si>
  <si>
    <t>Suministro y relleno de material inerte compactado con equipo mecánico y agua en capas de 20 cm. de espesor, incluye: acarreo dentro  de la obra, pruebas de compactación 90 % proctor por capa, cuando se indique en las especificaciones técnicas.</t>
  </si>
  <si>
    <t>12411/03</t>
  </si>
  <si>
    <t>Suministro y relleno con grava graduada hasta 1 1/2" para filtro en zonas de mareas altas y salinidad, incluye: colocación.</t>
  </si>
  <si>
    <t xml:space="preserve">Total I.- demolicion de taller edificio 8-H  </t>
  </si>
  <si>
    <t>02.- Albañilería y acabados</t>
  </si>
  <si>
    <t>03.- Herrería, carpintería y cancelería</t>
  </si>
  <si>
    <t>04.- Instalaciones</t>
  </si>
  <si>
    <t>II.- Edificio 6-F</t>
  </si>
  <si>
    <t>Total II.- Edificio 6-F</t>
  </si>
  <si>
    <t>20021/03</t>
  </si>
  <si>
    <t>Barrenado de 50 cm. en concreto armado y colocación de varilla de refuerzo # 3 f'y=4200 kg/cm2 de 1.00 m. de longitud, con adhesivo epóxico sika anchorfix-2  para adose en estructura y cimentación en los 50 cm. anclados. incluye: herramienta, equipo y acarreo de escombros fuera de la obra a tiro autorizado.</t>
  </si>
  <si>
    <t>08753/03</t>
  </si>
  <si>
    <t>Retiro de impermeabilizante existente; incluye: preparación de la superficie para recibir impermeabilización nueva, mano de obra, equipo individual de protección, herramienta y limpieza del área de trabajo. ( incluye  acarreos  dentro y fuera de la obra del material producto de la demolición).</t>
  </si>
  <si>
    <t>00007/03</t>
  </si>
  <si>
    <t>Retiro de pintura vinílica o esmalte en muros y plafones, para aplicación de pintura nueva, se deberá considerar para este trabajo; retiro con herramienta manual de pintura existente, andamios, preparación de superficie, acarreos, herramienta, equipo, mano de obra, acopio y retiro de material producto de la demolición a tiro autorizado y limpieza del área de trabajo.</t>
  </si>
  <si>
    <t>00041/03</t>
  </si>
  <si>
    <t>Desmontaje y montaje de luminarias y/o abanicos para realizar trabajos de aplicación de yeso y/o pintura en lecho bajo de losa, incluye; andamios, herramienta, mano de obra, almacenaje en un lugar seguro, acarreos, pijas y taquetes, limpieza del área de trabajo.</t>
  </si>
  <si>
    <t>31146/03</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</si>
  <si>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mínimo de 1 cm y máximo de 1.5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</si>
  <si>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31036/03</t>
  </si>
  <si>
    <t>Castillo de concreto de 15 x 20 cm. anclado a contratrabe existente, se debe considerar para este trabajo la perforación con broca de 7/16",aplicación de sika anchor fix-1 que sirve como adhesivo de fraguado rápido, el habilitado de castillo de 15 x 20cms. armado con 4  varillas de 3/8" estribos no 2 a.c. 20cms, concreto f'c =250 kg/cm2, cimbrado, colado, decimbrado, materiales, mano de obra, herramienta, equipo andamios, retiro de desperdicios fuera de la obra, limpieza del área de trabajo</t>
  </si>
  <si>
    <t>31019/03</t>
  </si>
  <si>
    <t>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</si>
  <si>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31201/03</t>
  </si>
  <si>
    <t>Malla electrosoldada 6x6/10-10, se deberá considerar para este trabajo: suministro y colocación, cortes, sujeción, traslapes, silleta pm-50 plastificada 4 pza/m2, mano de obra, equipo, herramienta, acopio y retiro de desperdicios a tiro autorizado y limpieza del área de trabajo.  aplicación de primario epóxico anticorrosivo ea p-10 color blanco con catalizador disolución a base de solvente</t>
  </si>
  <si>
    <t>31220/03</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</si>
  <si>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</si>
  <si>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35600/03</t>
  </si>
  <si>
    <t>32001/03</t>
  </si>
  <si>
    <t>30001/03</t>
  </si>
  <si>
    <t>35106/03</t>
  </si>
  <si>
    <t>40393/03</t>
  </si>
  <si>
    <t>Suministro y colocación de puertas de lámina de alucobond de 1/4" color gris para un area de 2.50 alto x2.94  de ancho, puertas de 1.47x2.50 cada una (2pza)  bastidor metálico de ptr 1 1/4", ángulo de aluminio perimetral de 3/4" por ambos lados, manija marca kwikset mod. 91560-010 sanitada y cerrojo 985 sencillo marca kwikset mod. 99800-090 niquel. Incluye: lamina pegada con poliuretano al bastidor, material, silicón,  mano de obra, herramienta, equipo de protección personal y limpieza del área de trabajo.</t>
  </si>
  <si>
    <t>40394/03</t>
  </si>
  <si>
    <t>suministro e instalación de cortina de 2.20x3.00 mts  de lámina de acero enrollable, lisa en galvanizado natural con mecanismo manual  de cadena, modelo m5 marca sanher</t>
  </si>
  <si>
    <t>40033/03</t>
  </si>
  <si>
    <t>48055/03</t>
  </si>
  <si>
    <t>Suministro, habilitado y colocación de reja de protección a base de varilla cuadrada solida de 1/2" ángulo de 1 1/4" x 3/16" y solera de 1" x 3/16"; soldada a placas en vano interior de ventana, incluye: placas de acero de 10x10x1/4", una mano de primario epóxico anticorrosivo ea p-10 color blanco con catalizador disolución a base de solvente y 2 manos de pintura esmalte en acabado final, color definido por la residencia, cortes, cortes a 45, soldadura, material, equipo y herramienta necesaria.</t>
  </si>
  <si>
    <t>51430/03</t>
  </si>
  <si>
    <t>Suministro y tendido de tubo conduit pvc c-40 de 41 mm (1 1/2") diámetro, incluye: tendido, conexiones, pegamento, trazos, excavación, relleno, material, mano de obra, herramienta, equipo de protección personal y limpieza del área de trabajo.</t>
  </si>
  <si>
    <t>51431/03</t>
  </si>
  <si>
    <t>Suministro y tendido de tubo conduit pvc c-40 de 53 mm (2") diámetro, incluye: tendido, conexiones, pegamento, trazos, excavación, relleno, material, mano de obra, herramienta, equipo de protección personal y limpieza del área de trabajo.</t>
  </si>
  <si>
    <t>51467/03</t>
  </si>
  <si>
    <t>51469/03</t>
  </si>
  <si>
    <t>51471/03</t>
  </si>
  <si>
    <t>Suministro, colocación y conexión de cable de cobre con aislamiento thw-ls o thhw-ls a 75 grados calibre # 2, incluye: cinta aislante, vulcanizada, barniz y perno de conexión, cocas y desperdicios.</t>
  </si>
  <si>
    <t>51472/03</t>
  </si>
  <si>
    <t>Suministro, colocación y conexión de cable de cobre con aislamiento thw-ls o thhw-ls a 75 grados calibre # 1/0, incluye: cinta aislante, vulcanizada, barniz y perno de conexión, cocas y desperdicios.</t>
  </si>
  <si>
    <t>51473/03</t>
  </si>
  <si>
    <t>Suministro, colocación y conexión de cable de cobre con aislamiento thw-ls o thhw-ls a 75 grados calibre # 2/0, incluye: cinta aislante, vulcanizada, barniz y perno de conexión, cocas y desperdicios.</t>
  </si>
  <si>
    <t>08840/03</t>
  </si>
  <si>
    <t>Retiro de centro de carga principal 20 circuitos 2f-3h 220/127 volts en gabinete nema 3r, incluye: retiro y desconexión de circuitos, identificación de alimentadores, resguardo de interruptores.</t>
  </si>
  <si>
    <t>08809/03</t>
  </si>
  <si>
    <t>Desmontaje ventilador de techo (tipo rehilete), equipo de recuperación para la escuela, incluye: equipo individual de protección, desconexión de instalación eléctrica, desmontaje, andamio, mano de obra, herramienta, acarreos, estiba en lugar indicado por las autoridades escolares dentro del plantel.</t>
  </si>
  <si>
    <t>08762/03</t>
  </si>
  <si>
    <t>Desmontaje de lámpara fluorescente con gabinete de 2x74 o 2x39 o 2x32 o 4x32 watts, material recuperable, retiro de taquetes y resane de barrenos almacenaje y flete al lugar indicado por supervisión.</t>
  </si>
  <si>
    <t>00212/03</t>
  </si>
  <si>
    <t>Desmantelamiento de salidas eléctricas de red de voz y datos, alumbrado o contacto incluye: retiro de cables, tuberías conduit, accesorios, sistema de fijación, con recuperación para la escuela, acarreo y estiba dentro escuela.</t>
  </si>
  <si>
    <t>50185/03</t>
  </si>
  <si>
    <t>Rehabilitación de salida de alumbrado y contactos con terminal de ojo calibre 12 awg color verde, en canalización existente, tubo pvc c-30, incluye cableado con cable cal 12 aislamiento tipo ls 75</t>
  </si>
  <si>
    <t>54125/03</t>
  </si>
  <si>
    <t>Salida de alumbrado en canalización galvanizada pared delgada de 21 mm (3/4")incluye tubería, curvas, conectores, contras, monitores, caja galvanizada 4x4 con tapa ciega con perforación de 16 mm (1/2 ") para conexión de luminaria, incluye cable aislamiento thhw-ls cal. 12 awg (ver cedula en plano correspondiente) aterrizaje de caja, fijación con abrazadera uña, taquete y pija a a cada 1.5 m (máximo)  conexiones, y pruebas</t>
  </si>
  <si>
    <t>51008/03</t>
  </si>
  <si>
    <t>Suministro, colocación y conexión de fotocelda en pasillos y andadores en caja de metálica 2 x 4, incluye: tubo galvanizado 1/2" ced-40, cable vinanel aislamiento tipo ls, fotocelda prefabricada ( de ojo en tapa ciega 2x4 ) modelo 3010 instalación empotrable en caja estándar a prueba de lluvia.</t>
  </si>
  <si>
    <t>50260/03</t>
  </si>
  <si>
    <t>Suministro, colocación y conexión de lámpara marca cooper ligthing, 4WNLED-LD4-50-SL-F-UNV-L840-CD1-U, fijada con 4 anclas tipo hilti o 4 taquetes y pijas, con acrílico difusor envolvente, gabinete para sobreponer  temperatura de color de 4100, pruebas, conexiones, mano de obra, herramienta, equipo de protección personal y limpieza del área de trabajo.</t>
  </si>
  <si>
    <t>51010/03</t>
  </si>
  <si>
    <t>55620/03</t>
  </si>
  <si>
    <t>Suministro y colocación de centro de carga qo 30 circuitos 3f-4h 220/127 v con zapatas principales de 200 amperes, en gabinete nema 3r modelo qo330l200grb marca square d o similar en cálidad y precio, incluye: fijación conexiones, identificación y pruebas.</t>
  </si>
  <si>
    <t>50058/03</t>
  </si>
  <si>
    <t>50059/03</t>
  </si>
  <si>
    <t>Suministro, colocación y conexión de interruptor termomagnético tipo qo (enchufable) de 1 polo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</si>
  <si>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55508/03</t>
  </si>
  <si>
    <t>III.- Edificio 2-B Baños</t>
  </si>
  <si>
    <t>Total III.- Edificio 2-B Baños</t>
  </si>
  <si>
    <t>00129/03</t>
  </si>
  <si>
    <t>Demolición de concreto simple, en firmes, pisos, dalas, guarniciones, incluye: mano de obra, equipo individual de protección, herramienta y limpieza del área de trabajo. ( incluye  acarreos  dentro y fuera de la obra del material producto de la demolición)</t>
  </si>
  <si>
    <t>08719/03</t>
  </si>
  <si>
    <t>Desmontaje de cancelería de aluminio, diferentes espesores, sin recuperación, incluye: equipo individual de protección, andamios, destornillado, retiro de cristales, maniobras de desmontaje, mano de obra, herramienta, limpieza del área de trabajo, acarreo y retiro del material desmantelado fuera de la obra.</t>
  </si>
  <si>
    <t>08747/03</t>
  </si>
  <si>
    <t>Desmontaje de puerta fabricada con perfiles tubulares y lámina de 1.00 x 2.10 m. sin recuperación, se deberá considerar para este trabajo: mano de obra, herramienta, equipo, acarreos, acopio y retiro de material producto de los trabajos a tiro autorizado y limpieza del área de trabajo.</t>
  </si>
  <si>
    <t>08768/03</t>
  </si>
  <si>
    <t>Desmantelamiento de puertas y mamparas existentes material no recuperable, incluye: acarreo dentro de la obra donde indique la supervisión.</t>
  </si>
  <si>
    <t>08765/03</t>
  </si>
  <si>
    <t>Desmontaje de w.c., mingitorio y lavabo existente, sin recuperación incluye: acarreo dentro y fuera de la obra.</t>
  </si>
  <si>
    <t>08716/03</t>
  </si>
  <si>
    <t>Demolición de recubrimiento vidriado en muros y pega azulejo, con espesor de 1 cm, promedio, se deberá considerar para este trabajo: mano de obra, herramienta, equipo, andamios, acopio y retiro de material producto de la demolición a tiro autorizado y limpieza del área de trabajo.</t>
  </si>
  <si>
    <t>00017/03</t>
  </si>
  <si>
    <t>Demolición de meseta de concreto armado para lavabo con un espesor promedio de 10 cm, cubierta de azulejo, anclada a muro, incluye: mano de obra, herramienta, equipo, acarreos dentro y fuera de obra, acopio y retiro de material producto de la demolición a tiro autorizado y limpieza del área de trabajo.</t>
  </si>
  <si>
    <t>00044/03</t>
  </si>
  <si>
    <t>Desazolve de red sanitaria por medios mecánicos (camión tipo vactor), incluye: retiro de la materia orgánica-fecal, lodos y sólidos, hasta el sistema de tratamiento de aguas negras autorizado, lavado de red sanitaria y pozos de visita a través de hidrolavado a presión que genera el mismo camión vactor, mano de obra, equipo (camión tipo vactor), herramienta, equipo de seguridad personal tal como arnés, botas, cascos, guantes, lentes, tapones auditivos y cinta plástica preventiva para acordonar el área de trabajo.</t>
  </si>
  <si>
    <t>11072/03</t>
  </si>
  <si>
    <t>11001/03</t>
  </si>
  <si>
    <t>11122/03</t>
  </si>
  <si>
    <t>12111/03</t>
  </si>
  <si>
    <t>Cadena de concreto f'c= 250 kg/cm2 sección de 15x20 cm. armada con 4 varillas de 3/8" y estribos # 2 @ 20 cm, incluye: cimbra común, cruces de varillas, colado, vibrado, descimbrado y curado.</t>
  </si>
  <si>
    <t>31010/03</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</si>
  <si>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</si>
  <si>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31008/03</t>
  </si>
  <si>
    <t>Cadena o castillo 10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</si>
  <si>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31110/03</t>
  </si>
  <si>
    <t>Construcción de muro de block hueco de cemento 10x20x40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</si>
  <si>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31214/03</t>
  </si>
  <si>
    <t>38002/03</t>
  </si>
  <si>
    <t>Meseta de concreto f'c= 150 kg/cm2 para lavabo de 8 cm. de espesor anclado a muro de block con varilla # 3 @ 20 cm., cimbrado, armado, colado; incluye: recubrimiento de azulejo y tiratrim en frontera.</t>
  </si>
  <si>
    <t>31226/03</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</si>
  <si>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</si>
  <si>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32000/03</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</si>
  <si>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</si>
  <si>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30054/03</t>
  </si>
  <si>
    <t>Suministro y colocación de azulejo en muros, con loseta de cerámica 60 x 60 cm., colocada a hueso con pegamento blanco y boquilla sin arena, incluye: trazo, nivelación, acarreos, cortes, desperdicios, despiece, acopio y retiro de desperdicios a tiro autorizado y limpieza del área.</t>
  </si>
  <si>
    <t>38019/03</t>
  </si>
  <si>
    <t>Rampa para silla de ruedas en andador con concreto f'c= 200 kg/cm2 de sección variable y espesor promedio de 15 cm, incluye: pintura esmalte azul, logotipo para personas con capacidades diferentes, malla electrosoldada, acabado pulido con brocha de pelo fino y volteador en perímetro.</t>
  </si>
  <si>
    <t>40247/03</t>
  </si>
  <si>
    <t>Suministro y colocación de puerta de lámina de alucobond de 1/4" color gris de 2.50 alto x 1.00 de ancho, bastidor metálico de ptr 1 1/4", ángulo de aluminio perimetral de 3/4" por ambos lados, manija marca kwikset mod. 91560-010 sanitada y cerrojo 985 sencillo marca kwikset mod. 99800-090 niquel. Incluye: lámina pegada con poliuretano al bastidor, material, silicón,  mano de obra, herramienta, equipo de protección personal y limpieza del área de trabajo.</t>
  </si>
  <si>
    <t>40246/03</t>
  </si>
  <si>
    <t>Suministro y colocación de puerta de lámina de alucobond de 1/4" color gris de 2.50 alto x 1.20 de ancho, bastidor metálico de ptr 1 1/4", ángulo de aluminio perimetral de 3/4" por ambos lados, manija marca kwikset mod. 91560-010 sanitada y cerrojo 985 sencillo marca kwikset mod. 99800-090 niquel. Incluye: lámina pegada con poliuretano al bastidor, material, silicón,  mano de obra, herramienta, equipo de protección personal y limpieza del área de trabajo.</t>
  </si>
  <si>
    <t>42009/03</t>
  </si>
  <si>
    <t>Suministro, habilitado y colocación de puertas en servicios sanitarios jardin de niños y educación  superior a base de perfil de aluminio anodizado natural con contramarco y marcos de 2" melamina 6 mm; incluye: jaladeras, pasador, topes, felpas, bisagras, fijación a muro, sellado con silicón.</t>
  </si>
  <si>
    <t>40133/03</t>
  </si>
  <si>
    <t>Suministro, habilitado y colocación de cancelería de aluminio línea 3000, color anodizado natural vidrio 6 mm traslucido, incluye; jaladeras y carretillas reforzadas, vinilos, calafateo con silicón, material, mano de obra y equipo.</t>
  </si>
  <si>
    <t>40001/03</t>
  </si>
  <si>
    <t>Suministro, habilitado y colocación de mamparas en servicios sanitarios a base de perfiles m225 calibre 18, p100 calibre 20, duela 170 calibre 20, jaladera con solera 1 x 3/16" pasador para sobreponer de 3 /12" solera para fijar marco de 1/8" x 1/2"; incluye: fijación con taquete expansivo y pija cónica de 5/16", una mano de primario epóxico anticorrosivo ea p-10 color blanco con catalizador disolución a base de solvente y 2 manos de pintura esmalte en acabado final, color definido por la residencia.</t>
  </si>
  <si>
    <t>42003/03</t>
  </si>
  <si>
    <t>Suministro y colocación de espejo en sanitarios  de 6 mm de espesor con marco de aluminio natural anodizado 2" con película de seguridad , incluye: materiales de fijación, sellador y limpieza</t>
  </si>
  <si>
    <t>Subtotal Instalaciones</t>
  </si>
  <si>
    <t>50006/03</t>
  </si>
  <si>
    <t>Rehabilitación de salida de alumbrado con caja lamina aterrizada con terminal de ojo calibre 12 awg color verde, en canalización existente, tubo pvc c-30 o canaleta plástica, incluye; cableado con cable calibre 12 aislamiento tipo ls 75 c ( ver cedula de cable).</t>
  </si>
  <si>
    <t>50253/03</t>
  </si>
  <si>
    <t>Salida para alumbrado aparente con tubo conduit galvanizado pared delgada, incluye: curvas, fijación, coples y conectores a prueba de humedad, caja fc con tapa ciega, aislamiento tipo thhw-ls con tres conductores de cobre calibre 12 AWG a una distancia de hasta  6.00 m. promedio, mano de obra, herramienta, equipo de protección personal y limpieza del área de trabajo.</t>
  </si>
  <si>
    <t>50085/03</t>
  </si>
  <si>
    <t>50058/04</t>
  </si>
  <si>
    <t>61531/03</t>
  </si>
  <si>
    <t>Salida en lavabo, mingitorio o tarjas con tubo pvc sanitario 53 mm duralon y pvc hidráulico de 16 y 21 mm ced-40 ; incluye: codos, coples, niples, pegamento, lija, pruebas..</t>
  </si>
  <si>
    <t>70004/03</t>
  </si>
  <si>
    <t>Salida en w.c. con tubo pvc sanitario 103 mm duralon y pvc hidráulico de 16 y 21 mm flowguard; incluye: codos, coples, niples, pasta, lija. ( ver plano sser-007-ot)</t>
  </si>
  <si>
    <t>70012/03</t>
  </si>
  <si>
    <t>Salida para mingitorio ecológico con tubo pvc sanitario 53 mm (2") de diámetro, incluye; codos, coples, niples, material, mano de obra y herramienta.</t>
  </si>
  <si>
    <t>70021/03</t>
  </si>
  <si>
    <t>Suministro y colocación de sanitario 2 piezas, descarga 4.8 litros línea verde, taza redonda, trampa expuesta 2", incluye: válvula flotador fluidmaster 400 ls pro de aluminio de bronce o primera calidad, cuello de cera, pijas, manguera alimentadora coflex, trenzado con vinilo reforzado, llave de control angular compacta sin contratuerca 4015 y asiento solido completo.</t>
  </si>
  <si>
    <t>70020/03</t>
  </si>
  <si>
    <t>Suministro y colocación de inodoro, descarga 4.8 litros línea verde, para personas con discapacidad, taza alargada modelo vienna "h" de vitromex o similar en calidad y precio; incluye: válvula flotador fluidmaster 400 ls pro de aluminio de bronce o primera calidad cuello de cera, pijas, mangueras alimentadoras coflex, llave de control angular compacta sin contratuerca 4015 con asiento solido completo.</t>
  </si>
  <si>
    <t>70005/03</t>
  </si>
  <si>
    <t>Suministro y colocación de mingitorio ecológico reef sello sanitario para 20,000 usos, incluye: bioliquid 1.5 litros, trampas intercambiables, colocación y pruebas.</t>
  </si>
  <si>
    <t>70002/03</t>
  </si>
  <si>
    <t>Coladera para piso con rejilla redonda marca helvex modelo #24 o similar en calidad,  incluye; material, mano de obra y herramienta</t>
  </si>
  <si>
    <t>60023/03</t>
  </si>
  <si>
    <t>Suministro, colocación y acarreo de tinaco de plástico capacidad 1,100 litros, marca fortoplas, rotoplas o similar en calidad y precio, incluye: elevación 1 ó 2 niveles, maniobras, conexiones, pruebas, mano de obra, herramienta y equipo.</t>
  </si>
  <si>
    <t>60035/03</t>
  </si>
  <si>
    <t>60034/03</t>
  </si>
  <si>
    <t>IV.- Edificio 1-A</t>
  </si>
  <si>
    <t>Total IV.- Edificio 1-A</t>
  </si>
  <si>
    <t>08726/03</t>
  </si>
  <si>
    <t>Desmontaje de protección de fierro sin recuperación, incluye.: mano de obra, herramienta, equipo, equipo de corte oxi-butano, acarreos, acopio y retiro de material producto de los trabajos y limpieza del área de trabajo.</t>
  </si>
  <si>
    <t>00012/03</t>
  </si>
  <si>
    <t>Demolición de muro de tablaroca hasta 10cm de espesor, se deberá considerar para este trabajo: mano de obra, desmantelamiento de estructura, cortes, andamios, equipo herramienta, acarreos, acopio y retiro de material producto de la demolición a tiro autorizado y limpieza del área de trabajo.</t>
  </si>
  <si>
    <t>00099/03</t>
  </si>
  <si>
    <t>Sondeo, desazolve y limpieza de muebles sanitarios en baños (retretes, lavabos y tarjas) incluye: desmontaje del mueble, lavado con agua, fibra y ácido muriático, posterior al lavabo armar con conexiones existentes, sustitución de empaques, cuello de cera, equipo de protección colocación del mueble, mano de obra, equipo personal de protección, herramienta, materiales y limpieza del área de trabajo.</t>
  </si>
  <si>
    <t>38072/03</t>
  </si>
  <si>
    <t>Muro de tablaroca de 10 cm de espesor con panel densglass de yeso y fibra de vidrio de 1/2", a dos caras, con bastidor armado a base de canaleta de 1 1/2" y canal listón calibre 26 a cada 0.61 m de separación, se deberá considerar para este trabajo: suministro y colocación, mano de obra, herramienta, equipo, andamios, acarreos, elevaciones, trazo, nivelación, cortes, desperdicios, fijación, esquineros, pasta y cinta de refuerzo necesarios de acuerdo al tipo de panel, acopio y retiro de material producto de los trabajos y limpieza del área de trabajo.</t>
  </si>
  <si>
    <t>31200/03</t>
  </si>
  <si>
    <t>31231/03</t>
  </si>
  <si>
    <t>Aplanado en muros, acabado pulido con cemento látex (pulido espejo de pegaduro) incluye: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</si>
  <si>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30001/04</t>
  </si>
  <si>
    <t>32009/03</t>
  </si>
  <si>
    <t>42018/03</t>
  </si>
  <si>
    <t>Suministro y colocación de marco y puerta combinada con aluminio anodizado color café o cobrizo con contramarco de 3" x 1 3/4" marco de 1" x 2", en dos divisiones, de melanina 9 mm hasta 90 cm. color marfil y vidrio de 5mm traslucido hasta los 2.10 m, chapa tetra, bisagras y felpas, sellado con silicón, guardapolvo y limpieza.</t>
  </si>
  <si>
    <t>51428/03</t>
  </si>
  <si>
    <t>Suministro y tendido de tubo conduit pvc c-40 de 27 mm (1") diámetro, incluye: tendido, conexiones, pegamento, trazos, excavación, relleno, material, mano de obra, herramienta, equipo de protección personal y limpieza del área de trabajo.</t>
  </si>
  <si>
    <t>51429/03</t>
  </si>
  <si>
    <t>51466/03</t>
  </si>
  <si>
    <t>08863/03</t>
  </si>
  <si>
    <t>Retiro de centro de carga principal 8 circuitos 2f-3h 220/127 volts en gabinete nema 1, incluye: retiro y desconexión de circuitos, identificación de alimentadores, resguardo de interruptores.</t>
  </si>
  <si>
    <t>00156/03</t>
  </si>
  <si>
    <t>Desmontaje de interruptor de seguridad de 2x30 amperes con fusibles sin recuperación, se deberá considerar para este trabajo: mano de obra, herramienta, equipo, desenergización, desconexión de tuberías, descableado, acopio y retiro de material producto de los trabajos a tiro autorizado y limpieza del área de trabajo.</t>
  </si>
  <si>
    <t>00489/03</t>
  </si>
  <si>
    <t>Retiro de salida de aire acondicionado existente con cable cal. 10 y 12, canalización de pvc o galvanizada, incluye retiro desde centro de carga a unidad exterior condensadora sin recuperación, incluye descableado, retiro de canalización pvc o galvanizado, limpieza del area, sin recupracion de material retirado, distancia de hasta 30 m.</t>
  </si>
  <si>
    <t>51355/03</t>
  </si>
  <si>
    <t>Suministro, colocación y conexión de tablero de control y distribución de cargas, para 12 circuitos monofásicos, 2f-3h, 220/127 volts, con zapatas principales de 100 amperes, sin interruptor principal. (ver plano)</t>
  </si>
  <si>
    <t>51357/03</t>
  </si>
  <si>
    <t>Suministro, colocación y conexión de centro de carga tipo qo 20 circuitos 3f-4h 220/127 v con zapatas principales de 125 amperes, en gabinete nema 3r modelo qo312l125grb, marca square d o similar en calidad y precio, incluye: fijación conexiones, identificación y pruebas.</t>
  </si>
  <si>
    <t>55510/03</t>
  </si>
  <si>
    <t>Suministro, colocación y conexión de interruptor termomagnético tipo qo (enchufable) de 2 polos 40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</si>
  <si>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55465/03</t>
  </si>
  <si>
    <t>Suministro, colocación y conexión de interruptor termomagnético tipo qo (enchufable) de 3 polos 50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</si>
  <si>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50335/03</t>
  </si>
  <si>
    <t>Suministro e instalación de salida para conexión de equipo de aire acondicionado minisplit en azotea con tubo pvc c-40 de 21 mm (3/4") forrado con cinta "pvc pipe wrap tape"  de 2" de ancho en toda la extensión desde el centro de carga incluye conectores , soporteria a cada metro y medio con perfil unicanal de 4x4 cm y abrazaderas unicanal, incluye curvas, conectores y/o registros tipo condulet para intemperie, incluye: cable desde el centro de carga hasta el desconectador de navajas colocado en losa con calibres 2-10 para fases 1-10 de tierra física, pruebas, conexiones e identificación.</t>
  </si>
  <si>
    <t>54217/03</t>
  </si>
  <si>
    <t>Suministro e instalación de salida para conexión de equipo de aire acondicionado minisplit en azotea con tubo pvc c-40 de 21 mm (3/4") forrado con cinta "pvc pipe wrap tape" de 2" de ancho en toda la extensión desde el centro de carga hasta interruptor de seguridad. Incluye conectores, curvas, coples, contratuercas, monitores y soportería a cada metro y medio con perfil unicanal de fibra de vidrio U-30 de 4x4 cm y abrazaderas para perfil unicanal de fibra de vidrio, se anclara el perfil unicanal a la losa con taquete y pija de ¼” de diámetro x 2” de largo de acero inoxidable. Incluye: cable desde el centro de carga hasta el interruptor de seguridad de navajas colocado en losa con calibres 2-8 para fases 1-10 de tierra física, pruebas, conexiones, identificación, mano de obra, herramienta, equipo de protección personal y limpieza del área de trabajo.</t>
  </si>
  <si>
    <t>54221/03</t>
  </si>
  <si>
    <t>50184/03</t>
  </si>
  <si>
    <t>Fabricación de base de concreto h.o. de 150 kg/cm2 con dimensiones de 1.00x0.50x0.10 m., para el montaje de equipos de aires acondicionados, incluye: cimbrado y descimbrado, concreto, aplanado con acabado pulido con mortero cemento-arena proporción 1:4, chaflán perimetral con el mismo mortero en las aristas de la base, acabado final en la superficie con aplicación de impermeabilizante prefabricado tipo sbs pg 4 mm espesor sobre base y chaflán perimetral, así como la mano de obra, herramienta y elevación de los materiales necesarios a un segundo nivel.</t>
  </si>
  <si>
    <t>54224/03</t>
  </si>
  <si>
    <t>55507/03</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</si>
  <si>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</si>
  <si>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55509/03</t>
  </si>
  <si>
    <t>Suministro, colocación y conexión de interruptor termomagnético tipo qo (enchufable)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</si>
  <si>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54316/03</t>
  </si>
  <si>
    <t>Suministro e instalación de equipo de aire acondicionado inverter tipo mini-split marca: midea, lennox, trane, carrier o similar en calidad y especificaciones técnicas, con capacidad nominal de 12000 btu (1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</si>
  <si>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54319/03</t>
  </si>
  <si>
    <t>Suministro e instalación de equipo de aire acondicionado inverter tipo mini-split marca: midea, lennox, trane, carrier o similar en calidad y especificaciones técnicas, con capacidad nominal de 36000 btu (3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flexible,no utilizar cable uso rudo, conexiones y pruebas.</t>
  </si>
  <si>
    <t>51470/03</t>
  </si>
  <si>
    <t>Suministro, colocación y conexión de cable de cobre con aislamiento thw-ls o thhw-ls a 75 grados calibre # 4, incluye: cinta aislante, vulcanizada, barniz y perno de conexión, cocas y desperdicios.</t>
  </si>
  <si>
    <t>54317/03</t>
  </si>
  <si>
    <t>Suministro e instalación de equipo de aire acondicionado inverter tipo mini-split marca: midea, lennox, trane, carrier o similar en calidad y especificaciones técnicas, con capacidad nominal de 18000 btu (1.5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</si>
  <si>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54318/03</t>
  </si>
  <si>
    <t>V.- Edificio 2-B servicios medicos, aula, sala de juntas</t>
  </si>
  <si>
    <t>Total V.- Edificio 2-B servicios medicos, aula, sala de juntas</t>
  </si>
  <si>
    <t>VI.- Edificio 5-E</t>
  </si>
  <si>
    <t>Subtotal VI</t>
  </si>
  <si>
    <t>Subtotal VII</t>
  </si>
  <si>
    <t>VII.- Edificio 4-D</t>
  </si>
  <si>
    <t>Total VI.- Edificio 5-E</t>
  </si>
  <si>
    <t>Total VII.- Edificio 4-D</t>
  </si>
  <si>
    <t>08758/03</t>
  </si>
  <si>
    <t>Desmontaje de cancelería o puertas de perfiles de herrería material no recuperable; incluye: flete al lugar indicado por la supervisión almacenaje y limpieza o resane de las boquillas dañadas materiales utilizados y mano de obra.</t>
  </si>
  <si>
    <t>08742/03</t>
  </si>
  <si>
    <t>Demolición de aplanado de mezcla en muro con espesor de 2 cm, promedio, se deberá considerar para este trabajo: mano de obra, movimiento y protección de muebles, herramienta, equipo, andamios, acopio y retiro de material producto de la demolición a tiro autorizado y limpieza del área de trabajo.</t>
  </si>
  <si>
    <t>08816/03</t>
  </si>
  <si>
    <t>Desmantelamiento de reja con portón metálico tubular, incluye: retiro a donde indique la supervisión.</t>
  </si>
  <si>
    <t>32011/03</t>
  </si>
  <si>
    <t>Aplanado en muros, acabado fino con cemento multiplas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repellado a base de mortero 1:3, regleado, curado del aplanado, espesor promedio del aplanado 2.5 cm, acopio y retiro de desperdicios a tiro autorizado, andamios y limpieza de área de trabajo.</t>
  </si>
  <si>
    <t>51432/03</t>
  </si>
  <si>
    <t>Suministro y tendido de tubo conduit pvc c-40 de 63 mm (2 1/2") diámetro, incluye: tendido, conexiones, pegamento, trazos, excavación, relleno, material, mano de obra, herramienta, equipo de protección personal y limpieza del área de trabajo.</t>
  </si>
  <si>
    <t>51354/03</t>
  </si>
  <si>
    <t>Suministro, colocación y conexión de tablero de control y distribución de cargas, para 8 circuitos monofásicos 220 amperes. 127 volts para empotrar.</t>
  </si>
  <si>
    <t>54222/03</t>
  </si>
  <si>
    <t>Suministro, colocación y conexión de interruptor de seguridad (navajas) 2 polos 60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</si>
  <si>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54320/03</t>
  </si>
  <si>
    <t>Suministro e instalación de equipo de aire acondicionado inverter tipo piso-techo marca: midea, lennox, trane, carrier o similar en calidad y especificaciones técnicas, con capacidad nominal de 48000 btu (4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</si>
  <si>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HERRERIA Y CARPINTERIA</t>
  </si>
  <si>
    <t>08232/03</t>
  </si>
  <si>
    <t>Retiro y desconexión de subestación eléctrica en estructura tipo "H" de 75 kva, incluye libranza ante CFE, maniobra con grúa para desmontaje de transformador, retiro de postes existentes, retiro de elementos de subestación, tramo flojo, crucetas, aisladores, apartarrayos, etc.</t>
  </si>
  <si>
    <t>08795/03</t>
  </si>
  <si>
    <t>Retiro y desconexión de equipo de medición norma M-5, incluye desconexión, libranza ante CFE, identificación de cables, herramienta  y mano de obra especializado.</t>
  </si>
  <si>
    <t>00581/03</t>
  </si>
  <si>
    <t>Mantenimiento a tablero de distribución I-Line de 400 amperes, incluye revisión y ajuste de tornillleria, chapa, limpieza y ajuste de conexiones en interruptores existentes, barras de neutro, marcado e identificación de interruptores, mano de obra y herramienta especializada.</t>
  </si>
  <si>
    <t>00595/03</t>
  </si>
  <si>
    <t>Reparacion de puertas metalicas tipo louver instalado en murete de tablero principal (medidas proximadas 2.00x4.00 m) incluye lijado, pintura, recolocacion de una hoja para lo que se debera de considerar bisagras y otros herrajes para colocarlo,  mano de obra y herramienta especializada.</t>
  </si>
  <si>
    <t>40003/03</t>
  </si>
  <si>
    <t>Suministro, habilitado y colocación de ventana y/ o puerta tipo louver a base de perfil r 225 calibre 20 duela 170 calibre 20 incluye: una mano de primario epóxico anticorrosivo ea p-10 color blanco con catalizador disolución a base de solvente y 2 manos de pintura esmalte en acabado final, color definido por la residencia, fijado a muro con taquete y pija.</t>
  </si>
  <si>
    <t>50228/03</t>
  </si>
  <si>
    <t>Verificación de instalación de subestaciones eléctricas en transformadores de 150 kva, por parte de la unidad verificadora de instalaciones eléctricas (uvie), revisión y firma por perito responsable de proyecto eléctrico, visitas a obra, reporte de anomalías y carta de verificación.</t>
  </si>
  <si>
    <t>50340/03</t>
  </si>
  <si>
    <t>Suministro y colocación de subestación eléctrica en estructura tipo "H", incluye transformador trifásico delta-estrella de 150 kva 13200-220/127 volts  deberá de contar en sus datos de placa con la aprobación de la nmx-j-169 y/o nom-002-sede o la norma oficial (nom) o norma mexicana (nmx) vigente a la fecha de su colocación asi como certificado por escrito avalado pr la ance, así como todas las conexiones, pruebas y todo lo necesario para su buen funcionamiento, incluye: poste de concreto de 12 m, poste de concreto de 9 m, parrilla para soportar transformador, crucetas pt-250, herrajes necesarios, aisladores de suspensión sintéticos, apartarrayos sintéticos, cuchillas portafusibles en "v" de sintéticos 15 kv con canillas porta fusible y fusibles de 6 a, instalación de sistema de tierras con una resistencia no mayor de 10 ohm, tramo flojo 3 fases de cable de aluminio calibre 1/0 desnudo para la conexión a la red de CFE (25 m) , así como todo lo necesario para su buen funcionamiento y puesta en operación</t>
  </si>
  <si>
    <t>55740/03</t>
  </si>
  <si>
    <t>Suministro y colocación de acometida en baja tensión con cable 6-4/0 + 2-4/0 en dos tubo galvanizado pared gruesa 3'' (78 mm), con mufa, pasando por el cajón de tc´s sin corte hasta el interruptor principal del tablero de distribución principal tipo i-line, incluye conexiones, pruebas e identificación, así como todo lo necesario para su buen funcionamiento, (distancia aproximada desde el secundario del transformador a la conexión en el tablero i-line de 10 m)</t>
  </si>
  <si>
    <t>50158/03</t>
  </si>
  <si>
    <t>Suministro y colocación de equipo de medición M-10, incluye cajón para tc´s, base integral de 13 ó 15 terminales y alumbrado según normatividad vigente, incluye conexiones y pruebas.</t>
  </si>
  <si>
    <t>50277/03</t>
  </si>
  <si>
    <t>Suministro, colocación y conexión de interruptor termomagnético tipo i-line de 3x60 amperes, capacidad interruptiva de 25 ka, incluye montaje, conexión, pruebas, identificación con etiqueta adhesiva.</t>
  </si>
  <si>
    <t>55824/03</t>
  </si>
  <si>
    <t>Suministro, colocación y conexión de interruptor termomagnético tipo i-line de 3x100 amperes, capacidad interruptiva de 25 ka, incluye montaje, conexión, pruebas, identificación con etiqueta adhesiva.</t>
  </si>
  <si>
    <t>55782/03</t>
  </si>
  <si>
    <t>Suministro, colocación y conexión de interruptor termomagnético tipo i-line de 3x150 amperes, capacidad interruptiva de 35 ka, incluye montaje, conexión, pruebas, identificación con etiqueta adhesiva.</t>
  </si>
  <si>
    <t>00100/03</t>
  </si>
  <si>
    <t>Desazolve y limpieza de registro eléctrico de hasta 60x60x100cm, incluye: desconexión y reconexión de cables existentes, mano de obra, equipo de protección personal, herramienta manual y pruebas. ( incluye acarreos de materiales producto del desazolve).</t>
  </si>
  <si>
    <t>50028/03</t>
  </si>
  <si>
    <t>Rehabilitación de registro eléctrico de 60x60x80 cm. trabajos conscientes en descabezar el registro cadena y una hilada de block, reponer hilada y cadena de remate con armex 15-20/4 concreto f'c= 150 kg/cm2, así como nuevo marco y contramarco con ángulo de 1 1/4" x 1/8", lamina antiderrapante diamantada calibre #14 bisagra de perno, solera de 1/8" x 1" como refuerzo y jaladera, aplanado interior pulido y exterior floteado, grava cribada de 19mm al fundo del registro (mínimo 20 cm.) incluye, material, mano de obra, herramienta y equipo.</t>
  </si>
  <si>
    <t xml:space="preserve"> pza</t>
  </si>
  <si>
    <t>55597/03</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</si>
  <si>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</si>
  <si>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01.- Andadores y plaza civica</t>
  </si>
  <si>
    <t xml:space="preserve">02.- Subestación eléctrica y tablero de distribucion principal </t>
  </si>
  <si>
    <t>Subtotal VIII</t>
  </si>
  <si>
    <t>VIII.- Obra exterior</t>
  </si>
  <si>
    <t>Total VIII.- Obra exterior</t>
  </si>
  <si>
    <t>10001/03</t>
  </si>
  <si>
    <t>11073/03</t>
  </si>
  <si>
    <t>Excavación a mano en terreno tipo "C" investigado en obra por el contratista, a cualquier profundidad, incluye: afine de taludes, sobre excavación por ángulo de reposo de material, compactación de fondo de cepas,.</t>
  </si>
  <si>
    <t>11100/03</t>
  </si>
  <si>
    <t>11121/03</t>
  </si>
  <si>
    <t>12063/03</t>
  </si>
  <si>
    <t>Murete de enrase acabado común en cimentación a base de block de cemento de 15x20x40 cm. (60 kg/cm2), asentado con mortero cemento-arena en proporción de 1:3 y con celdas rellenas de concreto f'c= 150 kg/cm2. incluye: desfondar block y varilla del # 3 @ 40 cm.</t>
  </si>
  <si>
    <t>31221/03</t>
  </si>
  <si>
    <t>Piso de concreto f'c=200 kg/cm2 de 10 cm. de espesor, acabado pulido o rayado con brocha de pelo, incluye: corte de piso con disco de 11 mm  (7/16 ") de ancho por 25 mm (1" ) de profundidad para junta fría de dilatación a una distancia no mayor a 3.00 m, aplicación de sellador  elástico de poliuretano autonivelante para juntas de dilatación de 1.6 cm,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</si>
  <si>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31150/03</t>
  </si>
  <si>
    <t>Piso de concreto f'c=200 kg/cm2 de 10 cm. de espesor en rampas para personas con capacidades diferentes, acabado uniforme con escoba de ixtle (acabado antiderrapante), acabado con volteador, realización del trabajo por módulos no mayores a 3.00 x 3.00 m. incluye: aplicación de pintura esmalte para piso (color definido por supervisión),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</si>
  <si>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31260/03</t>
  </si>
  <si>
    <t>Forjado de escalón de concreto f'c= 200 kg/cm2, con una sección de 15x30 cm. forjado con block 15x20x40 cm. (60 kg/cm2), asentado con mortero, aplanado en cara frontal con  mortero cemento-arena en proporción de 1:3.</t>
  </si>
  <si>
    <t>48065/03</t>
  </si>
  <si>
    <t>Suministro y colocación de barandal para circulación a base de 2 tubos negro de 2 " cedula 30 horizontal y a.c. 1.50 m. vertical h=1.00 m.  incluye: reileteada, lijada, plomeo, alineación, corte en extremos a 60º, tapas con lamina calibre 22, una mano de primario epóxico anticorrosivo ea p-10 color blanco con catalizador disolución a base de solvente y 2 manos de pintura esmalte en acabado final, color definido por la residencia. limpieza  (ver plano e-05 estructural edificio de taller y laboratorio)</t>
  </si>
  <si>
    <t>Subtotal Andadores y plaza civica</t>
  </si>
  <si>
    <t xml:space="preserve">Subtotal Subestación eléctrica y tablero de distribucion principal </t>
  </si>
  <si>
    <t>03.- Rampa de Botadero</t>
  </si>
  <si>
    <t>Subtotal Rampa de Botadero</t>
  </si>
  <si>
    <t>Colocacion, extendido y acabado de concreto premezclado f´c=300 kg/cm2, t.m.a.  De  3/4" resistencia a 3 dias, incluye: colado, vibrado,  descimbrado, curado con membrana,   cubierta   con   hule   negro,   mano   de   obra, herramienta   y   equipo   necesario   para   la   correcta ejecución de los trabajos.</t>
  </si>
  <si>
    <t>kg</t>
  </si>
  <si>
    <t xml:space="preserve">Habilitado    de    acero    de    refuerzo    para losas    de Concreto,  armado  con acero  no.  4  @  20  cms,  en ambos Sentidos y doble parrilla, con 20 cm. De espesor, incluye: Calzas, aplicación de dos manos de pintura anticorrosiva en el acero de refuerzo, ganchos, dobleces, traslapes, Mano de obra, herramienta y equipo necesario  para la Correcta ejecución de los trabajos.
</t>
  </si>
  <si>
    <t xml:space="preserve">cimbra metalica de contacto a base de polin monten de diferentes    medidas    usados,    unidos    por    medio    de soldadura 6010-1/8" y refuerzos a base de soleras de 2" x 1/4", incluye: cimbrado y descimbrado, cortes con disco y equipo de oxicorte, mano de obra, herramienta y equipo necesario para la correcta ejecución de los trabajos.
</t>
  </si>
  <si>
    <t xml:space="preserve">
Suministro y colocacion de perfiles de acero a-36 tipo Cps de 4"x1-1/2" (8.04 kg/ml), para diafragma de marco para Rigidizar losa de concreto, incluye perforacion de 5/8" De  ø  @  20  cm  en  patin  superior  e  inferior  del  canal, Incluye cancamo a base de coldroll de 1" de ø de 40 cms De longitud, soldado a marco de cps con soldadura 7018- 1/8", incluye: cortes con equipo de oxicorte, aplicación de Dos manos de pintura anticorrosiva, material, mano de Obra, herramienta y equipo necesario para la correcta Ejecución de los trabajos.
</t>
  </si>
  <si>
    <t xml:space="preserve"> Suministro y colocacion de placas de acero inoxidable  Con medidas de 15x20 cm de 3/8" de espesor, con 2 anclas  De coldroll de 1/2" de ø de acero inoxidable , soldada con Soldadura de acero inoxidable a placa base y ahogada en  Losa   de   concreto;   incluye:   incluye   perno   de   acero Inoxidable de 1-1/4"x18 cm. Con doble tuerca y  Guasas,cortes con equipo de oxicorte, dobleces en cold roll, material, mano de obra, herramienta y equipo necesario para la correcta ejecución de los trabajo
</t>
  </si>
  <si>
    <t>Maniobra  con  grua  de  20  ton  para  colocar  losas  de concreto precoladas, incluye: obra falsa para nivelar grua por inclinacion de rampa, maniobras, carga y descarga,  mano  de  obra,  equipo,  herramienta  y accesorios para el amarre asi como lo necesario para la correcta ejecicion de los trabajos</t>
  </si>
  <si>
    <t>Dragado, afine y compensacion para dar piso de losas de concreto, bajo nivel freatico hasta la cota -1.20, colocando filtro de piedra, incluye obra falsa (muros provisionales con material de dragado) nivelar a mano y utilizando  tacto  con  los  pies,  retiro  de  material sobrante con excavadora, equipo topografico</t>
  </si>
  <si>
    <t>Conformacion  de  piedra  en  los  dos  costados,  incluye acomodo y retiro de material sobrante con excavadora.</t>
  </si>
  <si>
    <t>Forjado de drenes en losas de concreto</t>
  </si>
  <si>
    <t>RB-001/03</t>
  </si>
  <si>
    <t>RB-002/03</t>
  </si>
  <si>
    <t>RB-003/03</t>
  </si>
  <si>
    <t>RB-004/03</t>
  </si>
  <si>
    <t>RB-005/03</t>
  </si>
  <si>
    <t>RB-006/03</t>
  </si>
  <si>
    <t>RB-007/03</t>
  </si>
  <si>
    <t>RB-008/03</t>
  </si>
  <si>
    <t>RB-009/03</t>
  </si>
  <si>
    <t>Licitación Pública: LPO-000000009-039-2024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</si>
</sst>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00000"/>
  </numFmts>
  <fonts count="14" x14ac:knownFonts="1">
    <font>
      <sz val="11"/>
      <color theme="1"/>
      <name val="Calibri"/>
      <family val="2"/>
      <scheme val="minor"/>
    </font>
    <font>
      <sz val="11"/>
      <color theme="1"/>
      <name val="Calibri"/>
      <family val="2"/>
      <scheme val="minor"/>
    </font>
    <font>
      <sz val="10"/>
      <name val="Arial"/>
      <family val="2"/>
    </font>
    <font>
      <b/>
      <sz val="12"/>
      <name val="Arial"/>
      <family val="2"/>
    </font>
    <font>
      <sz val="10"/>
      <name val="Courier"/>
      <family val="3"/>
    </font>
    <font>
      <sz val="12"/>
      <name val="Arial"/>
      <family val="2"/>
    </font>
    <font>
      <b/>
      <sz val="12"/>
      <color theme="0"/>
      <name val="Arial"/>
      <family val="2"/>
    </font>
    <font>
      <sz val="10"/>
      <color theme="1"/>
      <name val="Century Gothic"/>
      <family val="2"/>
    </font>
    <font>
      <b/>
      <sz val="18"/>
      <name val="Arial"/>
      <family val="2"/>
    </font>
    <font>
      <sz val="12"/>
      <color theme="0"/>
      <name val="Arial"/>
      <family val="2"/>
    </font>
    <font>
      <sz val="12"/>
      <color theme="1"/>
      <name val="Arial"/>
      <family val="2"/>
    </font>
    <font>
      <sz val="10"/>
      <name val="Courier"/>
    </font>
    <font>
      <sz val="11"/>
      <name val="Arial"/>
      <family val="2"/>
    </font>
    <font>
      <b/>
      <sz val="14"/>
      <name val="Arial"/>
      <family val="2"/>
    </font>
  </fonts>
  <fills count="7">
    <fill>
      <patternFill patternType="none"/>
    </fill>
    <fill>
      <patternFill patternType="gray125"/>
    </fill>
    <fill>
      <patternFill patternType="solid">
        <fgColor rgb="FFBE9655"/>
        <bgColor indexed="64"/>
      </patternFill>
    </fill>
    <fill>
      <patternFill patternType="solid">
        <fgColor theme="0"/>
        <bgColor indexed="64"/>
      </patternFill>
    </fill>
    <fill>
      <patternFill patternType="solid">
        <fgColor rgb="FF9F2241"/>
        <bgColor indexed="64"/>
      </patternFill>
    </fill>
    <fill>
      <patternFill patternType="solid">
        <fgColor indexed="9"/>
        <bgColor indexed="64"/>
      </patternFill>
    </fill>
    <fill>
      <patternFill patternType="solid">
        <fgColor theme="0" tint="-0.14999847407452621"/>
        <bgColor indexed="64"/>
      </patternFill>
    </fill>
  </fills>
  <borders count="3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bottom/>
      <diagonal/>
    </border>
    <border>
      <left/>
      <right style="double">
        <color auto="1"/>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
      <left style="thin">
        <color theme="0" tint="-4.9989318521683403E-2"/>
      </left>
      <right/>
      <top style="thin">
        <color theme="0" tint="-4.9989318521683403E-2"/>
      </top>
      <bottom style="double">
        <color indexed="64"/>
      </bottom>
      <diagonal/>
    </border>
    <border>
      <left/>
      <right/>
      <top style="thin">
        <color theme="0" tint="-4.9989318521683403E-2"/>
      </top>
      <bottom style="double">
        <color indexed="64"/>
      </bottom>
      <diagonal/>
    </border>
    <border>
      <left/>
      <right style="double">
        <color auto="1"/>
      </right>
      <top style="thin">
        <color theme="0" tint="-4.9989318521683403E-2"/>
      </top>
      <bottom style="double">
        <color indexed="64"/>
      </bottom>
      <diagonal/>
    </border>
    <border>
      <left style="thin">
        <color theme="0" tint="-4.9989318521683403E-2"/>
      </left>
      <right/>
      <top style="double">
        <color auto="1"/>
      </top>
      <bottom style="thin">
        <color theme="0" tint="-4.9989318521683403E-2"/>
      </bottom>
      <diagonal/>
    </border>
    <border>
      <left style="thin">
        <color theme="0" tint="-4.9989318521683403E-2"/>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thin">
        <color indexed="64"/>
      </bottom>
      <diagonal/>
    </border>
  </borders>
  <cellStyleXfs count="15">
    <xf numFmtId="0" fontId="0" fillId="0" borderId="0"/>
    <xf numFmtId="44" fontId="1" fillId="0" borderId="0" applyFont="0" applyFill="0" applyBorder="0" applyAlignment="0" applyProtection="0"/>
    <xf numFmtId="0" fontId="2" fillId="0" borderId="0"/>
    <xf numFmtId="39" fontId="4" fillId="0" borderId="0"/>
    <xf numFmtId="39" fontId="4" fillId="0" borderId="0"/>
    <xf numFmtId="0" fontId="1" fillId="0" borderId="0"/>
    <xf numFmtId="44" fontId="2"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39" fontId="4" fillId="0" borderId="0"/>
    <xf numFmtId="39" fontId="4" fillId="0" borderId="0"/>
    <xf numFmtId="39" fontId="11" fillId="0" borderId="0"/>
    <xf numFmtId="0" fontId="1" fillId="0" borderId="0"/>
    <xf numFmtId="0" fontId="2" fillId="0" borderId="0"/>
  </cellStyleXfs>
  <cellXfs count="107">
    <xf numFmtId="0" fontId="0" fillId="0" borderId="0" xfId="0"/>
    <xf numFmtId="0" fontId="2" fillId="0" borderId="0" xfId="2" applyFont="1"/>
    <xf numFmtId="49" fontId="3"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top" wrapText="1"/>
    </xf>
    <xf numFmtId="0" fontId="2" fillId="3" borderId="0" xfId="2" applyFont="1" applyFill="1"/>
    <xf numFmtId="0" fontId="2" fillId="0" borderId="0" xfId="2" applyFont="1" applyAlignment="1">
      <alignment horizontal="center" vertical="center"/>
    </xf>
    <xf numFmtId="0" fontId="5" fillId="0" borderId="0" xfId="2" applyFont="1" applyFill="1" applyBorder="1" applyAlignment="1">
      <alignment vertical="center" wrapText="1"/>
    </xf>
    <xf numFmtId="0" fontId="5" fillId="0" borderId="0" xfId="2" applyFont="1" applyAlignment="1">
      <alignment vertical="center"/>
    </xf>
    <xf numFmtId="49" fontId="3" fillId="0" borderId="0" xfId="2" applyNumberFormat="1" applyFont="1" applyBorder="1" applyAlignment="1">
      <alignment horizontal="center" vertical="center"/>
    </xf>
    <xf numFmtId="0" fontId="3" fillId="0" borderId="0" xfId="2" applyFont="1" applyBorder="1" applyAlignment="1">
      <alignment horizontal="center" vertical="center"/>
    </xf>
    <xf numFmtId="0" fontId="5" fillId="0" borderId="0" xfId="2" applyFont="1" applyBorder="1" applyAlignment="1">
      <alignment vertical="center"/>
    </xf>
    <xf numFmtId="7" fontId="5" fillId="5" borderId="10" xfId="3" applyNumberFormat="1" applyFont="1" applyFill="1" applyBorder="1" applyAlignment="1" applyProtection="1">
      <alignment horizontal="center" vertical="center"/>
    </xf>
    <xf numFmtId="2" fontId="3" fillId="0" borderId="0" xfId="2" applyNumberFormat="1" applyFont="1" applyFill="1" applyBorder="1" applyAlignment="1">
      <alignment horizontal="center" vertical="center" wrapText="1"/>
    </xf>
    <xf numFmtId="2" fontId="2" fillId="0" borderId="0" xfId="2" applyNumberFormat="1" applyFont="1" applyAlignment="1">
      <alignment horizontal="center" vertical="center"/>
    </xf>
    <xf numFmtId="2" fontId="3" fillId="0" borderId="0" xfId="2" applyNumberFormat="1" applyFont="1" applyBorder="1" applyAlignment="1">
      <alignment horizontal="center" vertical="center"/>
    </xf>
    <xf numFmtId="44" fontId="3" fillId="0" borderId="0" xfId="1" applyFont="1" applyFill="1" applyBorder="1" applyAlignment="1">
      <alignment horizontal="center" vertical="center" wrapText="1"/>
    </xf>
    <xf numFmtId="44" fontId="2" fillId="0" borderId="0" xfId="1" applyFont="1"/>
    <xf numFmtId="44" fontId="3" fillId="0" borderId="0" xfId="1" applyFont="1" applyBorder="1" applyAlignment="1">
      <alignment horizontal="center" vertical="center"/>
    </xf>
    <xf numFmtId="44" fontId="5" fillId="0" borderId="0" xfId="1" applyFont="1" applyFill="1" applyBorder="1" applyAlignment="1">
      <alignment horizontal="center" vertical="center" wrapText="1"/>
    </xf>
    <xf numFmtId="44" fontId="5" fillId="0" borderId="0" xfId="1" applyFont="1" applyBorder="1" applyAlignment="1">
      <alignment horizontal="center" vertical="center" wrapText="1"/>
    </xf>
    <xf numFmtId="44" fontId="5" fillId="0" borderId="10" xfId="1" applyFont="1" applyBorder="1" applyAlignment="1" applyProtection="1">
      <alignment horizontal="center" vertical="center"/>
    </xf>
    <xf numFmtId="49" fontId="5" fillId="0" borderId="0" xfId="7" applyNumberFormat="1" applyFont="1" applyAlignment="1">
      <alignment horizontal="center" vertical="center"/>
    </xf>
    <xf numFmtId="0" fontId="5" fillId="0" borderId="0" xfId="7" applyFont="1" applyAlignment="1">
      <alignment vertical="center"/>
    </xf>
    <xf numFmtId="0" fontId="0" fillId="0" borderId="4" xfId="0" applyBorder="1"/>
    <xf numFmtId="39" fontId="5" fillId="0" borderId="0" xfId="3" applyFont="1" applyFill="1" applyBorder="1" applyAlignment="1" applyProtection="1">
      <alignment vertical="top"/>
      <protection locked="0"/>
    </xf>
    <xf numFmtId="39" fontId="5" fillId="0" borderId="0" xfId="3" applyFont="1" applyFill="1" applyBorder="1" applyAlignment="1" applyProtection="1">
      <alignment horizontal="center" vertical="top"/>
      <protection locked="0"/>
    </xf>
    <xf numFmtId="0" fontId="0" fillId="0" borderId="0" xfId="0" applyBorder="1"/>
    <xf numFmtId="39" fontId="5" fillId="0" borderId="5" xfId="3" applyFont="1" applyFill="1" applyBorder="1" applyAlignment="1" applyProtection="1">
      <alignment vertical="top"/>
      <protection locked="0"/>
    </xf>
    <xf numFmtId="39" fontId="3" fillId="0" borderId="4" xfId="3" applyFont="1" applyFill="1" applyBorder="1" applyAlignment="1" applyProtection="1">
      <alignment vertical="top"/>
      <protection locked="0"/>
    </xf>
    <xf numFmtId="0" fontId="7" fillId="0" borderId="0" xfId="0" applyFont="1" applyBorder="1" applyAlignment="1">
      <alignment vertical="center"/>
    </xf>
    <xf numFmtId="0" fontId="7" fillId="0" borderId="5" xfId="0" applyFont="1" applyBorder="1" applyAlignment="1">
      <alignment vertical="center"/>
    </xf>
    <xf numFmtId="39" fontId="6" fillId="4" borderId="11" xfId="3" applyFont="1" applyFill="1" applyBorder="1" applyAlignment="1" applyProtection="1">
      <alignment horizontal="left" vertical="center"/>
      <protection locked="0"/>
    </xf>
    <xf numFmtId="39" fontId="6" fillId="4" borderId="14" xfId="3" applyFont="1" applyFill="1" applyBorder="1" applyAlignment="1" applyProtection="1">
      <alignment horizontal="left" vertical="center"/>
      <protection locked="0"/>
    </xf>
    <xf numFmtId="39" fontId="6" fillId="4" borderId="18" xfId="3" applyFont="1" applyFill="1" applyBorder="1" applyAlignment="1" applyProtection="1">
      <alignment vertical="center"/>
      <protection locked="0"/>
    </xf>
    <xf numFmtId="49" fontId="3" fillId="0" borderId="9" xfId="7" applyNumberFormat="1" applyFont="1" applyFill="1" applyBorder="1" applyAlignment="1">
      <alignment horizontal="center" vertical="center" wrapText="1"/>
    </xf>
    <xf numFmtId="0" fontId="3" fillId="0" borderId="9" xfId="7" applyFont="1" applyFill="1" applyBorder="1" applyAlignment="1">
      <alignment horizontal="center" vertical="center" wrapText="1"/>
    </xf>
    <xf numFmtId="44" fontId="5" fillId="0" borderId="0" xfId="2" applyNumberFormat="1" applyFont="1" applyFill="1" applyBorder="1" applyAlignment="1">
      <alignment horizontal="center" vertical="center" wrapText="1"/>
    </xf>
    <xf numFmtId="0" fontId="3" fillId="0" borderId="0" xfId="2" applyFont="1" applyFill="1" applyBorder="1" applyAlignment="1">
      <alignment horizontal="right" vertical="center" wrapText="1"/>
    </xf>
    <xf numFmtId="44" fontId="3" fillId="0" borderId="6" xfId="2" applyNumberFormat="1" applyFont="1" applyFill="1" applyBorder="1" applyAlignment="1">
      <alignment horizontal="center" vertical="center" wrapText="1"/>
    </xf>
    <xf numFmtId="39" fontId="3" fillId="0" borderId="0" xfId="4" applyFont="1" applyBorder="1" applyAlignment="1" applyProtection="1">
      <alignment horizontal="right" vertical="center" wrapText="1"/>
      <protection locked="0"/>
    </xf>
    <xf numFmtId="0" fontId="3" fillId="0" borderId="0" xfId="2" applyFont="1" applyBorder="1" applyAlignment="1">
      <alignment horizontal="right" vertical="center"/>
    </xf>
    <xf numFmtId="0" fontId="5" fillId="0" borderId="7" xfId="8" applyFont="1" applyBorder="1" applyAlignment="1" applyProtection="1">
      <alignment vertical="center" wrapText="1"/>
      <protection locked="0"/>
    </xf>
    <xf numFmtId="0" fontId="5" fillId="0" borderId="8" xfId="8" applyFont="1" applyBorder="1" applyAlignment="1" applyProtection="1">
      <alignment vertical="center" wrapText="1"/>
      <protection locked="0"/>
    </xf>
    <xf numFmtId="44" fontId="3" fillId="0" borderId="0" xfId="1" applyFont="1" applyBorder="1" applyAlignment="1">
      <alignment horizontal="center" vertical="center" wrapText="1"/>
    </xf>
    <xf numFmtId="0" fontId="5" fillId="0" borderId="7" xfId="2" applyFont="1" applyFill="1" applyBorder="1" applyAlignment="1">
      <alignment vertical="center" wrapText="1"/>
    </xf>
    <xf numFmtId="0" fontId="3" fillId="0" borderId="7" xfId="2" applyFont="1" applyFill="1" applyBorder="1" applyAlignment="1">
      <alignment vertical="center" wrapText="1"/>
    </xf>
    <xf numFmtId="0" fontId="3" fillId="0" borderId="7" xfId="2" applyFont="1" applyFill="1" applyBorder="1" applyAlignment="1">
      <alignment horizontal="center" vertical="center" wrapText="1"/>
    </xf>
    <xf numFmtId="0" fontId="3" fillId="0" borderId="0" xfId="2" applyFont="1" applyFill="1" applyBorder="1" applyAlignment="1">
      <alignment vertical="center" wrapText="1"/>
    </xf>
    <xf numFmtId="0" fontId="3" fillId="6" borderId="10" xfId="10" applyNumberFormat="1" applyFont="1" applyFill="1" applyBorder="1" applyAlignment="1" applyProtection="1">
      <alignment horizontal="left" vertical="center" wrapText="1"/>
    </xf>
    <xf numFmtId="0" fontId="3" fillId="6" borderId="10" xfId="10" applyNumberFormat="1" applyFont="1" applyFill="1" applyBorder="1" applyAlignment="1" applyProtection="1">
      <alignment horizontal="left" vertical="top" wrapText="1"/>
    </xf>
    <xf numFmtId="0" fontId="3" fillId="6" borderId="10" xfId="10" applyNumberFormat="1" applyFont="1" applyFill="1" applyBorder="1" applyAlignment="1" applyProtection="1">
      <alignment horizontal="left" vertical="center"/>
    </xf>
    <xf numFmtId="0" fontId="3" fillId="6" borderId="10" xfId="10" applyNumberFormat="1" applyFont="1" applyFill="1" applyBorder="1" applyAlignment="1" applyProtection="1">
      <alignment horizontal="right" vertical="top" wrapText="1"/>
    </xf>
    <xf numFmtId="0" fontId="3" fillId="6" borderId="10" xfId="10" applyNumberFormat="1" applyFont="1" applyFill="1" applyBorder="1" applyAlignment="1" applyProtection="1">
      <alignment horizontal="left" vertical="top"/>
    </xf>
    <xf numFmtId="0" fontId="9" fillId="4" borderId="10" xfId="10" applyNumberFormat="1" applyFont="1" applyFill="1" applyBorder="1" applyAlignment="1" applyProtection="1">
      <alignment horizontal="center" vertical="top"/>
    </xf>
    <xf numFmtId="0" fontId="6" fillId="4" borderId="10" xfId="10" applyNumberFormat="1" applyFont="1" applyFill="1" applyBorder="1" applyAlignment="1" applyProtection="1">
      <alignment horizontal="right" vertical="center" wrapText="1"/>
    </xf>
    <xf numFmtId="44" fontId="3" fillId="6" borderId="10" xfId="10" applyNumberFormat="1" applyFont="1" applyFill="1" applyBorder="1" applyAlignment="1" applyProtection="1">
      <alignment horizontal="left" vertical="top"/>
    </xf>
    <xf numFmtId="0" fontId="10" fillId="3" borderId="10" xfId="9" applyNumberFormat="1" applyFont="1" applyFill="1" applyBorder="1" applyAlignment="1">
      <alignment vertical="center" wrapText="1"/>
    </xf>
    <xf numFmtId="44" fontId="6" fillId="4" borderId="10" xfId="1" applyFont="1" applyFill="1" applyBorder="1" applyAlignment="1">
      <alignment horizontal="center" vertical="top"/>
    </xf>
    <xf numFmtId="39" fontId="6" fillId="4" borderId="15" xfId="3" applyFont="1" applyFill="1" applyBorder="1" applyAlignment="1" applyProtection="1">
      <alignment vertical="center"/>
      <protection locked="0"/>
    </xf>
    <xf numFmtId="39" fontId="6" fillId="4" borderId="16" xfId="3" applyFont="1" applyFill="1" applyBorder="1" applyAlignment="1" applyProtection="1">
      <alignment vertical="center"/>
      <protection locked="0"/>
    </xf>
    <xf numFmtId="39" fontId="6" fillId="4" borderId="17" xfId="3" applyFont="1" applyFill="1" applyBorder="1" applyAlignment="1" applyProtection="1">
      <alignment vertical="center"/>
      <protection locked="0"/>
    </xf>
    <xf numFmtId="0" fontId="9" fillId="4" borderId="25" xfId="10" applyNumberFormat="1" applyFont="1" applyFill="1" applyBorder="1" applyAlignment="1" applyProtection="1">
      <alignment horizontal="center" vertical="top"/>
    </xf>
    <xf numFmtId="39" fontId="9" fillId="4" borderId="24" xfId="11" applyFont="1" applyFill="1" applyBorder="1" applyAlignment="1">
      <alignment horizontal="center" vertical="top"/>
    </xf>
    <xf numFmtId="39" fontId="5" fillId="4" borderId="24" xfId="11" applyFont="1" applyFill="1" applyBorder="1" applyAlignment="1">
      <alignment horizontal="center" vertical="top"/>
    </xf>
    <xf numFmtId="39" fontId="3" fillId="4" borderId="16" xfId="3" applyFont="1" applyFill="1" applyBorder="1" applyAlignment="1" applyProtection="1">
      <alignment vertical="center"/>
      <protection locked="0"/>
    </xf>
    <xf numFmtId="164" fontId="12" fillId="0" borderId="10"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39" fontId="8" fillId="0" borderId="4" xfId="3" applyFont="1" applyFill="1" applyBorder="1" applyAlignment="1" applyProtection="1">
      <alignment vertical="center"/>
      <protection locked="0"/>
    </xf>
    <xf numFmtId="39" fontId="8" fillId="0" borderId="0" xfId="3" applyFont="1" applyFill="1" applyBorder="1" applyAlignment="1" applyProtection="1">
      <alignment vertical="center"/>
      <protection locked="0"/>
    </xf>
    <xf numFmtId="0" fontId="12" fillId="3" borderId="10" xfId="10" applyNumberFormat="1" applyFont="1" applyFill="1" applyBorder="1" applyAlignment="1" applyProtection="1">
      <alignment horizontal="justify" vertical="center" wrapText="1"/>
    </xf>
    <xf numFmtId="39" fontId="5" fillId="3" borderId="10" xfId="10" applyFont="1" applyFill="1" applyBorder="1" applyAlignment="1" applyProtection="1">
      <alignment horizontal="center" vertical="center"/>
    </xf>
    <xf numFmtId="2" fontId="5" fillId="3" borderId="10" xfId="11" applyNumberFormat="1" applyFont="1" applyFill="1" applyBorder="1" applyAlignment="1">
      <alignment horizontal="center" vertical="center"/>
    </xf>
    <xf numFmtId="49" fontId="3" fillId="6" borderId="10" xfId="10" applyNumberFormat="1" applyFont="1" applyFill="1" applyBorder="1" applyAlignment="1" applyProtection="1">
      <alignment horizontal="left" vertical="center" wrapText="1"/>
    </xf>
    <xf numFmtId="49" fontId="5" fillId="0" borderId="10" xfId="0" applyNumberFormat="1" applyFont="1" applyBorder="1" applyAlignment="1">
      <alignment horizontal="center" vertical="center" wrapText="1"/>
    </xf>
    <xf numFmtId="0" fontId="5" fillId="0" borderId="10" xfId="2" applyFont="1" applyBorder="1" applyAlignment="1" applyProtection="1">
      <alignment horizontal="justify" vertical="center"/>
    </xf>
    <xf numFmtId="39" fontId="5" fillId="5" borderId="10" xfId="3" applyFont="1" applyFill="1" applyBorder="1" applyAlignment="1" applyProtection="1">
      <alignment horizontal="center" vertical="center"/>
      <protection locked="0"/>
    </xf>
    <xf numFmtId="164" fontId="5" fillId="0" borderId="10" xfId="0" applyNumberFormat="1" applyFont="1" applyBorder="1" applyAlignment="1">
      <alignment horizontal="center" vertical="center" wrapText="1"/>
    </xf>
    <xf numFmtId="0" fontId="5" fillId="0" borderId="10" xfId="2" applyFont="1" applyBorder="1" applyAlignment="1" applyProtection="1">
      <alignment horizontal="justify" vertical="center" wrapText="1"/>
    </xf>
    <xf numFmtId="0" fontId="3" fillId="6" borderId="29" xfId="10" applyNumberFormat="1" applyFont="1" applyFill="1" applyBorder="1" applyAlignment="1" applyProtection="1">
      <alignment horizontal="left" vertical="center" wrapText="1"/>
    </xf>
    <xf numFmtId="0" fontId="3" fillId="6" borderId="29" xfId="10" applyNumberFormat="1" applyFont="1" applyFill="1" applyBorder="1" applyAlignment="1" applyProtection="1">
      <alignment horizontal="left" vertical="top" wrapText="1"/>
    </xf>
    <xf numFmtId="0" fontId="3" fillId="6" borderId="29" xfId="10" applyNumberFormat="1" applyFont="1" applyFill="1" applyBorder="1" applyAlignment="1" applyProtection="1">
      <alignment horizontal="left" vertical="center"/>
    </xf>
    <xf numFmtId="39" fontId="6" fillId="4" borderId="18" xfId="3" applyFont="1" applyFill="1" applyBorder="1" applyAlignment="1" applyProtection="1">
      <alignment horizontal="left" vertical="center"/>
      <protection locked="0"/>
    </xf>
    <xf numFmtId="39" fontId="6" fillId="4" borderId="19" xfId="3" applyFont="1" applyFill="1" applyBorder="1" applyAlignment="1" applyProtection="1">
      <alignment vertical="center"/>
      <protection locked="0"/>
    </xf>
    <xf numFmtId="39" fontId="6" fillId="4" borderId="20" xfId="3" applyFont="1" applyFill="1" applyBorder="1" applyAlignment="1" applyProtection="1">
      <alignment vertical="center"/>
      <protection locked="0"/>
    </xf>
    <xf numFmtId="39" fontId="3" fillId="4" borderId="20" xfId="3" applyFont="1" applyFill="1" applyBorder="1" applyAlignment="1" applyProtection="1">
      <alignment vertical="center"/>
      <protection locked="0"/>
    </xf>
    <xf numFmtId="39" fontId="6" fillId="4" borderId="21" xfId="3" applyFont="1" applyFill="1" applyBorder="1" applyAlignment="1" applyProtection="1">
      <alignment vertical="center"/>
      <protection locked="0"/>
    </xf>
    <xf numFmtId="39" fontId="6" fillId="4" borderId="23" xfId="3" applyFont="1" applyFill="1" applyBorder="1" applyAlignment="1" applyProtection="1">
      <alignment horizontal="left" vertical="center"/>
      <protection locked="0"/>
    </xf>
    <xf numFmtId="39" fontId="6" fillId="4" borderId="0" xfId="3" applyFont="1" applyFill="1" applyBorder="1" applyAlignment="1" applyProtection="1">
      <alignment horizontal="left" vertical="center"/>
      <protection locked="0"/>
    </xf>
    <xf numFmtId="49" fontId="3" fillId="2" borderId="1" xfId="7" applyNumberFormat="1" applyFont="1" applyFill="1" applyBorder="1" applyAlignment="1">
      <alignment horizontal="center"/>
    </xf>
    <xf numFmtId="49" fontId="3" fillId="2" borderId="2" xfId="7" applyNumberFormat="1" applyFont="1" applyFill="1" applyBorder="1" applyAlignment="1">
      <alignment horizontal="center"/>
    </xf>
    <xf numFmtId="49" fontId="3" fillId="2" borderId="3" xfId="7" applyNumberFormat="1" applyFont="1" applyFill="1" applyBorder="1" applyAlignment="1">
      <alignment horizontal="center"/>
    </xf>
    <xf numFmtId="39" fontId="6" fillId="4" borderId="12" xfId="3" applyFont="1" applyFill="1" applyBorder="1" applyAlignment="1" applyProtection="1">
      <alignment horizontal="justify" vertical="center" wrapText="1"/>
      <protection locked="0"/>
    </xf>
    <xf numFmtId="39" fontId="6" fillId="4" borderId="22" xfId="3" applyFont="1" applyFill="1" applyBorder="1" applyAlignment="1" applyProtection="1">
      <alignment horizontal="justify" vertical="center" wrapText="1"/>
      <protection locked="0"/>
    </xf>
    <xf numFmtId="39" fontId="6" fillId="4" borderId="13" xfId="3" applyFont="1" applyFill="1" applyBorder="1" applyAlignment="1" applyProtection="1">
      <alignment horizontal="justify" vertical="center" wrapText="1"/>
      <protection locked="0"/>
    </xf>
    <xf numFmtId="39" fontId="6" fillId="4" borderId="15" xfId="3" applyFont="1" applyFill="1" applyBorder="1" applyAlignment="1" applyProtection="1">
      <alignment horizontal="left" vertical="center"/>
      <protection locked="0"/>
    </xf>
    <xf numFmtId="39" fontId="6" fillId="4" borderId="16" xfId="3" applyFont="1" applyFill="1" applyBorder="1" applyAlignment="1" applyProtection="1">
      <alignment horizontal="left" vertical="center"/>
      <protection locked="0"/>
    </xf>
    <xf numFmtId="39" fontId="6" fillId="4" borderId="17" xfId="3" applyFont="1" applyFill="1" applyBorder="1" applyAlignment="1" applyProtection="1">
      <alignment horizontal="left" vertical="center"/>
      <protection locked="0"/>
    </xf>
    <xf numFmtId="39" fontId="6" fillId="4" borderId="19" xfId="3" applyFont="1" applyFill="1" applyBorder="1" applyAlignment="1" applyProtection="1">
      <alignment horizontal="left" vertical="center"/>
      <protection locked="0"/>
    </xf>
    <xf numFmtId="39" fontId="6" fillId="4" borderId="20" xfId="3" applyFont="1" applyFill="1" applyBorder="1" applyAlignment="1" applyProtection="1">
      <alignment horizontal="left" vertical="center"/>
      <protection locked="0"/>
    </xf>
    <xf numFmtId="39" fontId="6" fillId="4" borderId="21" xfId="3" applyFont="1" applyFill="1" applyBorder="1" applyAlignment="1" applyProtection="1">
      <alignment horizontal="left" vertical="center"/>
      <protection locked="0"/>
    </xf>
    <xf numFmtId="39" fontId="13" fillId="0" borderId="0" xfId="3" applyFont="1" applyFill="1" applyBorder="1" applyAlignment="1" applyProtection="1">
      <alignment horizontal="right" vertical="center"/>
      <protection locked="0"/>
    </xf>
    <xf numFmtId="39" fontId="13" fillId="0" borderId="5" xfId="3" applyFont="1" applyFill="1" applyBorder="1" applyAlignment="1" applyProtection="1">
      <alignment horizontal="right" vertical="center"/>
      <protection locked="0"/>
    </xf>
    <xf numFmtId="39" fontId="8" fillId="0" borderId="26" xfId="3" applyFont="1" applyFill="1" applyBorder="1" applyAlignment="1" applyProtection="1">
      <alignment horizontal="center" vertical="center"/>
      <protection locked="0"/>
    </xf>
    <xf numFmtId="39" fontId="8" fillId="0" borderId="27" xfId="3" applyFont="1" applyFill="1" applyBorder="1" applyAlignment="1" applyProtection="1">
      <alignment horizontal="center" vertical="center"/>
      <protection locked="0"/>
    </xf>
    <xf numFmtId="39" fontId="8" fillId="0" borderId="28" xfId="3" applyFont="1" applyFill="1" applyBorder="1" applyAlignment="1" applyProtection="1">
      <alignment horizontal="center" vertical="center"/>
      <protection locked="0"/>
    </xf>
  </cellXfs>
  <cellStyles count="15">
    <cellStyle name="Millares 2 3" xfId="9"/>
    <cellStyle name="Moneda" xfId="1" builtinId="4"/>
    <cellStyle name="Moneda 2" xfId="6"/>
    <cellStyle name="Normal" xfId="0" builtinId="0"/>
    <cellStyle name="Normal 13" xfId="13"/>
    <cellStyle name="Normal 2 2 2" xfId="2"/>
    <cellStyle name="Normal 2 2 2 2" xfId="7"/>
    <cellStyle name="Normal 2 2 3" xfId="5"/>
    <cellStyle name="Normal 4" xfId="14"/>
    <cellStyle name="Normal 5" xfId="12"/>
    <cellStyle name="Normal 7 2" xfId="11"/>
    <cellStyle name="Normal 9" xfId="8"/>
    <cellStyle name="Normal_CATALAGOS MESA COLORADA MODIFICADO" xfId="10"/>
    <cellStyle name="Normal_CBTIS-256-SIN PRECIOS" xfId="3"/>
    <cellStyle name="Normal_E.P. Vicente Guerrero(La Paz)"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903516</xdr:colOff>
      <xdr:row>1</xdr:row>
      <xdr:rowOff>33310</xdr:rowOff>
    </xdr:from>
    <xdr:to>
      <xdr:col>7</xdr:col>
      <xdr:colOff>1184827</xdr:colOff>
      <xdr:row>4</xdr:row>
      <xdr:rowOff>80556</xdr:rowOff>
    </xdr:to>
    <xdr:pic>
      <xdr:nvPicPr>
        <xdr:cNvPr id="5" name="2 Imagen">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332030" y="240139"/>
          <a:ext cx="2926540" cy="787474"/>
        </a:xfrm>
        <a:prstGeom prst="rect">
          <a:avLst/>
        </a:prstGeom>
      </xdr:spPr>
    </xdr:pic>
    <xdr:clientData/>
  </xdr:twoCellAnchor>
  <xdr:oneCellAnchor>
    <xdr:from>
      <xdr:col>6</xdr:col>
      <xdr:colOff>727981</xdr:colOff>
      <xdr:row>92</xdr:row>
      <xdr:rowOff>49638</xdr:rowOff>
    </xdr:from>
    <xdr:ext cx="3001382" cy="807612"/>
    <xdr:pic>
      <xdr:nvPicPr>
        <xdr:cNvPr id="22" name="2 Imagen">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0878910" y="20446745"/>
          <a:ext cx="3001382" cy="807612"/>
        </a:xfrm>
        <a:prstGeom prst="rect">
          <a:avLst/>
        </a:prstGeom>
      </xdr:spPr>
    </xdr:pic>
    <xdr:clientData/>
  </xdr:oneCellAnchor>
  <xdr:twoCellAnchor editAs="oneCell">
    <xdr:from>
      <xdr:col>1</xdr:col>
      <xdr:colOff>97972</xdr:colOff>
      <xdr:row>1</xdr:row>
      <xdr:rowOff>76199</xdr:rowOff>
    </xdr:from>
    <xdr:to>
      <xdr:col>2</xdr:col>
      <xdr:colOff>3374572</xdr:colOff>
      <xdr:row>5</xdr:row>
      <xdr:rowOff>253336</xdr:rowOff>
    </xdr:to>
    <xdr:pic>
      <xdr:nvPicPr>
        <xdr:cNvPr id="12" name="1 Imagen">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72143" y="283028"/>
          <a:ext cx="4386943" cy="1037108"/>
        </a:xfrm>
        <a:prstGeom prst="rect">
          <a:avLst/>
        </a:prstGeom>
      </xdr:spPr>
    </xdr:pic>
    <xdr:clientData/>
  </xdr:twoCellAnchor>
  <xdr:twoCellAnchor editAs="oneCell">
    <xdr:from>
      <xdr:col>1</xdr:col>
      <xdr:colOff>108857</xdr:colOff>
      <xdr:row>92</xdr:row>
      <xdr:rowOff>76200</xdr:rowOff>
    </xdr:from>
    <xdr:to>
      <xdr:col>2</xdr:col>
      <xdr:colOff>3385457</xdr:colOff>
      <xdr:row>96</xdr:row>
      <xdr:rowOff>253334</xdr:rowOff>
    </xdr:to>
    <xdr:pic>
      <xdr:nvPicPr>
        <xdr:cNvPr id="13" name="1 Imagen">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83028" y="19235057"/>
          <a:ext cx="4386943" cy="10371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e2\documentos%20c\Mis%20documentos\TEC%20DEPARTAMENTAL\E.P.%20AMELIA%20WILKES%20CESE&#209;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e2\documentos%20c\Mis%20documentos\estimaciones%20capece\ESTIMACIONESCAM\PRESUPUESTO%20PREPA%20MORELOS%20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e2\documentos%20c\Mis%20documentos\TEC%20LAB.%20IDIOMAS\PRESUPUESTO%20PREPA%20MORELOS%20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ON 03"/>
      <sheetName val="ESTIMACION 02"/>
      <sheetName val="ESTIMACION 01"/>
      <sheetName val="CONVENIO"/>
      <sheetName val="Hoja1"/>
      <sheetName val="FINIQUITO "/>
      <sheetName val="PERSONAL"/>
      <sheetName val="MAQUINARIA "/>
      <sheetName val="MATERIALES"/>
      <sheetName val="PROGRAMA DEOBRA"/>
      <sheetName val="PROGRAMA PARTIDAS"/>
      <sheetName val="PROGRAMA DE OBRA"/>
      <sheetName val="PROGRAMA DE OB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F4" t="str">
            <v>COMITE ADMINISTRADOR DEL PROGRAMA ESTATAL DE  CONSTRUCCION DE ESCUELAS</v>
          </cell>
        </row>
        <row r="8">
          <cell r="F8" t="str">
            <v>PROGRAMA DE OBRA</v>
          </cell>
        </row>
        <row r="11">
          <cell r="F11" t="str">
            <v>OBRA:</v>
          </cell>
          <cell r="H11" t="str">
            <v>E.P. JACINTO ROCHIN PINO, CONSTRUCCION DE TRES AULAS DIDACTICAS EN ESTRUCTURA REGIONAL, CANCHA DE USOS MULTIPLES Y OBRA EXTERIOR.</v>
          </cell>
          <cell r="W11" t="str">
            <v>FECHA DE INICIO:</v>
          </cell>
          <cell r="X11" t="str">
            <v>12 DE JUNIO DEL 2000</v>
          </cell>
        </row>
        <row r="12">
          <cell r="W12" t="str">
            <v>FECHA DE TERMINACION:</v>
          </cell>
          <cell r="X12" t="str">
            <v>21 DE JULIO DEL 2000</v>
          </cell>
        </row>
        <row r="13">
          <cell r="F13" t="str">
            <v>CONCURSO NO.:</v>
          </cell>
          <cell r="I13" t="str">
            <v>33055001-011-01</v>
          </cell>
          <cell r="W13" t="str">
            <v>LUGAR Y FECHA:</v>
          </cell>
          <cell r="X13" t="str">
            <v>LA PAZ, B.C.S. A 31 DE MAYO DEL 2000</v>
          </cell>
        </row>
        <row r="14">
          <cell r="F14" t="str">
            <v>EMPRESA PROPONENTE:</v>
          </cell>
          <cell r="I14" t="str">
            <v>CISE DE MEXICO, S.A. DE C.V.</v>
          </cell>
          <cell r="Q14" t="str">
            <v>HOJA NO.: 1 DE 1</v>
          </cell>
        </row>
        <row r="16">
          <cell r="I16" t="str">
            <v>M E S</v>
          </cell>
          <cell r="K16" t="str">
            <v>JUNIO</v>
          </cell>
          <cell r="O16" t="str">
            <v>JULIO</v>
          </cell>
          <cell r="S16" t="str">
            <v>AGOSTO</v>
          </cell>
          <cell r="W16" t="str">
            <v>SEPTIEMBRE</v>
          </cell>
          <cell r="AA16" t="str">
            <v>%DEL TOTAL</v>
          </cell>
        </row>
        <row r="17">
          <cell r="B17" t="str">
            <v>CLAVE</v>
          </cell>
          <cell r="D17" t="str">
            <v xml:space="preserve">        C O N C E P T O</v>
          </cell>
          <cell r="I17" t="str">
            <v>S E M A N A</v>
          </cell>
          <cell r="K17" t="str">
            <v>1</v>
          </cell>
          <cell r="L17" t="str">
            <v>2</v>
          </cell>
          <cell r="M17" t="str">
            <v>3</v>
          </cell>
          <cell r="N17" t="str">
            <v>4</v>
          </cell>
          <cell r="O17" t="str">
            <v>1</v>
          </cell>
          <cell r="P17" t="str">
            <v>2</v>
          </cell>
          <cell r="Q17" t="str">
            <v>3</v>
          </cell>
          <cell r="R17" t="str">
            <v>4</v>
          </cell>
          <cell r="S17" t="str">
            <v>1</v>
          </cell>
          <cell r="T17" t="str">
            <v>2</v>
          </cell>
          <cell r="U17" t="str">
            <v>3</v>
          </cell>
          <cell r="V17" t="str">
            <v>4</v>
          </cell>
          <cell r="W17" t="str">
            <v>1</v>
          </cell>
          <cell r="X17" t="str">
            <v>2</v>
          </cell>
          <cell r="Y17" t="str">
            <v>3</v>
          </cell>
          <cell r="Z17" t="str">
            <v>4</v>
          </cell>
          <cell r="AA17" t="str">
            <v>DE LA OBRA</v>
          </cell>
        </row>
        <row r="18">
          <cell r="I18" t="str">
            <v>IMPORTE $</v>
          </cell>
        </row>
        <row r="19">
          <cell r="C19" t="str">
            <v>A).-AULA DE USOS MULTIPLES</v>
          </cell>
          <cell r="I19">
            <v>0</v>
          </cell>
          <cell r="J19" t="str">
            <v>$</v>
          </cell>
          <cell r="K19">
            <v>0</v>
          </cell>
        </row>
        <row r="21">
          <cell r="C21" t="str">
            <v>01.- CIMENTACION</v>
          </cell>
          <cell r="I21">
            <v>0</v>
          </cell>
          <cell r="J21" t="str">
            <v>$</v>
          </cell>
        </row>
        <row r="23">
          <cell r="B23" t="str">
            <v>11061</v>
          </cell>
          <cell r="C23" t="str">
            <v>LIMPIA, TRAZO Y NIVELACION DEL TERRENO ( AREA DE EDIFICIO ).</v>
          </cell>
          <cell r="I23">
            <v>870.36</v>
          </cell>
          <cell r="J23" t="str">
            <v>$</v>
          </cell>
          <cell r="M23">
            <v>870.36</v>
          </cell>
        </row>
        <row r="25">
          <cell r="B25" t="str">
            <v>11071</v>
          </cell>
          <cell r="C25" t="str">
            <v>EXCAVACION A MANO EN  TERRENO TIPO "A"  INVESTIGADO EN OBRA, A CUALQUIER PROFUNDIDAD INCLUYE:  AFINE DE TALUDES,   ACARREO  DENTRO  Y FUERA  DE LA OBRA DEL MATERIAL NO UTILIZABLE.</v>
          </cell>
          <cell r="I25">
            <v>4578.1099999999997</v>
          </cell>
          <cell r="J25" t="str">
            <v>$</v>
          </cell>
          <cell r="M25">
            <v>4578.1099999999997</v>
          </cell>
        </row>
        <row r="27">
          <cell r="B27" t="str">
            <v>11101</v>
          </cell>
          <cell r="C27" t="str">
            <v>PLANTILLA  DE  CONCRETO  HECHA  EN  OBRA F'c= 100 KG/CM2 DE 6 CMS. DE ESPESOR.</v>
          </cell>
          <cell r="I27">
            <v>3346.16</v>
          </cell>
          <cell r="J27" t="str">
            <v>$</v>
          </cell>
          <cell r="M27">
            <v>3346.16</v>
          </cell>
        </row>
        <row r="29">
          <cell r="B29" t="str">
            <v>11121</v>
          </cell>
          <cell r="C29" t="str">
            <v>RELLENO Y COMPACTACION DE  MATERIAL  PRODUCTO DE EXCAVACION CON PISON Y AGUA EN CAPAS DE 20 CMS. DE ESPESOR INCLUYE ACARREO DENTRO  DE LA OBRA, MEDIDO COMPACTADO.</v>
          </cell>
          <cell r="I29">
            <v>1436.74</v>
          </cell>
          <cell r="J29" t="str">
            <v>$</v>
          </cell>
          <cell r="M29">
            <v>1436.74</v>
          </cell>
        </row>
        <row r="31">
          <cell r="B31" t="str">
            <v>11131</v>
          </cell>
          <cell r="C31" t="str">
            <v>SUMINISTRO Y   RELLENO   DE  MATERIAL  INERTE COMPACTADO CON PISON Y AGUA EN  CAPAS  DE  20 CMS. DE ESPESOR INCLUYE ACARREO DENTRO  DE LA OBRA MEDIDO COMPACTADO.</v>
          </cell>
          <cell r="I31">
            <v>5991.76</v>
          </cell>
          <cell r="J31" t="str">
            <v>$</v>
          </cell>
          <cell r="M31">
            <v>5991.76</v>
          </cell>
        </row>
        <row r="33">
          <cell r="B33" t="str">
            <v>12010</v>
          </cell>
          <cell r="C33" t="str">
            <v>CONCRETO F'c= 250 KG/CM2 EN CIMENTACION T. M. A. 3/4" INCLUYE COLADO, VIBRADO, CURADO Y PRUEBAS DE CONCRETO.</v>
          </cell>
          <cell r="I33">
            <v>11335.16</v>
          </cell>
          <cell r="J33" t="str">
            <v>$</v>
          </cell>
          <cell r="M33">
            <v>11335.16</v>
          </cell>
        </row>
        <row r="35">
          <cell r="B35" t="str">
            <v>12021</v>
          </cell>
          <cell r="C35" t="str">
            <v>CIMBRA PARA CIMENTACION CON MADERA DE PINO DE 3ra. ACABADO COMUN. INCLUYE  CIMBRADO Y  DESCIMBRADO, MEDIDO POR AREA DE CONTACTO.</v>
          </cell>
          <cell r="I35">
            <v>4168.66</v>
          </cell>
          <cell r="J35" t="str">
            <v>$</v>
          </cell>
          <cell r="M35">
            <v>4168.66</v>
          </cell>
        </row>
        <row r="37">
          <cell r="B37" t="str">
            <v>12032</v>
          </cell>
          <cell r="C37" t="str">
            <v>ACERO DE REFUERZO EN CIMENTACION CON ALAMBRON #2 F'y= 2530 KG/CM2 INCLUYE SUMINISTRO, HABILITADO, ARMADO, TRASLAPES, GANCHOS Y DESPERDICIOS.</v>
          </cell>
          <cell r="I37">
            <v>417.29</v>
          </cell>
          <cell r="J37" t="str">
            <v>$</v>
          </cell>
          <cell r="M37">
            <v>417.29</v>
          </cell>
        </row>
        <row r="39">
          <cell r="B39" t="str">
            <v>12034</v>
          </cell>
          <cell r="C39" t="str">
            <v>ACERO DE REFUERZO  DIAMETRO # 3 F'y= 4200 KG/CM2  INCLUYE SUMINISTRO, HABILITADO, ARMADO, TRASLAPES, GANCHOS Y DESPERDICIOS.</v>
          </cell>
          <cell r="I39">
            <v>2039.02</v>
          </cell>
          <cell r="J39" t="str">
            <v>$</v>
          </cell>
          <cell r="M39">
            <v>2039.02</v>
          </cell>
        </row>
        <row r="41">
          <cell r="B41" t="str">
            <v>12035</v>
          </cell>
          <cell r="C41" t="str">
            <v>ACERO DE REFUERZO  DIAMETRO # 4 F'y= 4200 KG/CM2  INCLUYE SUMINISTRO, HABILITADO, ARMADO, TRASLAPES, GANCHOS Y DESPERDICIOS.</v>
          </cell>
          <cell r="I41">
            <v>1381.39</v>
          </cell>
          <cell r="J41" t="str">
            <v>$</v>
          </cell>
          <cell r="M41">
            <v>1381.39</v>
          </cell>
        </row>
        <row r="43">
          <cell r="B43" t="str">
            <v>12036</v>
          </cell>
          <cell r="C43" t="str">
            <v>ACERO DE REFUERZO DIAMETRO #5 F'y= 4200 KG/CM2 INCLUYE SUMINISTRO, HABILITADO, ARMADO, TRASLAPES, GANCHOS Y DESPERDICIOS</v>
          </cell>
          <cell r="I43">
            <v>363.43</v>
          </cell>
          <cell r="J43" t="str">
            <v>$</v>
          </cell>
          <cell r="M43">
            <v>363.43</v>
          </cell>
        </row>
        <row r="45">
          <cell r="B45" t="str">
            <v>12037</v>
          </cell>
          <cell r="C45" t="str">
            <v>ACERO DE REFUERZO DIAMETRO #6 AL 12 F'y= 4200 KG/CM2 INCLUYE SUMINISTRO, HABILITADO, ARMADO, TRASLAPES, GANCHOS Y DESPERDICIOS</v>
          </cell>
          <cell r="I45">
            <v>238.9</v>
          </cell>
          <cell r="J45" t="str">
            <v>$</v>
          </cell>
          <cell r="M45">
            <v>238.9</v>
          </cell>
        </row>
        <row r="47">
          <cell r="B47" t="str">
            <v>12112</v>
          </cell>
          <cell r="C47" t="str">
            <v>CADENA  DE CONCRETO F'c= 250 KG/CM2  SECCION DE 15x30 CMS ARMADA CON 4 VARILLAS  # 3 ESTRIBOS # 2 A CADA 20 CMS INCLUYE CIMBRA COMUN Y CRUCES DE VARILLAS.</v>
          </cell>
          <cell r="I47">
            <v>7806.8</v>
          </cell>
          <cell r="J47" t="str">
            <v>$</v>
          </cell>
          <cell r="M47">
            <v>7806.8</v>
          </cell>
        </row>
        <row r="49">
          <cell r="B49" t="str">
            <v>11500</v>
          </cell>
          <cell r="C49" t="str">
            <v>MURETE DE ENRASE DE BLOCK DE CEMENTO DE 15x20x40 CMS ASENTADO CON MORTERO CEMENTO ARENA 1:3 ACABADO COMUN DE 15 CMS DE ESPESOR CON CELDAS RELLENAS DE CONCRETO F'c= 100 KG/CM2.</v>
          </cell>
          <cell r="I49">
            <v>4300.54</v>
          </cell>
          <cell r="J49" t="str">
            <v>$</v>
          </cell>
          <cell r="M49">
            <v>4300.54</v>
          </cell>
        </row>
        <row r="51">
          <cell r="B51" t="str">
            <v>12407</v>
          </cell>
          <cell r="C51" t="str">
            <v>ANCLAJE DE CASTILLOS EN ZAPATAS Y ENRASES 0.00 A 1.20 MTS ALTURA CON 4 VARILLAS 3/8" ESTRIBOS #2 A CADA 20 CMS INCLUYE CIMBRADO ARMADO Y COLOCADO.</v>
          </cell>
          <cell r="I51">
            <v>1493.94</v>
          </cell>
          <cell r="J51" t="str">
            <v>$</v>
          </cell>
          <cell r="M51">
            <v>1493.94</v>
          </cell>
        </row>
        <row r="52">
          <cell r="B52" t="str">
            <v/>
          </cell>
        </row>
        <row r="53">
          <cell r="C53" t="str">
            <v>02.- ESTRUCTURA</v>
          </cell>
          <cell r="I53">
            <v>0</v>
          </cell>
          <cell r="J53" t="str">
            <v>$</v>
          </cell>
        </row>
        <row r="55">
          <cell r="B55" t="str">
            <v>21110</v>
          </cell>
          <cell r="C55" t="str">
            <v>CIMBRA PARA LOSA COMUN  ACABADO COMUN CON TRIPLAY DE PINO 19 MM INCLUYE CIMBRADO, DESCIMBRADO, CHAFLAN, GOTERO Y FRONTERAS.</v>
          </cell>
          <cell r="I55">
            <v>18428.8</v>
          </cell>
          <cell r="J55" t="str">
            <v>$</v>
          </cell>
          <cell r="O55">
            <v>18428.8</v>
          </cell>
        </row>
        <row r="57">
          <cell r="B57">
            <v>21116</v>
          </cell>
          <cell r="C57" t="str">
            <v>CIMBRA APARENTE EN TRABES CON TRIPLAY DE PINO DE 19 MM INCLUYE CIMBRADO, DESCIMBRADO Y CHAFLANES.</v>
          </cell>
          <cell r="I57">
            <v>5854.09</v>
          </cell>
          <cell r="J57" t="str">
            <v>$</v>
          </cell>
          <cell r="O57">
            <v>5854.09</v>
          </cell>
        </row>
        <row r="59">
          <cell r="B59" t="str">
            <v>21101</v>
          </cell>
          <cell r="C59" t="str">
            <v>CIMBRA EN COLUMNAS Y MUROS APARENTES CON TRIPLAY DE PINO DE 19 MM INCLUYE CIMBRADO, DESCIMBRADO, HABILITADO Y CHAFLANES U OCHAVOS</v>
          </cell>
          <cell r="I59">
            <v>1168.92</v>
          </cell>
          <cell r="J59" t="str">
            <v>$</v>
          </cell>
          <cell r="O59">
            <v>1168.92</v>
          </cell>
        </row>
        <row r="61">
          <cell r="B61" t="str">
            <v>21201</v>
          </cell>
          <cell r="C61" t="str">
            <v>ACERO DE REFUERZO EN ESTRUCTURA CON ALAMBRON F'y= 2530 KG/CM2 INCLUYE SUMINISTRO, HABILITADO, ARMADO, TRASLAPES, GANCHO Y DESPERDICIOS.</v>
          </cell>
          <cell r="I61">
            <v>591.04999999999995</v>
          </cell>
          <cell r="J61" t="str">
            <v>$</v>
          </cell>
          <cell r="O61">
            <v>591.04999999999995</v>
          </cell>
        </row>
        <row r="63">
          <cell r="B63" t="str">
            <v>21203</v>
          </cell>
          <cell r="C63" t="str">
            <v>ACERO DE REFUERZO EN ESTRUCTURA #3 F'y= 4200 KG/CM2 INCLUYE SUMINISTRO, HABILITADO, ARMADO, TRASLAPES, GANCHO Y DESPERDICIOS.</v>
          </cell>
          <cell r="I63">
            <v>10842.45</v>
          </cell>
          <cell r="J63" t="str">
            <v>$</v>
          </cell>
          <cell r="O63">
            <v>10842.45</v>
          </cell>
        </row>
        <row r="65">
          <cell r="B65" t="str">
            <v>21204</v>
          </cell>
          <cell r="C65" t="str">
            <v>ACERO DE REFUERZO EN ESTRUCTURA #4 F'y= 4200 KG/CM2 INCLUYE SUMINISTRO, HABILITADO, ARMADO, TRASLAPES, GANCHO Y DESPERDICIOS.</v>
          </cell>
          <cell r="I65">
            <v>2365.96</v>
          </cell>
          <cell r="J65" t="str">
            <v>$</v>
          </cell>
          <cell r="O65">
            <v>2365.96</v>
          </cell>
        </row>
        <row r="67">
          <cell r="B67" t="str">
            <v>21206</v>
          </cell>
          <cell r="C67" t="str">
            <v>ACERO DE REFUERZO EN ESTRUCTURA #6 AL 12 F'y=4200 KG/CM2 INCLUYE SUMINISTRO, HABILITADO, ARMADO, TRASLAPES, GANCHO Y DESPERDICIOS.</v>
          </cell>
          <cell r="I67">
            <v>4651.7299999999996</v>
          </cell>
          <cell r="J67" t="str">
            <v>$</v>
          </cell>
          <cell r="O67">
            <v>4651.7299999999996</v>
          </cell>
        </row>
        <row r="69">
          <cell r="B69" t="str">
            <v>21205</v>
          </cell>
          <cell r="C69" t="str">
            <v>ACERO DE REFUERZO EN ESTRUCTURA #5 F'y= 4200 KG/CM2 INCLUYE SUMINISTRO, HABILITADO, ARMADO, TRASLAPES, GANCHO Y DESPERDICIOS.</v>
          </cell>
          <cell r="I69">
            <v>899.9</v>
          </cell>
          <cell r="J69" t="str">
            <v>$</v>
          </cell>
          <cell r="O69">
            <v>899.9</v>
          </cell>
        </row>
        <row r="71">
          <cell r="B71" t="str">
            <v>21301</v>
          </cell>
          <cell r="C71" t="str">
            <v xml:space="preserve">CONCRETO F'c= 250 KG/CM2 EN ESTRUCTURA Y  LOSA T. M. A. 3/4" INCLUYE COLADO, VIBRADO, CURADO Y AFINE, PRUEBAS DE CONCRETO. </v>
          </cell>
          <cell r="I71">
            <v>37128.370000000003</v>
          </cell>
          <cell r="J71" t="str">
            <v>$</v>
          </cell>
          <cell r="O71">
            <v>37128.370000000003</v>
          </cell>
        </row>
        <row r="72">
          <cell r="B72" t="str">
            <v/>
          </cell>
        </row>
        <row r="73">
          <cell r="C73" t="str">
            <v>03.- ALBAÑILERIA   ACABADOS</v>
          </cell>
          <cell r="I73">
            <v>0</v>
          </cell>
          <cell r="J73" t="str">
            <v>$</v>
          </cell>
        </row>
        <row r="75">
          <cell r="B75" t="str">
            <v>31019</v>
          </cell>
          <cell r="C75" t="str">
            <v>CADENA O CASTILLO DE CONCRETO F'c= 250 KG/CM2 15x20 CMS ARMADA CON 4 VARILLAS #3 F'y= 4200 KG/CM2 ESTRIBOS #2 A CADA 20 CMS INCLUYE CIMBRA COMUN Y CRUCES DE VARILLAS.</v>
          </cell>
          <cell r="I75">
            <v>14270.78</v>
          </cell>
          <cell r="J75" t="str">
            <v>$</v>
          </cell>
          <cell r="N75">
            <v>14270.78</v>
          </cell>
        </row>
        <row r="77">
          <cell r="B77" t="str">
            <v>31146</v>
          </cell>
          <cell r="C77" t="str">
            <v>MURO DE BLOCK HUECO DE  CEMENTO  15x20x40 CMS. DE 15 CMS ESPESOR ASENTADO CON MORTERO CEMENTO-ARENA EN PROPORCION DE 1:3 , ACABADO COMUN.</v>
          </cell>
          <cell r="I77">
            <v>8852.2900000000009</v>
          </cell>
          <cell r="J77" t="str">
            <v>$</v>
          </cell>
          <cell r="N77">
            <v>4426.1450000000004</v>
          </cell>
          <cell r="O77">
            <v>4426.1450000000004</v>
          </cell>
        </row>
        <row r="79">
          <cell r="B79" t="str">
            <v>31200</v>
          </cell>
          <cell r="C79" t="str">
            <v>REFUERZO CON MALLA ELECTROSOLDADA 6-6-10/10 EN PISOS INCLUYE SUMINISTRO Y COLOCACION.</v>
          </cell>
          <cell r="I79">
            <v>3098.03</v>
          </cell>
          <cell r="J79" t="str">
            <v>$</v>
          </cell>
          <cell r="Q79">
            <v>3098.03</v>
          </cell>
        </row>
        <row r="81">
          <cell r="B81" t="str">
            <v>31220</v>
          </cell>
          <cell r="C81" t="str">
            <v>PISO DE CONCRETO F'c= 150 KG/CM2 DE 10 CMS DE ESPESOR ACABADO PULIDO Y RAYADO CON BROCHA DE PELO, LOSAS DE 3.00x2.00 MTS JUNTAS FRIAS ACABADO CON VOLTEADOR INCLUYE CIMBRA, FRONTERAS.</v>
          </cell>
          <cell r="I81">
            <v>20024.07</v>
          </cell>
          <cell r="J81" t="str">
            <v>$</v>
          </cell>
          <cell r="Q81">
            <v>20024.07</v>
          </cell>
        </row>
        <row r="83">
          <cell r="B83" t="str">
            <v>31266</v>
          </cell>
          <cell r="C83" t="str">
            <v>FORJADO DE NARIZ EN BANQUETAS 0.10 MTS, INCLUYE CIMBRA COMUN ACERO #3 A CADA 40 CMS SENTIDO VERTICAL AHOGADO EN MURETE ENRASE O GUARNICION Y 1 VARILLA #3 PERIMETRAL, INCLUYE CHAFLAN EN FILO DE LECHO INFERIOR ACABADO CON VOLTEADOR EN EL SUPERIOR DECIMBRADO</v>
          </cell>
          <cell r="I83">
            <v>728.71</v>
          </cell>
          <cell r="J83" t="str">
            <v>$</v>
          </cell>
          <cell r="Q83">
            <v>728.71</v>
          </cell>
        </row>
        <row r="85">
          <cell r="B85" t="str">
            <v>32001</v>
          </cell>
          <cell r="C85" t="str">
            <v>APLANADO  EN  MUROS  DE   BLOCK  CON  MORTERO CEMENTO-ARENA 1:3 A  PLOMO  Y  REGLA  ACABADO CON FLOTA DE HULE INCLUYE REMATES Y EMBOQUILLADOS.</v>
          </cell>
          <cell r="I85">
            <v>14654.01</v>
          </cell>
          <cell r="J85" t="str">
            <v>$</v>
          </cell>
          <cell r="P85">
            <v>7327.0050000000001</v>
          </cell>
          <cell r="Q85">
            <v>7327.0050000000001</v>
          </cell>
        </row>
        <row r="87">
          <cell r="B87" t="str">
            <v>35501</v>
          </cell>
          <cell r="C87" t="str">
            <v>SUMINISTRO Y COLOCACION DE YESO EN PLAFONES Y TRABES, TRABAJO TERMINADO INCLUYE PREPARACION DE SUPERFICIE, BOQUILLAS, ANDAMIOS, MANO DE OBRA Y MATERIALES.</v>
          </cell>
          <cell r="I87">
            <v>10703.79</v>
          </cell>
          <cell r="J87" t="str">
            <v>$</v>
          </cell>
          <cell r="P87">
            <v>10703.79</v>
          </cell>
        </row>
        <row r="89">
          <cell r="B89" t="str">
            <v>34003</v>
          </cell>
          <cell r="C89" t="str">
            <v>PINTURA VINILICA MARCA DOAL GRAN TURISMO EN MUROS, COLUMNAS, TRABES Y PLAFONES TRABAJO TERMINADO INCLUYE PREPARACION DE SUPERFICIE REBABEAR Y PLASTE NECESARIOS INCLUYE ZOCLOS.</v>
          </cell>
          <cell r="I89">
            <v>8345.7000000000007</v>
          </cell>
          <cell r="J89" t="str">
            <v>$</v>
          </cell>
          <cell r="R89">
            <v>8345.7000000000007</v>
          </cell>
        </row>
        <row r="91">
          <cell r="B91" t="str">
            <v>35005</v>
          </cell>
          <cell r="C91" t="str">
            <v>SUMINISTRO Y APLICACIÓN DE IMPERMEABILIZANTE EN CALIENTE A BASE DE PRIMER, TAPA-POROS, ASFALTO OXIDADO #2 A RAZON DE 4 KG/M2; ALTERNANDO CON FIBRA DE VIDRIO ASFALTADA (PERMAFELT) 2 CAPAS, POSTERIORMENTE ASFALTO Y TERMINACION CON CARTON MINERALIZADO Y SELL</v>
          </cell>
          <cell r="I91">
            <v>18619.29</v>
          </cell>
          <cell r="J91" t="str">
            <v>$</v>
          </cell>
          <cell r="P91">
            <v>18619.29</v>
          </cell>
        </row>
        <row r="93">
          <cell r="B93" t="str">
            <v>37005</v>
          </cell>
          <cell r="C93" t="str">
            <v>LIMPIEZA DE PISOS DE CONCRETO Y/O MOSAICO DE PASTA, CERAMICA, ETC CON CEPILLO, AGUA Y ACIDO CLORHIDRICO.</v>
          </cell>
          <cell r="I93">
            <v>587.07000000000005</v>
          </cell>
          <cell r="J93" t="str">
            <v>$</v>
          </cell>
          <cell r="R93">
            <v>587.07000000000005</v>
          </cell>
        </row>
        <row r="95">
          <cell r="B95" t="str">
            <v>37030</v>
          </cell>
          <cell r="C95" t="str">
            <v>LIMPIEZA DE VIDRIOS Y TABLETAS POR AMBAS CARAS.</v>
          </cell>
          <cell r="I95">
            <v>104.23</v>
          </cell>
          <cell r="J95" t="str">
            <v>$</v>
          </cell>
          <cell r="R95">
            <v>104.23</v>
          </cell>
        </row>
        <row r="97">
          <cell r="B97" t="str">
            <v>38036</v>
          </cell>
          <cell r="C97" t="str">
            <v>SEPARACION MURO-COLUMNA CON CANAL DE LAMINA #18 DE 0.28 DESARROLLO CON PLACA POLIESTIRENO DE 3/4" Y 15 CMS ANCHO FIJADA A COLUMNA.</v>
          </cell>
          <cell r="I97">
            <v>621.99</v>
          </cell>
          <cell r="J97" t="str">
            <v>$</v>
          </cell>
          <cell r="N97">
            <v>621.99</v>
          </cell>
        </row>
        <row r="99">
          <cell r="C99" t="str">
            <v>04.- HERRERIA Y CARPINTERIA</v>
          </cell>
          <cell r="I99">
            <v>0</v>
          </cell>
          <cell r="J99" t="str">
            <v>$</v>
          </cell>
        </row>
        <row r="101">
          <cell r="B101" t="str">
            <v>46000</v>
          </cell>
          <cell r="C101" t="str">
            <v>SUMINISTRO Y COLOCACION DE MARCO Y PUERTA DE HERRERIA TUBULAR, CAL. #18, INCLUYE PRIMER, PINTURA ESMALTE A DOS MANOS, CHAPA DE PARCHE Y JALADERA AMBOS SENTIDOS, HERRAJES NECESARIOS DE 1.00x2.50 MTS.</v>
          </cell>
          <cell r="I101">
            <v>4077.2</v>
          </cell>
          <cell r="J101" t="str">
            <v>$</v>
          </cell>
          <cell r="R101">
            <v>4077.2</v>
          </cell>
        </row>
        <row r="103">
          <cell r="B103" t="str">
            <v>49110</v>
          </cell>
          <cell r="C103" t="str">
            <v>COLOCACION DE CANCELARÍA DE ALUMINIO FIJADA CON TAQUETES Y TORNILLOS, SUMINISTRADA POR CAPECE, INCLUYE FLETES DEL ALMACEN DE CAPECE A LA OBRA Y MANIOBRAS.</v>
          </cell>
          <cell r="I103">
            <v>2114.5300000000002</v>
          </cell>
          <cell r="J103" t="str">
            <v>$</v>
          </cell>
          <cell r="R103">
            <v>2114.5300000000002</v>
          </cell>
        </row>
        <row r="105">
          <cell r="B105" t="str">
            <v>49005</v>
          </cell>
          <cell r="C105" t="str">
            <v>MUEBLE GUARDA (USOS MULTIPLES) CON BASTIDOR DE MADERA Y TRIPLAY ACABADO CON ESMALTE MATE 2 MANOS 5.15x0.80x2.50 MTS. (SEGÚN PLANO DET-008.)</v>
          </cell>
          <cell r="I105">
            <v>5887.48</v>
          </cell>
          <cell r="J105" t="str">
            <v>$</v>
          </cell>
          <cell r="R105">
            <v>5887.48</v>
          </cell>
        </row>
        <row r="107">
          <cell r="C107" t="str">
            <v>05.- INSTALACIONES</v>
          </cell>
          <cell r="I107">
            <v>0</v>
          </cell>
          <cell r="J107" t="str">
            <v>$</v>
          </cell>
        </row>
        <row r="109">
          <cell r="B109" t="str">
            <v>50008</v>
          </cell>
          <cell r="C109" t="str">
            <v>SALIDA DE ALUMBRADO CON CAJA DE LAMINA Y TUBO PVC LIGERO INCLUYE APAGADOR Y CABLE VINANEL.</v>
          </cell>
          <cell r="I109">
            <v>6463.68</v>
          </cell>
          <cell r="J109" t="str">
            <v>$</v>
          </cell>
          <cell r="O109">
            <v>6463.68</v>
          </cell>
        </row>
        <row r="111">
          <cell r="B111" t="str">
            <v>50040</v>
          </cell>
          <cell r="C111" t="str">
            <v>SUMINISTRO Y COLOCACION DE TABLERO DE CONTROL QO4,  INCLUYE PRUEBAS MONOFASICO.</v>
          </cell>
          <cell r="I111">
            <v>294.72000000000003</v>
          </cell>
          <cell r="J111" t="str">
            <v>$</v>
          </cell>
          <cell r="P111">
            <v>294.72000000000003</v>
          </cell>
        </row>
        <row r="113">
          <cell r="B113">
            <v>50019</v>
          </cell>
          <cell r="C113" t="str">
            <v>COLOCACION DE LUMINARIA  FLUORESCENTE DE SOBREPONER 2x20 W CON ACRILICO DIFUSOR ENVOLVENTE, GABINETE METALICO, BALASTRAS Y TUBO U.O.T. ANCLAS HILTI (4 POR PZA.), INCLUYE FLETE, ALMACEN CAPECE-OBRA</v>
          </cell>
          <cell r="I113">
            <v>1213.7</v>
          </cell>
          <cell r="J113" t="str">
            <v>$</v>
          </cell>
          <cell r="R113">
            <v>1213.7</v>
          </cell>
        </row>
        <row r="115">
          <cell r="B115">
            <v>50027</v>
          </cell>
          <cell r="C115" t="str">
            <v>COLOCACION DE VENTILADOR DE TECHO DE 52" DE 5 VELOCIDADES, INCLUYE CONEXIONES Y FIJACION A CAJA (VARILLA 3/8" SENTIDO LONGITUDINAL), INCLUYE FLETE, ALMACEN CAPECE-OBRA.</v>
          </cell>
          <cell r="I115">
            <v>1226.8</v>
          </cell>
          <cell r="J115" t="str">
            <v>$</v>
          </cell>
          <cell r="R115">
            <v>1226.8</v>
          </cell>
        </row>
        <row r="117">
          <cell r="B117" t="str">
            <v>50402</v>
          </cell>
          <cell r="C117" t="str">
            <v>COLOCACION DE PIZARRON DE 0.90x3.00 MTS SUMINISTRO POR CAPECE INCLUYE TAQUETES TORNILLOS Y FLETE DEL ALMACEN A LA OBRA.</v>
          </cell>
          <cell r="I117">
            <v>167.47</v>
          </cell>
          <cell r="J117" t="str">
            <v>$</v>
          </cell>
          <cell r="R117">
            <v>167.47</v>
          </cell>
        </row>
        <row r="118">
          <cell r="B118" t="str">
            <v/>
          </cell>
        </row>
        <row r="119">
          <cell r="C119" t="str">
            <v>06.- OBRA EXTERIOR</v>
          </cell>
          <cell r="I119">
            <v>0</v>
          </cell>
          <cell r="J119" t="str">
            <v>$</v>
          </cell>
        </row>
        <row r="121">
          <cell r="B121" t="str">
            <v>61013</v>
          </cell>
          <cell r="C121" t="str">
            <v>REGISTRO ELECTRICO 60x60x80 CMS CON BLOCK CEMENTO, APLANADO INTERIOR Y EXTERIOR FLOTEADO, MARCO Y CONTRAMARCO METALICO, CADENA DE REMATE, FONDO GRAVA, TAPA DE CONCRETO ASA Y PINTURA.</v>
          </cell>
          <cell r="I121">
            <v>875.13</v>
          </cell>
          <cell r="J121" t="str">
            <v>$</v>
          </cell>
          <cell r="P121">
            <v>875.13</v>
          </cell>
        </row>
        <row r="123">
          <cell r="B123" t="str">
            <v>61031</v>
          </cell>
          <cell r="C123" t="str">
            <v>SUMINISTRO Y TENDIDO DE TUBO PVC RIGIDO PESADO 19 MM DE DIAMETRO, INCLUYE TRAZO, EXCAVACION, RELLENO COMPACTADO, CONEXIONES.</v>
          </cell>
          <cell r="I123">
            <v>2975.5</v>
          </cell>
          <cell r="J123" t="str">
            <v>$</v>
          </cell>
          <cell r="P123">
            <v>2975.5</v>
          </cell>
        </row>
        <row r="125">
          <cell r="B125" t="str">
            <v>61104</v>
          </cell>
          <cell r="C125" t="str">
            <v>SUMINISTRO Y TENDIDO DE CABLE T. H. W.  90º CAL #8, INCLUYE 3% DESPERDICIO Y 3% PUNTAS CONEXIONES, ABRAZADERA MECANICA Y CINTA VULCANIZABLE PARA DERIVACIONES.</v>
          </cell>
          <cell r="I125">
            <v>2296</v>
          </cell>
          <cell r="J125" t="str">
            <v>$</v>
          </cell>
          <cell r="P125">
            <v>2296</v>
          </cell>
        </row>
        <row r="127">
          <cell r="B127" t="str">
            <v>61106</v>
          </cell>
          <cell r="C127" t="str">
            <v>SUMINISTRO Y TENDIDO DE CABLE T. H. W.  90º CAL #10, INCLUYE 3% DESPERDICIO Y 3% PUNTAS CONEXIONES, ABRAZADERA MECANICA Y CINTA VULCANIZABLE PARA DERIVACIONES.</v>
          </cell>
          <cell r="I127">
            <v>841</v>
          </cell>
          <cell r="J127" t="str">
            <v>$</v>
          </cell>
          <cell r="P127">
            <v>841</v>
          </cell>
        </row>
        <row r="129">
          <cell r="C129" t="str">
            <v>B).- ANDADOR</v>
          </cell>
          <cell r="I129">
            <v>0</v>
          </cell>
          <cell r="J129" t="str">
            <v>$</v>
          </cell>
        </row>
        <row r="131">
          <cell r="B131" t="str">
            <v>11061</v>
          </cell>
          <cell r="C131" t="str">
            <v>LIMPIA, TRAZO Y NIVELACION DEL TERRENO ( AREA DE EDIFICIO ).</v>
          </cell>
          <cell r="I131">
            <v>507.2</v>
          </cell>
          <cell r="J131" t="str">
            <v>$</v>
          </cell>
          <cell r="M131">
            <v>507.2</v>
          </cell>
        </row>
        <row r="133">
          <cell r="B133" t="str">
            <v>11071</v>
          </cell>
          <cell r="C133" t="str">
            <v>EXCAVACION A MANO EN  TERRENO TIPO "A"  INVESTIGADO EN OBRA, A CUALQUIER PROFUNDIDAD INCLUYE:  AFINE DE TALUDES,   ACARREO  DENTRO  Y FUERA  DE LA OBRA DEL MATERIAL NO UTILIZABLE.</v>
          </cell>
          <cell r="I133">
            <v>809.34</v>
          </cell>
          <cell r="J133" t="str">
            <v>$</v>
          </cell>
          <cell r="M133">
            <v>809.34</v>
          </cell>
        </row>
        <row r="134">
          <cell r="M134">
            <v>0</v>
          </cell>
        </row>
        <row r="135">
          <cell r="B135" t="str">
            <v>11101</v>
          </cell>
          <cell r="C135" t="str">
            <v>PLANTILLA  DE  CONCRETO  HECHA  EN  OBRA F'c= 100 KG/CM2 DE 6 CMS. DE ESPESOR.</v>
          </cell>
          <cell r="I135">
            <v>159.69999999999999</v>
          </cell>
          <cell r="J135" t="str">
            <v>$</v>
          </cell>
          <cell r="M135">
            <v>159.69999999999999</v>
          </cell>
        </row>
        <row r="136">
          <cell r="M136">
            <v>0</v>
          </cell>
        </row>
        <row r="137">
          <cell r="B137" t="str">
            <v>11131</v>
          </cell>
          <cell r="C137" t="str">
            <v>SUMINISTRO Y   RELLENO   DE  MATERIAL  INERTE COMPACTADO CON PISON Y AGUA EN  CAPAS  DE  20 CMS. DE ESPESOR INCLUYE ACARREO DENTRO  DE LA OBRA MEDIDO COMPACTADO.</v>
          </cell>
          <cell r="I137">
            <v>2324.64</v>
          </cell>
          <cell r="J137" t="str">
            <v>$</v>
          </cell>
          <cell r="M137">
            <v>2324.64</v>
          </cell>
        </row>
        <row r="139">
          <cell r="B139" t="str">
            <v>11500</v>
          </cell>
          <cell r="C139" t="str">
            <v>MURETE DE ENRASE DE BLOCK DE CEMENTO DE 15x20x40 CMS ASENTADO CON MORTERO CEMENTO ARENA 1:3 ACABADO COMUN DE 15 CMS DE ESPESOR CON CELDAS RELLENAS DE CONCRETO F'c= 100 KG/CM2.</v>
          </cell>
          <cell r="I139">
            <v>4230.28</v>
          </cell>
          <cell r="J139" t="str">
            <v>$</v>
          </cell>
          <cell r="N139">
            <v>4230.28</v>
          </cell>
        </row>
        <row r="141">
          <cell r="B141" t="str">
            <v>31220</v>
          </cell>
          <cell r="C141" t="str">
            <v>PISO DE CONCRETO F'c= 150 KG/CM2 DE 10 CMS DE ESPESOR ACABADO PULIDO Y RAYADO CON BROCHA DE PELO, LOSAS DE 3.00x2.00 MTS JUNTAS FRIAS ACABADO CON VOLTEADOR INCLUYE CIMBRA, FRONTERAS.</v>
          </cell>
          <cell r="I141">
            <v>14871.2</v>
          </cell>
          <cell r="J141" t="str">
            <v>$</v>
          </cell>
          <cell r="N141">
            <v>14871.2</v>
          </cell>
        </row>
        <row r="143">
          <cell r="B143" t="str">
            <v>31262</v>
          </cell>
          <cell r="C143" t="str">
            <v>FORJADO DE NARIZ DE CONCRETO F'c= 150 KG/CM2, INCLUYE CIMBRA Y ACERO 0.8 KG/ML PARA REMATE PISO LADO POSTERIOR DEL EDIFICIO.</v>
          </cell>
          <cell r="I143">
            <v>2489.7600000000002</v>
          </cell>
          <cell r="J143" t="str">
            <v>$</v>
          </cell>
          <cell r="N143">
            <v>2489.7600000000002</v>
          </cell>
        </row>
        <row r="146">
          <cell r="G146" t="str">
            <v>SUMA   $ :</v>
          </cell>
          <cell r="I146">
            <v>286134.82000000012</v>
          </cell>
        </row>
        <row r="147">
          <cell r="AA147">
            <v>0</v>
          </cell>
        </row>
        <row r="148">
          <cell r="I148" t="str">
            <v>%   PARCIAL      :</v>
          </cell>
          <cell r="K148">
            <v>0</v>
          </cell>
          <cell r="L148">
            <v>0</v>
          </cell>
          <cell r="M148">
            <v>0.18721643175059915</v>
          </cell>
          <cell r="N148">
            <v>0.14297510173700631</v>
          </cell>
          <cell r="O148">
            <v>0.3243963632248601</v>
          </cell>
          <cell r="P148">
            <v>0.15353753520805327</v>
          </cell>
          <cell r="Q148">
            <v>0.10896197463838894</v>
          </cell>
          <cell r="R148">
            <v>8.2912593441091822E-2</v>
          </cell>
          <cell r="S148">
            <v>0</v>
          </cell>
          <cell r="T148">
            <v>0</v>
          </cell>
          <cell r="U148">
            <v>0</v>
          </cell>
          <cell r="V148">
            <v>0</v>
          </cell>
          <cell r="W148">
            <v>0</v>
          </cell>
          <cell r="X148">
            <v>0</v>
          </cell>
          <cell r="Y148">
            <v>0</v>
          </cell>
          <cell r="Z148">
            <v>0</v>
          </cell>
        </row>
        <row r="149">
          <cell r="C149" t="str">
            <v>E R O G A C I O N E S:</v>
          </cell>
          <cell r="I149" t="str">
            <v>%   ACUMULADO      :</v>
          </cell>
          <cell r="K149">
            <v>0</v>
          </cell>
          <cell r="L149">
            <v>0</v>
          </cell>
          <cell r="M149">
            <v>0.18721643175059915</v>
          </cell>
          <cell r="N149">
            <v>0.33019153348760549</v>
          </cell>
          <cell r="O149">
            <v>0.65458789671246564</v>
          </cell>
          <cell r="P149">
            <v>0.80812543192051889</v>
          </cell>
          <cell r="Q149">
            <v>0.91708740655890775</v>
          </cell>
          <cell r="R149">
            <v>0.99999999999999956</v>
          </cell>
          <cell r="S149">
            <v>0.99999999999999956</v>
          </cell>
          <cell r="T149">
            <v>0.99999999999999956</v>
          </cell>
          <cell r="U149">
            <v>0.99999999999999956</v>
          </cell>
          <cell r="V149">
            <v>0.99999999999999956</v>
          </cell>
          <cell r="W149">
            <v>0.99999999999999956</v>
          </cell>
          <cell r="X149">
            <v>0.99999999999999956</v>
          </cell>
        </row>
        <row r="150">
          <cell r="I150" t="str">
            <v>EROGACION    MENSUAL       $   :</v>
          </cell>
          <cell r="K150">
            <v>0</v>
          </cell>
          <cell r="L150">
            <v>0</v>
          </cell>
          <cell r="M150">
            <v>53569.14</v>
          </cell>
          <cell r="N150">
            <v>40910.155000000006</v>
          </cell>
          <cell r="O150">
            <v>92821.095000000001</v>
          </cell>
          <cell r="P150">
            <v>43932.435000000005</v>
          </cell>
          <cell r="Q150">
            <v>31177.814999999999</v>
          </cell>
          <cell r="R150">
            <v>23724.18</v>
          </cell>
          <cell r="S150">
            <v>0</v>
          </cell>
          <cell r="T150">
            <v>0</v>
          </cell>
          <cell r="U150">
            <v>0</v>
          </cell>
          <cell r="V150">
            <v>0</v>
          </cell>
          <cell r="W150">
            <v>0</v>
          </cell>
          <cell r="X150">
            <v>0</v>
          </cell>
        </row>
        <row r="151">
          <cell r="I151" t="str">
            <v>EROGACION    ACUMULADA  $   :</v>
          </cell>
          <cell r="K151">
            <v>0</v>
          </cell>
          <cell r="L151">
            <v>0</v>
          </cell>
          <cell r="M151">
            <v>53569.14</v>
          </cell>
          <cell r="N151">
            <v>94479.295000000013</v>
          </cell>
          <cell r="O151">
            <v>187300.39</v>
          </cell>
          <cell r="P151">
            <v>231232.82500000001</v>
          </cell>
          <cell r="Q151">
            <v>262410.64</v>
          </cell>
          <cell r="R151">
            <v>286134.82</v>
          </cell>
          <cell r="S151">
            <v>286134.82</v>
          </cell>
          <cell r="T151">
            <v>286134.82</v>
          </cell>
          <cell r="U151">
            <v>286134.82</v>
          </cell>
          <cell r="V151">
            <v>286134.82</v>
          </cell>
          <cell r="W151">
            <v>286134.82</v>
          </cell>
          <cell r="X151">
            <v>286134.82</v>
          </cell>
        </row>
        <row r="156">
          <cell r="C156" t="str">
            <v xml:space="preserve">  ELABORO: ____________________________</v>
          </cell>
          <cell r="F156" t="str">
            <v>CISE DE MEXICO</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1:I524"/>
  <sheetViews>
    <sheetView tabSelected="1" view="pageBreakPreview" topLeftCell="A46" zoomScale="70" zoomScaleNormal="70" zoomScaleSheetLayoutView="70" workbookViewId="0">
      <selection activeCell="C80" sqref="C80"/>
    </sheetView>
  </sheetViews>
  <sheetFormatPr baseColWidth="10" defaultRowHeight="12.75" x14ac:dyDescent="0.2"/>
  <cols>
    <col min="1" max="1" width="2.5703125" style="1" customWidth="1"/>
    <col min="2" max="2" width="16.28515625" style="7" customWidth="1"/>
    <col min="3" max="3" width="81.42578125" style="1" customWidth="1"/>
    <col min="4" max="4" width="12.5703125" style="7" customWidth="1"/>
    <col min="5" max="5" width="20.85546875" style="15" customWidth="1"/>
    <col min="6" max="6" width="18.42578125" style="18" customWidth="1"/>
    <col min="7" max="7" width="38.5703125" style="18" customWidth="1"/>
    <col min="8" max="8" width="18.42578125" style="18" customWidth="1"/>
    <col min="9" max="9" width="9.7109375" style="1" customWidth="1"/>
    <col min="10" max="239" width="11.42578125" style="1"/>
    <col min="240" max="240" width="2.85546875" style="1" customWidth="1"/>
    <col min="241" max="242" width="12.85546875" style="1" customWidth="1"/>
    <col min="243" max="244" width="8.85546875" style="1" customWidth="1"/>
    <col min="245" max="245" width="17" style="1" customWidth="1"/>
    <col min="246" max="252" width="8.85546875" style="1" customWidth="1"/>
    <col min="253" max="253" width="15.140625" style="1" customWidth="1"/>
    <col min="254" max="254" width="12.140625" style="1" customWidth="1"/>
    <col min="255" max="255" width="16.85546875" style="1" customWidth="1"/>
    <col min="256" max="256" width="14.85546875" style="1" customWidth="1"/>
    <col min="257" max="257" width="25.140625" style="1" customWidth="1"/>
    <col min="258" max="495" width="11.42578125" style="1"/>
    <col min="496" max="496" width="2.85546875" style="1" customWidth="1"/>
    <col min="497" max="498" width="12.85546875" style="1" customWidth="1"/>
    <col min="499" max="500" width="8.85546875" style="1" customWidth="1"/>
    <col min="501" max="501" width="17" style="1" customWidth="1"/>
    <col min="502" max="508" width="8.85546875" style="1" customWidth="1"/>
    <col min="509" max="509" width="15.140625" style="1" customWidth="1"/>
    <col min="510" max="510" width="12.140625" style="1" customWidth="1"/>
    <col min="511" max="511" width="16.85546875" style="1" customWidth="1"/>
    <col min="512" max="512" width="14.85546875" style="1" customWidth="1"/>
    <col min="513" max="513" width="25.140625" style="1" customWidth="1"/>
    <col min="514" max="751" width="11.42578125" style="1"/>
    <col min="752" max="752" width="2.85546875" style="1" customWidth="1"/>
    <col min="753" max="754" width="12.85546875" style="1" customWidth="1"/>
    <col min="755" max="756" width="8.85546875" style="1" customWidth="1"/>
    <col min="757" max="757" width="17" style="1" customWidth="1"/>
    <col min="758" max="764" width="8.85546875" style="1" customWidth="1"/>
    <col min="765" max="765" width="15.140625" style="1" customWidth="1"/>
    <col min="766" max="766" width="12.140625" style="1" customWidth="1"/>
    <col min="767" max="767" width="16.85546875" style="1" customWidth="1"/>
    <col min="768" max="768" width="14.85546875" style="1" customWidth="1"/>
    <col min="769" max="769" width="25.140625" style="1" customWidth="1"/>
    <col min="770" max="1007" width="11.42578125" style="1"/>
    <col min="1008" max="1008" width="2.85546875" style="1" customWidth="1"/>
    <col min="1009" max="1010" width="12.85546875" style="1" customWidth="1"/>
    <col min="1011" max="1012" width="8.85546875" style="1" customWidth="1"/>
    <col min="1013" max="1013" width="17" style="1" customWidth="1"/>
    <col min="1014" max="1020" width="8.85546875" style="1" customWidth="1"/>
    <col min="1021" max="1021" width="15.140625" style="1" customWidth="1"/>
    <col min="1022" max="1022" width="12.140625" style="1" customWidth="1"/>
    <col min="1023" max="1023" width="16.85546875" style="1" customWidth="1"/>
    <col min="1024" max="1024" width="14.85546875" style="1" customWidth="1"/>
    <col min="1025" max="1025" width="25.140625" style="1" customWidth="1"/>
    <col min="1026" max="1263" width="11.42578125" style="1"/>
    <col min="1264" max="1264" width="2.85546875" style="1" customWidth="1"/>
    <col min="1265" max="1266" width="12.85546875" style="1" customWidth="1"/>
    <col min="1267" max="1268" width="8.85546875" style="1" customWidth="1"/>
    <col min="1269" max="1269" width="17" style="1" customWidth="1"/>
    <col min="1270" max="1276" width="8.85546875" style="1" customWidth="1"/>
    <col min="1277" max="1277" width="15.140625" style="1" customWidth="1"/>
    <col min="1278" max="1278" width="12.140625" style="1" customWidth="1"/>
    <col min="1279" max="1279" width="16.85546875" style="1" customWidth="1"/>
    <col min="1280" max="1280" width="14.85546875" style="1" customWidth="1"/>
    <col min="1281" max="1281" width="25.140625" style="1" customWidth="1"/>
    <col min="1282" max="1519" width="11.42578125" style="1"/>
    <col min="1520" max="1520" width="2.85546875" style="1" customWidth="1"/>
    <col min="1521" max="1522" width="12.85546875" style="1" customWidth="1"/>
    <col min="1523" max="1524" width="8.85546875" style="1" customWidth="1"/>
    <col min="1525" max="1525" width="17" style="1" customWidth="1"/>
    <col min="1526" max="1532" width="8.85546875" style="1" customWidth="1"/>
    <col min="1533" max="1533" width="15.140625" style="1" customWidth="1"/>
    <col min="1534" max="1534" width="12.140625" style="1" customWidth="1"/>
    <col min="1535" max="1535" width="16.85546875" style="1" customWidth="1"/>
    <col min="1536" max="1536" width="14.85546875" style="1" customWidth="1"/>
    <col min="1537" max="1537" width="25.140625" style="1" customWidth="1"/>
    <col min="1538" max="1775" width="11.42578125" style="1"/>
    <col min="1776" max="1776" width="2.85546875" style="1" customWidth="1"/>
    <col min="1777" max="1778" width="12.85546875" style="1" customWidth="1"/>
    <col min="1779" max="1780" width="8.85546875" style="1" customWidth="1"/>
    <col min="1781" max="1781" width="17" style="1" customWidth="1"/>
    <col min="1782" max="1788" width="8.85546875" style="1" customWidth="1"/>
    <col min="1789" max="1789" width="15.140625" style="1" customWidth="1"/>
    <col min="1790" max="1790" width="12.140625" style="1" customWidth="1"/>
    <col min="1791" max="1791" width="16.85546875" style="1" customWidth="1"/>
    <col min="1792" max="1792" width="14.85546875" style="1" customWidth="1"/>
    <col min="1793" max="1793" width="25.140625" style="1" customWidth="1"/>
    <col min="1794" max="2031" width="11.42578125" style="1"/>
    <col min="2032" max="2032" width="2.85546875" style="1" customWidth="1"/>
    <col min="2033" max="2034" width="12.85546875" style="1" customWidth="1"/>
    <col min="2035" max="2036" width="8.85546875" style="1" customWidth="1"/>
    <col min="2037" max="2037" width="17" style="1" customWidth="1"/>
    <col min="2038" max="2044" width="8.85546875" style="1" customWidth="1"/>
    <col min="2045" max="2045" width="15.140625" style="1" customWidth="1"/>
    <col min="2046" max="2046" width="12.140625" style="1" customWidth="1"/>
    <col min="2047" max="2047" width="16.85546875" style="1" customWidth="1"/>
    <col min="2048" max="2048" width="14.85546875" style="1" customWidth="1"/>
    <col min="2049" max="2049" width="25.140625" style="1" customWidth="1"/>
    <col min="2050" max="2287" width="11.42578125" style="1"/>
    <col min="2288" max="2288" width="2.85546875" style="1" customWidth="1"/>
    <col min="2289" max="2290" width="12.85546875" style="1" customWidth="1"/>
    <col min="2291" max="2292" width="8.85546875" style="1" customWidth="1"/>
    <col min="2293" max="2293" width="17" style="1" customWidth="1"/>
    <col min="2294" max="2300" width="8.85546875" style="1" customWidth="1"/>
    <col min="2301" max="2301" width="15.140625" style="1" customWidth="1"/>
    <col min="2302" max="2302" width="12.140625" style="1" customWidth="1"/>
    <col min="2303" max="2303" width="16.85546875" style="1" customWidth="1"/>
    <col min="2304" max="2304" width="14.85546875" style="1" customWidth="1"/>
    <col min="2305" max="2305" width="25.140625" style="1" customWidth="1"/>
    <col min="2306" max="2543" width="11.42578125" style="1"/>
    <col min="2544" max="2544" width="2.85546875" style="1" customWidth="1"/>
    <col min="2545" max="2546" width="12.85546875" style="1" customWidth="1"/>
    <col min="2547" max="2548" width="8.85546875" style="1" customWidth="1"/>
    <col min="2549" max="2549" width="17" style="1" customWidth="1"/>
    <col min="2550" max="2556" width="8.85546875" style="1" customWidth="1"/>
    <col min="2557" max="2557" width="15.140625" style="1" customWidth="1"/>
    <col min="2558" max="2558" width="12.140625" style="1" customWidth="1"/>
    <col min="2559" max="2559" width="16.85546875" style="1" customWidth="1"/>
    <col min="2560" max="2560" width="14.85546875" style="1" customWidth="1"/>
    <col min="2561" max="2561" width="25.140625" style="1" customWidth="1"/>
    <col min="2562" max="2799" width="11.42578125" style="1"/>
    <col min="2800" max="2800" width="2.85546875" style="1" customWidth="1"/>
    <col min="2801" max="2802" width="12.85546875" style="1" customWidth="1"/>
    <col min="2803" max="2804" width="8.85546875" style="1" customWidth="1"/>
    <col min="2805" max="2805" width="17" style="1" customWidth="1"/>
    <col min="2806" max="2812" width="8.85546875" style="1" customWidth="1"/>
    <col min="2813" max="2813" width="15.140625" style="1" customWidth="1"/>
    <col min="2814" max="2814" width="12.140625" style="1" customWidth="1"/>
    <col min="2815" max="2815" width="16.85546875" style="1" customWidth="1"/>
    <col min="2816" max="2816" width="14.85546875" style="1" customWidth="1"/>
    <col min="2817" max="2817" width="25.140625" style="1" customWidth="1"/>
    <col min="2818" max="3055" width="11.42578125" style="1"/>
    <col min="3056" max="3056" width="2.85546875" style="1" customWidth="1"/>
    <col min="3057" max="3058" width="12.85546875" style="1" customWidth="1"/>
    <col min="3059" max="3060" width="8.85546875" style="1" customWidth="1"/>
    <col min="3061" max="3061" width="17" style="1" customWidth="1"/>
    <col min="3062" max="3068" width="8.85546875" style="1" customWidth="1"/>
    <col min="3069" max="3069" width="15.140625" style="1" customWidth="1"/>
    <col min="3070" max="3070" width="12.140625" style="1" customWidth="1"/>
    <col min="3071" max="3071" width="16.85546875" style="1" customWidth="1"/>
    <col min="3072" max="3072" width="14.85546875" style="1" customWidth="1"/>
    <col min="3073" max="3073" width="25.140625" style="1" customWidth="1"/>
    <col min="3074" max="3311" width="11.42578125" style="1"/>
    <col min="3312" max="3312" width="2.85546875" style="1" customWidth="1"/>
    <col min="3313" max="3314" width="12.85546875" style="1" customWidth="1"/>
    <col min="3315" max="3316" width="8.85546875" style="1" customWidth="1"/>
    <col min="3317" max="3317" width="17" style="1" customWidth="1"/>
    <col min="3318" max="3324" width="8.85546875" style="1" customWidth="1"/>
    <col min="3325" max="3325" width="15.140625" style="1" customWidth="1"/>
    <col min="3326" max="3326" width="12.140625" style="1" customWidth="1"/>
    <col min="3327" max="3327" width="16.85546875" style="1" customWidth="1"/>
    <col min="3328" max="3328" width="14.85546875" style="1" customWidth="1"/>
    <col min="3329" max="3329" width="25.140625" style="1" customWidth="1"/>
    <col min="3330" max="3567" width="11.42578125" style="1"/>
    <col min="3568" max="3568" width="2.85546875" style="1" customWidth="1"/>
    <col min="3569" max="3570" width="12.85546875" style="1" customWidth="1"/>
    <col min="3571" max="3572" width="8.85546875" style="1" customWidth="1"/>
    <col min="3573" max="3573" width="17" style="1" customWidth="1"/>
    <col min="3574" max="3580" width="8.85546875" style="1" customWidth="1"/>
    <col min="3581" max="3581" width="15.140625" style="1" customWidth="1"/>
    <col min="3582" max="3582" width="12.140625" style="1" customWidth="1"/>
    <col min="3583" max="3583" width="16.85546875" style="1" customWidth="1"/>
    <col min="3584" max="3584" width="14.85546875" style="1" customWidth="1"/>
    <col min="3585" max="3585" width="25.140625" style="1" customWidth="1"/>
    <col min="3586" max="3823" width="11.42578125" style="1"/>
    <col min="3824" max="3824" width="2.85546875" style="1" customWidth="1"/>
    <col min="3825" max="3826" width="12.85546875" style="1" customWidth="1"/>
    <col min="3827" max="3828" width="8.85546875" style="1" customWidth="1"/>
    <col min="3829" max="3829" width="17" style="1" customWidth="1"/>
    <col min="3830" max="3836" width="8.85546875" style="1" customWidth="1"/>
    <col min="3837" max="3837" width="15.140625" style="1" customWidth="1"/>
    <col min="3838" max="3838" width="12.140625" style="1" customWidth="1"/>
    <col min="3839" max="3839" width="16.85546875" style="1" customWidth="1"/>
    <col min="3840" max="3840" width="14.85546875" style="1" customWidth="1"/>
    <col min="3841" max="3841" width="25.140625" style="1" customWidth="1"/>
    <col min="3842" max="4079" width="11.42578125" style="1"/>
    <col min="4080" max="4080" width="2.85546875" style="1" customWidth="1"/>
    <col min="4081" max="4082" width="12.85546875" style="1" customWidth="1"/>
    <col min="4083" max="4084" width="8.85546875" style="1" customWidth="1"/>
    <col min="4085" max="4085" width="17" style="1" customWidth="1"/>
    <col min="4086" max="4092" width="8.85546875" style="1" customWidth="1"/>
    <col min="4093" max="4093" width="15.140625" style="1" customWidth="1"/>
    <col min="4094" max="4094" width="12.140625" style="1" customWidth="1"/>
    <col min="4095" max="4095" width="16.85546875" style="1" customWidth="1"/>
    <col min="4096" max="4096" width="14.85546875" style="1" customWidth="1"/>
    <col min="4097" max="4097" width="25.140625" style="1" customWidth="1"/>
    <col min="4098" max="4335" width="11.42578125" style="1"/>
    <col min="4336" max="4336" width="2.85546875" style="1" customWidth="1"/>
    <col min="4337" max="4338" width="12.85546875" style="1" customWidth="1"/>
    <col min="4339" max="4340" width="8.85546875" style="1" customWidth="1"/>
    <col min="4341" max="4341" width="17" style="1" customWidth="1"/>
    <col min="4342" max="4348" width="8.85546875" style="1" customWidth="1"/>
    <col min="4349" max="4349" width="15.140625" style="1" customWidth="1"/>
    <col min="4350" max="4350" width="12.140625" style="1" customWidth="1"/>
    <col min="4351" max="4351" width="16.85546875" style="1" customWidth="1"/>
    <col min="4352" max="4352" width="14.85546875" style="1" customWidth="1"/>
    <col min="4353" max="4353" width="25.140625" style="1" customWidth="1"/>
    <col min="4354" max="4591" width="11.42578125" style="1"/>
    <col min="4592" max="4592" width="2.85546875" style="1" customWidth="1"/>
    <col min="4593" max="4594" width="12.85546875" style="1" customWidth="1"/>
    <col min="4595" max="4596" width="8.85546875" style="1" customWidth="1"/>
    <col min="4597" max="4597" width="17" style="1" customWidth="1"/>
    <col min="4598" max="4604" width="8.85546875" style="1" customWidth="1"/>
    <col min="4605" max="4605" width="15.140625" style="1" customWidth="1"/>
    <col min="4606" max="4606" width="12.140625" style="1" customWidth="1"/>
    <col min="4607" max="4607" width="16.85546875" style="1" customWidth="1"/>
    <col min="4608" max="4608" width="14.85546875" style="1" customWidth="1"/>
    <col min="4609" max="4609" width="25.140625" style="1" customWidth="1"/>
    <col min="4610" max="4847" width="11.42578125" style="1"/>
    <col min="4848" max="4848" width="2.85546875" style="1" customWidth="1"/>
    <col min="4849" max="4850" width="12.85546875" style="1" customWidth="1"/>
    <col min="4851" max="4852" width="8.85546875" style="1" customWidth="1"/>
    <col min="4853" max="4853" width="17" style="1" customWidth="1"/>
    <col min="4854" max="4860" width="8.85546875" style="1" customWidth="1"/>
    <col min="4861" max="4861" width="15.140625" style="1" customWidth="1"/>
    <col min="4862" max="4862" width="12.140625" style="1" customWidth="1"/>
    <col min="4863" max="4863" width="16.85546875" style="1" customWidth="1"/>
    <col min="4864" max="4864" width="14.85546875" style="1" customWidth="1"/>
    <col min="4865" max="4865" width="25.140625" style="1" customWidth="1"/>
    <col min="4866" max="5103" width="11.42578125" style="1"/>
    <col min="5104" max="5104" width="2.85546875" style="1" customWidth="1"/>
    <col min="5105" max="5106" width="12.85546875" style="1" customWidth="1"/>
    <col min="5107" max="5108" width="8.85546875" style="1" customWidth="1"/>
    <col min="5109" max="5109" width="17" style="1" customWidth="1"/>
    <col min="5110" max="5116" width="8.85546875" style="1" customWidth="1"/>
    <col min="5117" max="5117" width="15.140625" style="1" customWidth="1"/>
    <col min="5118" max="5118" width="12.140625" style="1" customWidth="1"/>
    <col min="5119" max="5119" width="16.85546875" style="1" customWidth="1"/>
    <col min="5120" max="5120" width="14.85546875" style="1" customWidth="1"/>
    <col min="5121" max="5121" width="25.140625" style="1" customWidth="1"/>
    <col min="5122" max="5359" width="11.42578125" style="1"/>
    <col min="5360" max="5360" width="2.85546875" style="1" customWidth="1"/>
    <col min="5361" max="5362" width="12.85546875" style="1" customWidth="1"/>
    <col min="5363" max="5364" width="8.85546875" style="1" customWidth="1"/>
    <col min="5365" max="5365" width="17" style="1" customWidth="1"/>
    <col min="5366" max="5372" width="8.85546875" style="1" customWidth="1"/>
    <col min="5373" max="5373" width="15.140625" style="1" customWidth="1"/>
    <col min="5374" max="5374" width="12.140625" style="1" customWidth="1"/>
    <col min="5375" max="5375" width="16.85546875" style="1" customWidth="1"/>
    <col min="5376" max="5376" width="14.85546875" style="1" customWidth="1"/>
    <col min="5377" max="5377" width="25.140625" style="1" customWidth="1"/>
    <col min="5378" max="5615" width="11.42578125" style="1"/>
    <col min="5616" max="5616" width="2.85546875" style="1" customWidth="1"/>
    <col min="5617" max="5618" width="12.85546875" style="1" customWidth="1"/>
    <col min="5619" max="5620" width="8.85546875" style="1" customWidth="1"/>
    <col min="5621" max="5621" width="17" style="1" customWidth="1"/>
    <col min="5622" max="5628" width="8.85546875" style="1" customWidth="1"/>
    <col min="5629" max="5629" width="15.140625" style="1" customWidth="1"/>
    <col min="5630" max="5630" width="12.140625" style="1" customWidth="1"/>
    <col min="5631" max="5631" width="16.85546875" style="1" customWidth="1"/>
    <col min="5632" max="5632" width="14.85546875" style="1" customWidth="1"/>
    <col min="5633" max="5633" width="25.140625" style="1" customWidth="1"/>
    <col min="5634" max="5871" width="11.42578125" style="1"/>
    <col min="5872" max="5872" width="2.85546875" style="1" customWidth="1"/>
    <col min="5873" max="5874" width="12.85546875" style="1" customWidth="1"/>
    <col min="5875" max="5876" width="8.85546875" style="1" customWidth="1"/>
    <col min="5877" max="5877" width="17" style="1" customWidth="1"/>
    <col min="5878" max="5884" width="8.85546875" style="1" customWidth="1"/>
    <col min="5885" max="5885" width="15.140625" style="1" customWidth="1"/>
    <col min="5886" max="5886" width="12.140625" style="1" customWidth="1"/>
    <col min="5887" max="5887" width="16.85546875" style="1" customWidth="1"/>
    <col min="5888" max="5888" width="14.85546875" style="1" customWidth="1"/>
    <col min="5889" max="5889" width="25.140625" style="1" customWidth="1"/>
    <col min="5890" max="6127" width="11.42578125" style="1"/>
    <col min="6128" max="6128" width="2.85546875" style="1" customWidth="1"/>
    <col min="6129" max="6130" width="12.85546875" style="1" customWidth="1"/>
    <col min="6131" max="6132" width="8.85546875" style="1" customWidth="1"/>
    <col min="6133" max="6133" width="17" style="1" customWidth="1"/>
    <col min="6134" max="6140" width="8.85546875" style="1" customWidth="1"/>
    <col min="6141" max="6141" width="15.140625" style="1" customWidth="1"/>
    <col min="6142" max="6142" width="12.140625" style="1" customWidth="1"/>
    <col min="6143" max="6143" width="16.85546875" style="1" customWidth="1"/>
    <col min="6144" max="6144" width="14.85546875" style="1" customWidth="1"/>
    <col min="6145" max="6145" width="25.140625" style="1" customWidth="1"/>
    <col min="6146" max="6383" width="11.42578125" style="1"/>
    <col min="6384" max="6384" width="2.85546875" style="1" customWidth="1"/>
    <col min="6385" max="6386" width="12.85546875" style="1" customWidth="1"/>
    <col min="6387" max="6388" width="8.85546875" style="1" customWidth="1"/>
    <col min="6389" max="6389" width="17" style="1" customWidth="1"/>
    <col min="6390" max="6396" width="8.85546875" style="1" customWidth="1"/>
    <col min="6397" max="6397" width="15.140625" style="1" customWidth="1"/>
    <col min="6398" max="6398" width="12.140625" style="1" customWidth="1"/>
    <col min="6399" max="6399" width="16.85546875" style="1" customWidth="1"/>
    <col min="6400" max="6400" width="14.85546875" style="1" customWidth="1"/>
    <col min="6401" max="6401" width="25.140625" style="1" customWidth="1"/>
    <col min="6402" max="6639" width="11.42578125" style="1"/>
    <col min="6640" max="6640" width="2.85546875" style="1" customWidth="1"/>
    <col min="6641" max="6642" width="12.85546875" style="1" customWidth="1"/>
    <col min="6643" max="6644" width="8.85546875" style="1" customWidth="1"/>
    <col min="6645" max="6645" width="17" style="1" customWidth="1"/>
    <col min="6646" max="6652" width="8.85546875" style="1" customWidth="1"/>
    <col min="6653" max="6653" width="15.140625" style="1" customWidth="1"/>
    <col min="6654" max="6654" width="12.140625" style="1" customWidth="1"/>
    <col min="6655" max="6655" width="16.85546875" style="1" customWidth="1"/>
    <col min="6656" max="6656" width="14.85546875" style="1" customWidth="1"/>
    <col min="6657" max="6657" width="25.140625" style="1" customWidth="1"/>
    <col min="6658" max="6895" width="11.42578125" style="1"/>
    <col min="6896" max="6896" width="2.85546875" style="1" customWidth="1"/>
    <col min="6897" max="6898" width="12.85546875" style="1" customWidth="1"/>
    <col min="6899" max="6900" width="8.85546875" style="1" customWidth="1"/>
    <col min="6901" max="6901" width="17" style="1" customWidth="1"/>
    <col min="6902" max="6908" width="8.85546875" style="1" customWidth="1"/>
    <col min="6909" max="6909" width="15.140625" style="1" customWidth="1"/>
    <col min="6910" max="6910" width="12.140625" style="1" customWidth="1"/>
    <col min="6911" max="6911" width="16.85546875" style="1" customWidth="1"/>
    <col min="6912" max="6912" width="14.85546875" style="1" customWidth="1"/>
    <col min="6913" max="6913" width="25.140625" style="1" customWidth="1"/>
    <col min="6914" max="7151" width="11.42578125" style="1"/>
    <col min="7152" max="7152" width="2.85546875" style="1" customWidth="1"/>
    <col min="7153" max="7154" width="12.85546875" style="1" customWidth="1"/>
    <col min="7155" max="7156" width="8.85546875" style="1" customWidth="1"/>
    <col min="7157" max="7157" width="17" style="1" customWidth="1"/>
    <col min="7158" max="7164" width="8.85546875" style="1" customWidth="1"/>
    <col min="7165" max="7165" width="15.140625" style="1" customWidth="1"/>
    <col min="7166" max="7166" width="12.140625" style="1" customWidth="1"/>
    <col min="7167" max="7167" width="16.85546875" style="1" customWidth="1"/>
    <col min="7168" max="7168" width="14.85546875" style="1" customWidth="1"/>
    <col min="7169" max="7169" width="25.140625" style="1" customWidth="1"/>
    <col min="7170" max="7407" width="11.42578125" style="1"/>
    <col min="7408" max="7408" width="2.85546875" style="1" customWidth="1"/>
    <col min="7409" max="7410" width="12.85546875" style="1" customWidth="1"/>
    <col min="7411" max="7412" width="8.85546875" style="1" customWidth="1"/>
    <col min="7413" max="7413" width="17" style="1" customWidth="1"/>
    <col min="7414" max="7420" width="8.85546875" style="1" customWidth="1"/>
    <col min="7421" max="7421" width="15.140625" style="1" customWidth="1"/>
    <col min="7422" max="7422" width="12.140625" style="1" customWidth="1"/>
    <col min="7423" max="7423" width="16.85546875" style="1" customWidth="1"/>
    <col min="7424" max="7424" width="14.85546875" style="1" customWidth="1"/>
    <col min="7425" max="7425" width="25.140625" style="1" customWidth="1"/>
    <col min="7426" max="7663" width="11.42578125" style="1"/>
    <col min="7664" max="7664" width="2.85546875" style="1" customWidth="1"/>
    <col min="7665" max="7666" width="12.85546875" style="1" customWidth="1"/>
    <col min="7667" max="7668" width="8.85546875" style="1" customWidth="1"/>
    <col min="7669" max="7669" width="17" style="1" customWidth="1"/>
    <col min="7670" max="7676" width="8.85546875" style="1" customWidth="1"/>
    <col min="7677" max="7677" width="15.140625" style="1" customWidth="1"/>
    <col min="7678" max="7678" width="12.140625" style="1" customWidth="1"/>
    <col min="7679" max="7679" width="16.85546875" style="1" customWidth="1"/>
    <col min="7680" max="7680" width="14.85546875" style="1" customWidth="1"/>
    <col min="7681" max="7681" width="25.140625" style="1" customWidth="1"/>
    <col min="7682" max="7919" width="11.42578125" style="1"/>
    <col min="7920" max="7920" width="2.85546875" style="1" customWidth="1"/>
    <col min="7921" max="7922" width="12.85546875" style="1" customWidth="1"/>
    <col min="7923" max="7924" width="8.85546875" style="1" customWidth="1"/>
    <col min="7925" max="7925" width="17" style="1" customWidth="1"/>
    <col min="7926" max="7932" width="8.85546875" style="1" customWidth="1"/>
    <col min="7933" max="7933" width="15.140625" style="1" customWidth="1"/>
    <col min="7934" max="7934" width="12.140625" style="1" customWidth="1"/>
    <col min="7935" max="7935" width="16.85546875" style="1" customWidth="1"/>
    <col min="7936" max="7936" width="14.85546875" style="1" customWidth="1"/>
    <col min="7937" max="7937" width="25.140625" style="1" customWidth="1"/>
    <col min="7938" max="8175" width="11.42578125" style="1"/>
    <col min="8176" max="8176" width="2.85546875" style="1" customWidth="1"/>
    <col min="8177" max="8178" width="12.85546875" style="1" customWidth="1"/>
    <col min="8179" max="8180" width="8.85546875" style="1" customWidth="1"/>
    <col min="8181" max="8181" width="17" style="1" customWidth="1"/>
    <col min="8182" max="8188" width="8.85546875" style="1" customWidth="1"/>
    <col min="8189" max="8189" width="15.140625" style="1" customWidth="1"/>
    <col min="8190" max="8190" width="12.140625" style="1" customWidth="1"/>
    <col min="8191" max="8191" width="16.85546875" style="1" customWidth="1"/>
    <col min="8192" max="8192" width="14.85546875" style="1" customWidth="1"/>
    <col min="8193" max="8193" width="25.140625" style="1" customWidth="1"/>
    <col min="8194" max="8431" width="11.42578125" style="1"/>
    <col min="8432" max="8432" width="2.85546875" style="1" customWidth="1"/>
    <col min="8433" max="8434" width="12.85546875" style="1" customWidth="1"/>
    <col min="8435" max="8436" width="8.85546875" style="1" customWidth="1"/>
    <col min="8437" max="8437" width="17" style="1" customWidth="1"/>
    <col min="8438" max="8444" width="8.85546875" style="1" customWidth="1"/>
    <col min="8445" max="8445" width="15.140625" style="1" customWidth="1"/>
    <col min="8446" max="8446" width="12.140625" style="1" customWidth="1"/>
    <col min="8447" max="8447" width="16.85546875" style="1" customWidth="1"/>
    <col min="8448" max="8448" width="14.85546875" style="1" customWidth="1"/>
    <col min="8449" max="8449" width="25.140625" style="1" customWidth="1"/>
    <col min="8450" max="8687" width="11.42578125" style="1"/>
    <col min="8688" max="8688" width="2.85546875" style="1" customWidth="1"/>
    <col min="8689" max="8690" width="12.85546875" style="1" customWidth="1"/>
    <col min="8691" max="8692" width="8.85546875" style="1" customWidth="1"/>
    <col min="8693" max="8693" width="17" style="1" customWidth="1"/>
    <col min="8694" max="8700" width="8.85546875" style="1" customWidth="1"/>
    <col min="8701" max="8701" width="15.140625" style="1" customWidth="1"/>
    <col min="8702" max="8702" width="12.140625" style="1" customWidth="1"/>
    <col min="8703" max="8703" width="16.85546875" style="1" customWidth="1"/>
    <col min="8704" max="8704" width="14.85546875" style="1" customWidth="1"/>
    <col min="8705" max="8705" width="25.140625" style="1" customWidth="1"/>
    <col min="8706" max="8943" width="11.42578125" style="1"/>
    <col min="8944" max="8944" width="2.85546875" style="1" customWidth="1"/>
    <col min="8945" max="8946" width="12.85546875" style="1" customWidth="1"/>
    <col min="8947" max="8948" width="8.85546875" style="1" customWidth="1"/>
    <col min="8949" max="8949" width="17" style="1" customWidth="1"/>
    <col min="8950" max="8956" width="8.85546875" style="1" customWidth="1"/>
    <col min="8957" max="8957" width="15.140625" style="1" customWidth="1"/>
    <col min="8958" max="8958" width="12.140625" style="1" customWidth="1"/>
    <col min="8959" max="8959" width="16.85546875" style="1" customWidth="1"/>
    <col min="8960" max="8960" width="14.85546875" style="1" customWidth="1"/>
    <col min="8961" max="8961" width="25.140625" style="1" customWidth="1"/>
    <col min="8962" max="9199" width="11.42578125" style="1"/>
    <col min="9200" max="9200" width="2.85546875" style="1" customWidth="1"/>
    <col min="9201" max="9202" width="12.85546875" style="1" customWidth="1"/>
    <col min="9203" max="9204" width="8.85546875" style="1" customWidth="1"/>
    <col min="9205" max="9205" width="17" style="1" customWidth="1"/>
    <col min="9206" max="9212" width="8.85546875" style="1" customWidth="1"/>
    <col min="9213" max="9213" width="15.140625" style="1" customWidth="1"/>
    <col min="9214" max="9214" width="12.140625" style="1" customWidth="1"/>
    <col min="9215" max="9215" width="16.85546875" style="1" customWidth="1"/>
    <col min="9216" max="9216" width="14.85546875" style="1" customWidth="1"/>
    <col min="9217" max="9217" width="25.140625" style="1" customWidth="1"/>
    <col min="9218" max="9455" width="11.42578125" style="1"/>
    <col min="9456" max="9456" width="2.85546875" style="1" customWidth="1"/>
    <col min="9457" max="9458" width="12.85546875" style="1" customWidth="1"/>
    <col min="9459" max="9460" width="8.85546875" style="1" customWidth="1"/>
    <col min="9461" max="9461" width="17" style="1" customWidth="1"/>
    <col min="9462" max="9468" width="8.85546875" style="1" customWidth="1"/>
    <col min="9469" max="9469" width="15.140625" style="1" customWidth="1"/>
    <col min="9470" max="9470" width="12.140625" style="1" customWidth="1"/>
    <col min="9471" max="9471" width="16.85546875" style="1" customWidth="1"/>
    <col min="9472" max="9472" width="14.85546875" style="1" customWidth="1"/>
    <col min="9473" max="9473" width="25.140625" style="1" customWidth="1"/>
    <col min="9474" max="9711" width="11.42578125" style="1"/>
    <col min="9712" max="9712" width="2.85546875" style="1" customWidth="1"/>
    <col min="9713" max="9714" width="12.85546875" style="1" customWidth="1"/>
    <col min="9715" max="9716" width="8.85546875" style="1" customWidth="1"/>
    <col min="9717" max="9717" width="17" style="1" customWidth="1"/>
    <col min="9718" max="9724" width="8.85546875" style="1" customWidth="1"/>
    <col min="9725" max="9725" width="15.140625" style="1" customWidth="1"/>
    <col min="9726" max="9726" width="12.140625" style="1" customWidth="1"/>
    <col min="9727" max="9727" width="16.85546875" style="1" customWidth="1"/>
    <col min="9728" max="9728" width="14.85546875" style="1" customWidth="1"/>
    <col min="9729" max="9729" width="25.140625" style="1" customWidth="1"/>
    <col min="9730" max="9967" width="11.42578125" style="1"/>
    <col min="9968" max="9968" width="2.85546875" style="1" customWidth="1"/>
    <col min="9969" max="9970" width="12.85546875" style="1" customWidth="1"/>
    <col min="9971" max="9972" width="8.85546875" style="1" customWidth="1"/>
    <col min="9973" max="9973" width="17" style="1" customWidth="1"/>
    <col min="9974" max="9980" width="8.85546875" style="1" customWidth="1"/>
    <col min="9981" max="9981" width="15.140625" style="1" customWidth="1"/>
    <col min="9982" max="9982" width="12.140625" style="1" customWidth="1"/>
    <col min="9983" max="9983" width="16.85546875" style="1" customWidth="1"/>
    <col min="9984" max="9984" width="14.85546875" style="1" customWidth="1"/>
    <col min="9985" max="9985" width="25.140625" style="1" customWidth="1"/>
    <col min="9986" max="10223" width="11.42578125" style="1"/>
    <col min="10224" max="10224" width="2.85546875" style="1" customWidth="1"/>
    <col min="10225" max="10226" width="12.85546875" style="1" customWidth="1"/>
    <col min="10227" max="10228" width="8.85546875" style="1" customWidth="1"/>
    <col min="10229" max="10229" width="17" style="1" customWidth="1"/>
    <col min="10230" max="10236" width="8.85546875" style="1" customWidth="1"/>
    <col min="10237" max="10237" width="15.140625" style="1" customWidth="1"/>
    <col min="10238" max="10238" width="12.140625" style="1" customWidth="1"/>
    <col min="10239" max="10239" width="16.85546875" style="1" customWidth="1"/>
    <col min="10240" max="10240" width="14.85546875" style="1" customWidth="1"/>
    <col min="10241" max="10241" width="25.140625" style="1" customWidth="1"/>
    <col min="10242" max="10479" width="11.42578125" style="1"/>
    <col min="10480" max="10480" width="2.85546875" style="1" customWidth="1"/>
    <col min="10481" max="10482" width="12.85546875" style="1" customWidth="1"/>
    <col min="10483" max="10484" width="8.85546875" style="1" customWidth="1"/>
    <col min="10485" max="10485" width="17" style="1" customWidth="1"/>
    <col min="10486" max="10492" width="8.85546875" style="1" customWidth="1"/>
    <col min="10493" max="10493" width="15.140625" style="1" customWidth="1"/>
    <col min="10494" max="10494" width="12.140625" style="1" customWidth="1"/>
    <col min="10495" max="10495" width="16.85546875" style="1" customWidth="1"/>
    <col min="10496" max="10496" width="14.85546875" style="1" customWidth="1"/>
    <col min="10497" max="10497" width="25.140625" style="1" customWidth="1"/>
    <col min="10498" max="10735" width="11.42578125" style="1"/>
    <col min="10736" max="10736" width="2.85546875" style="1" customWidth="1"/>
    <col min="10737" max="10738" width="12.85546875" style="1" customWidth="1"/>
    <col min="10739" max="10740" width="8.85546875" style="1" customWidth="1"/>
    <col min="10741" max="10741" width="17" style="1" customWidth="1"/>
    <col min="10742" max="10748" width="8.85546875" style="1" customWidth="1"/>
    <col min="10749" max="10749" width="15.140625" style="1" customWidth="1"/>
    <col min="10750" max="10750" width="12.140625" style="1" customWidth="1"/>
    <col min="10751" max="10751" width="16.85546875" style="1" customWidth="1"/>
    <col min="10752" max="10752" width="14.85546875" style="1" customWidth="1"/>
    <col min="10753" max="10753" width="25.140625" style="1" customWidth="1"/>
    <col min="10754" max="10991" width="11.42578125" style="1"/>
    <col min="10992" max="10992" width="2.85546875" style="1" customWidth="1"/>
    <col min="10993" max="10994" width="12.85546875" style="1" customWidth="1"/>
    <col min="10995" max="10996" width="8.85546875" style="1" customWidth="1"/>
    <col min="10997" max="10997" width="17" style="1" customWidth="1"/>
    <col min="10998" max="11004" width="8.85546875" style="1" customWidth="1"/>
    <col min="11005" max="11005" width="15.140625" style="1" customWidth="1"/>
    <col min="11006" max="11006" width="12.140625" style="1" customWidth="1"/>
    <col min="11007" max="11007" width="16.85546875" style="1" customWidth="1"/>
    <col min="11008" max="11008" width="14.85546875" style="1" customWidth="1"/>
    <col min="11009" max="11009" width="25.140625" style="1" customWidth="1"/>
    <col min="11010" max="11247" width="11.42578125" style="1"/>
    <col min="11248" max="11248" width="2.85546875" style="1" customWidth="1"/>
    <col min="11249" max="11250" width="12.85546875" style="1" customWidth="1"/>
    <col min="11251" max="11252" width="8.85546875" style="1" customWidth="1"/>
    <col min="11253" max="11253" width="17" style="1" customWidth="1"/>
    <col min="11254" max="11260" width="8.85546875" style="1" customWidth="1"/>
    <col min="11261" max="11261" width="15.140625" style="1" customWidth="1"/>
    <col min="11262" max="11262" width="12.140625" style="1" customWidth="1"/>
    <col min="11263" max="11263" width="16.85546875" style="1" customWidth="1"/>
    <col min="11264" max="11264" width="14.85546875" style="1" customWidth="1"/>
    <col min="11265" max="11265" width="25.140625" style="1" customWidth="1"/>
    <col min="11266" max="11503" width="11.42578125" style="1"/>
    <col min="11504" max="11504" width="2.85546875" style="1" customWidth="1"/>
    <col min="11505" max="11506" width="12.85546875" style="1" customWidth="1"/>
    <col min="11507" max="11508" width="8.85546875" style="1" customWidth="1"/>
    <col min="11509" max="11509" width="17" style="1" customWidth="1"/>
    <col min="11510" max="11516" width="8.85546875" style="1" customWidth="1"/>
    <col min="11517" max="11517" width="15.140625" style="1" customWidth="1"/>
    <col min="11518" max="11518" width="12.140625" style="1" customWidth="1"/>
    <col min="11519" max="11519" width="16.85546875" style="1" customWidth="1"/>
    <col min="11520" max="11520" width="14.85546875" style="1" customWidth="1"/>
    <col min="11521" max="11521" width="25.140625" style="1" customWidth="1"/>
    <col min="11522" max="11759" width="11.42578125" style="1"/>
    <col min="11760" max="11760" width="2.85546875" style="1" customWidth="1"/>
    <col min="11761" max="11762" width="12.85546875" style="1" customWidth="1"/>
    <col min="11763" max="11764" width="8.85546875" style="1" customWidth="1"/>
    <col min="11765" max="11765" width="17" style="1" customWidth="1"/>
    <col min="11766" max="11772" width="8.85546875" style="1" customWidth="1"/>
    <col min="11773" max="11773" width="15.140625" style="1" customWidth="1"/>
    <col min="11774" max="11774" width="12.140625" style="1" customWidth="1"/>
    <col min="11775" max="11775" width="16.85546875" style="1" customWidth="1"/>
    <col min="11776" max="11776" width="14.85546875" style="1" customWidth="1"/>
    <col min="11777" max="11777" width="25.140625" style="1" customWidth="1"/>
    <col min="11778" max="12015" width="11.42578125" style="1"/>
    <col min="12016" max="12016" width="2.85546875" style="1" customWidth="1"/>
    <col min="12017" max="12018" width="12.85546875" style="1" customWidth="1"/>
    <col min="12019" max="12020" width="8.85546875" style="1" customWidth="1"/>
    <col min="12021" max="12021" width="17" style="1" customWidth="1"/>
    <col min="12022" max="12028" width="8.85546875" style="1" customWidth="1"/>
    <col min="12029" max="12029" width="15.140625" style="1" customWidth="1"/>
    <col min="12030" max="12030" width="12.140625" style="1" customWidth="1"/>
    <col min="12031" max="12031" width="16.85546875" style="1" customWidth="1"/>
    <col min="12032" max="12032" width="14.85546875" style="1" customWidth="1"/>
    <col min="12033" max="12033" width="25.140625" style="1" customWidth="1"/>
    <col min="12034" max="12271" width="11.42578125" style="1"/>
    <col min="12272" max="12272" width="2.85546875" style="1" customWidth="1"/>
    <col min="12273" max="12274" width="12.85546875" style="1" customWidth="1"/>
    <col min="12275" max="12276" width="8.85546875" style="1" customWidth="1"/>
    <col min="12277" max="12277" width="17" style="1" customWidth="1"/>
    <col min="12278" max="12284" width="8.85546875" style="1" customWidth="1"/>
    <col min="12285" max="12285" width="15.140625" style="1" customWidth="1"/>
    <col min="12286" max="12286" width="12.140625" style="1" customWidth="1"/>
    <col min="12287" max="12287" width="16.85546875" style="1" customWidth="1"/>
    <col min="12288" max="12288" width="14.85546875" style="1" customWidth="1"/>
    <col min="12289" max="12289" width="25.140625" style="1" customWidth="1"/>
    <col min="12290" max="12527" width="11.42578125" style="1"/>
    <col min="12528" max="12528" width="2.85546875" style="1" customWidth="1"/>
    <col min="12529" max="12530" width="12.85546875" style="1" customWidth="1"/>
    <col min="12531" max="12532" width="8.85546875" style="1" customWidth="1"/>
    <col min="12533" max="12533" width="17" style="1" customWidth="1"/>
    <col min="12534" max="12540" width="8.85546875" style="1" customWidth="1"/>
    <col min="12541" max="12541" width="15.140625" style="1" customWidth="1"/>
    <col min="12542" max="12542" width="12.140625" style="1" customWidth="1"/>
    <col min="12543" max="12543" width="16.85546875" style="1" customWidth="1"/>
    <col min="12544" max="12544" width="14.85546875" style="1" customWidth="1"/>
    <col min="12545" max="12545" width="25.140625" style="1" customWidth="1"/>
    <col min="12546" max="12783" width="11.42578125" style="1"/>
    <col min="12784" max="12784" width="2.85546875" style="1" customWidth="1"/>
    <col min="12785" max="12786" width="12.85546875" style="1" customWidth="1"/>
    <col min="12787" max="12788" width="8.85546875" style="1" customWidth="1"/>
    <col min="12789" max="12789" width="17" style="1" customWidth="1"/>
    <col min="12790" max="12796" width="8.85546875" style="1" customWidth="1"/>
    <col min="12797" max="12797" width="15.140625" style="1" customWidth="1"/>
    <col min="12798" max="12798" width="12.140625" style="1" customWidth="1"/>
    <col min="12799" max="12799" width="16.85546875" style="1" customWidth="1"/>
    <col min="12800" max="12800" width="14.85546875" style="1" customWidth="1"/>
    <col min="12801" max="12801" width="25.140625" style="1" customWidth="1"/>
    <col min="12802" max="13039" width="11.42578125" style="1"/>
    <col min="13040" max="13040" width="2.85546875" style="1" customWidth="1"/>
    <col min="13041" max="13042" width="12.85546875" style="1" customWidth="1"/>
    <col min="13043" max="13044" width="8.85546875" style="1" customWidth="1"/>
    <col min="13045" max="13045" width="17" style="1" customWidth="1"/>
    <col min="13046" max="13052" width="8.85546875" style="1" customWidth="1"/>
    <col min="13053" max="13053" width="15.140625" style="1" customWidth="1"/>
    <col min="13054" max="13054" width="12.140625" style="1" customWidth="1"/>
    <col min="13055" max="13055" width="16.85546875" style="1" customWidth="1"/>
    <col min="13056" max="13056" width="14.85546875" style="1" customWidth="1"/>
    <col min="13057" max="13057" width="25.140625" style="1" customWidth="1"/>
    <col min="13058" max="13295" width="11.42578125" style="1"/>
    <col min="13296" max="13296" width="2.85546875" style="1" customWidth="1"/>
    <col min="13297" max="13298" width="12.85546875" style="1" customWidth="1"/>
    <col min="13299" max="13300" width="8.85546875" style="1" customWidth="1"/>
    <col min="13301" max="13301" width="17" style="1" customWidth="1"/>
    <col min="13302" max="13308" width="8.85546875" style="1" customWidth="1"/>
    <col min="13309" max="13309" width="15.140625" style="1" customWidth="1"/>
    <col min="13310" max="13310" width="12.140625" style="1" customWidth="1"/>
    <col min="13311" max="13311" width="16.85546875" style="1" customWidth="1"/>
    <col min="13312" max="13312" width="14.85546875" style="1" customWidth="1"/>
    <col min="13313" max="13313" width="25.140625" style="1" customWidth="1"/>
    <col min="13314" max="13551" width="11.42578125" style="1"/>
    <col min="13552" max="13552" width="2.85546875" style="1" customWidth="1"/>
    <col min="13553" max="13554" width="12.85546875" style="1" customWidth="1"/>
    <col min="13555" max="13556" width="8.85546875" style="1" customWidth="1"/>
    <col min="13557" max="13557" width="17" style="1" customWidth="1"/>
    <col min="13558" max="13564" width="8.85546875" style="1" customWidth="1"/>
    <col min="13565" max="13565" width="15.140625" style="1" customWidth="1"/>
    <col min="13566" max="13566" width="12.140625" style="1" customWidth="1"/>
    <col min="13567" max="13567" width="16.85546875" style="1" customWidth="1"/>
    <col min="13568" max="13568" width="14.85546875" style="1" customWidth="1"/>
    <col min="13569" max="13569" width="25.140625" style="1" customWidth="1"/>
    <col min="13570" max="13807" width="11.42578125" style="1"/>
    <col min="13808" max="13808" width="2.85546875" style="1" customWidth="1"/>
    <col min="13809" max="13810" width="12.85546875" style="1" customWidth="1"/>
    <col min="13811" max="13812" width="8.85546875" style="1" customWidth="1"/>
    <col min="13813" max="13813" width="17" style="1" customWidth="1"/>
    <col min="13814" max="13820" width="8.85546875" style="1" customWidth="1"/>
    <col min="13821" max="13821" width="15.140625" style="1" customWidth="1"/>
    <col min="13822" max="13822" width="12.140625" style="1" customWidth="1"/>
    <col min="13823" max="13823" width="16.85546875" style="1" customWidth="1"/>
    <col min="13824" max="13824" width="14.85546875" style="1" customWidth="1"/>
    <col min="13825" max="13825" width="25.140625" style="1" customWidth="1"/>
    <col min="13826" max="14063" width="11.42578125" style="1"/>
    <col min="14064" max="14064" width="2.85546875" style="1" customWidth="1"/>
    <col min="14065" max="14066" width="12.85546875" style="1" customWidth="1"/>
    <col min="14067" max="14068" width="8.85546875" style="1" customWidth="1"/>
    <col min="14069" max="14069" width="17" style="1" customWidth="1"/>
    <col min="14070" max="14076" width="8.85546875" style="1" customWidth="1"/>
    <col min="14077" max="14077" width="15.140625" style="1" customWidth="1"/>
    <col min="14078" max="14078" width="12.140625" style="1" customWidth="1"/>
    <col min="14079" max="14079" width="16.85546875" style="1" customWidth="1"/>
    <col min="14080" max="14080" width="14.85546875" style="1" customWidth="1"/>
    <col min="14081" max="14081" width="25.140625" style="1" customWidth="1"/>
    <col min="14082" max="14319" width="11.42578125" style="1"/>
    <col min="14320" max="14320" width="2.85546875" style="1" customWidth="1"/>
    <col min="14321" max="14322" width="12.85546875" style="1" customWidth="1"/>
    <col min="14323" max="14324" width="8.85546875" style="1" customWidth="1"/>
    <col min="14325" max="14325" width="17" style="1" customWidth="1"/>
    <col min="14326" max="14332" width="8.85546875" style="1" customWidth="1"/>
    <col min="14333" max="14333" width="15.140625" style="1" customWidth="1"/>
    <col min="14334" max="14334" width="12.140625" style="1" customWidth="1"/>
    <col min="14335" max="14335" width="16.85546875" style="1" customWidth="1"/>
    <col min="14336" max="14336" width="14.85546875" style="1" customWidth="1"/>
    <col min="14337" max="14337" width="25.140625" style="1" customWidth="1"/>
    <col min="14338" max="14575" width="11.42578125" style="1"/>
    <col min="14576" max="14576" width="2.85546875" style="1" customWidth="1"/>
    <col min="14577" max="14578" width="12.85546875" style="1" customWidth="1"/>
    <col min="14579" max="14580" width="8.85546875" style="1" customWidth="1"/>
    <col min="14581" max="14581" width="17" style="1" customWidth="1"/>
    <col min="14582" max="14588" width="8.85546875" style="1" customWidth="1"/>
    <col min="14589" max="14589" width="15.140625" style="1" customWidth="1"/>
    <col min="14590" max="14590" width="12.140625" style="1" customWidth="1"/>
    <col min="14591" max="14591" width="16.85546875" style="1" customWidth="1"/>
    <col min="14592" max="14592" width="14.85546875" style="1" customWidth="1"/>
    <col min="14593" max="14593" width="25.140625" style="1" customWidth="1"/>
    <col min="14594" max="14831" width="11.42578125" style="1"/>
    <col min="14832" max="14832" width="2.85546875" style="1" customWidth="1"/>
    <col min="14833" max="14834" width="12.85546875" style="1" customWidth="1"/>
    <col min="14835" max="14836" width="8.85546875" style="1" customWidth="1"/>
    <col min="14837" max="14837" width="17" style="1" customWidth="1"/>
    <col min="14838" max="14844" width="8.85546875" style="1" customWidth="1"/>
    <col min="14845" max="14845" width="15.140625" style="1" customWidth="1"/>
    <col min="14846" max="14846" width="12.140625" style="1" customWidth="1"/>
    <col min="14847" max="14847" width="16.85546875" style="1" customWidth="1"/>
    <col min="14848" max="14848" width="14.85546875" style="1" customWidth="1"/>
    <col min="14849" max="14849" width="25.140625" style="1" customWidth="1"/>
    <col min="14850" max="15087" width="11.42578125" style="1"/>
    <col min="15088" max="15088" width="2.85546875" style="1" customWidth="1"/>
    <col min="15089" max="15090" width="12.85546875" style="1" customWidth="1"/>
    <col min="15091" max="15092" width="8.85546875" style="1" customWidth="1"/>
    <col min="15093" max="15093" width="17" style="1" customWidth="1"/>
    <col min="15094" max="15100" width="8.85546875" style="1" customWidth="1"/>
    <col min="15101" max="15101" width="15.140625" style="1" customWidth="1"/>
    <col min="15102" max="15102" width="12.140625" style="1" customWidth="1"/>
    <col min="15103" max="15103" width="16.85546875" style="1" customWidth="1"/>
    <col min="15104" max="15104" width="14.85546875" style="1" customWidth="1"/>
    <col min="15105" max="15105" width="25.140625" style="1" customWidth="1"/>
    <col min="15106" max="15343" width="11.42578125" style="1"/>
    <col min="15344" max="15344" width="2.85546875" style="1" customWidth="1"/>
    <col min="15345" max="15346" width="12.85546875" style="1" customWidth="1"/>
    <col min="15347" max="15348" width="8.85546875" style="1" customWidth="1"/>
    <col min="15349" max="15349" width="17" style="1" customWidth="1"/>
    <col min="15350" max="15356" width="8.85546875" style="1" customWidth="1"/>
    <col min="15357" max="15357" width="15.140625" style="1" customWidth="1"/>
    <col min="15358" max="15358" width="12.140625" style="1" customWidth="1"/>
    <col min="15359" max="15359" width="16.85546875" style="1" customWidth="1"/>
    <col min="15360" max="15360" width="14.85546875" style="1" customWidth="1"/>
    <col min="15361" max="15361" width="25.140625" style="1" customWidth="1"/>
    <col min="15362" max="15599" width="11.42578125" style="1"/>
    <col min="15600" max="15600" width="2.85546875" style="1" customWidth="1"/>
    <col min="15601" max="15602" width="12.85546875" style="1" customWidth="1"/>
    <col min="15603" max="15604" width="8.85546875" style="1" customWidth="1"/>
    <col min="15605" max="15605" width="17" style="1" customWidth="1"/>
    <col min="15606" max="15612" width="8.85546875" style="1" customWidth="1"/>
    <col min="15613" max="15613" width="15.140625" style="1" customWidth="1"/>
    <col min="15614" max="15614" width="12.140625" style="1" customWidth="1"/>
    <col min="15615" max="15615" width="16.85546875" style="1" customWidth="1"/>
    <col min="15616" max="15616" width="14.85546875" style="1" customWidth="1"/>
    <col min="15617" max="15617" width="25.140625" style="1" customWidth="1"/>
    <col min="15618" max="15855" width="11.42578125" style="1"/>
    <col min="15856" max="15856" width="2.85546875" style="1" customWidth="1"/>
    <col min="15857" max="15858" width="12.85546875" style="1" customWidth="1"/>
    <col min="15859" max="15860" width="8.85546875" style="1" customWidth="1"/>
    <col min="15861" max="15861" width="17" style="1" customWidth="1"/>
    <col min="15862" max="15868" width="8.85546875" style="1" customWidth="1"/>
    <col min="15869" max="15869" width="15.140625" style="1" customWidth="1"/>
    <col min="15870" max="15870" width="12.140625" style="1" customWidth="1"/>
    <col min="15871" max="15871" width="16.85546875" style="1" customWidth="1"/>
    <col min="15872" max="15872" width="14.85546875" style="1" customWidth="1"/>
    <col min="15873" max="15873" width="25.140625" style="1" customWidth="1"/>
    <col min="15874" max="16111" width="11.42578125" style="1"/>
    <col min="16112" max="16112" width="2.85546875" style="1" customWidth="1"/>
    <col min="16113" max="16114" width="12.85546875" style="1" customWidth="1"/>
    <col min="16115" max="16116" width="8.85546875" style="1" customWidth="1"/>
    <col min="16117" max="16117" width="17" style="1" customWidth="1"/>
    <col min="16118" max="16124" width="8.85546875" style="1" customWidth="1"/>
    <col min="16125" max="16125" width="15.140625" style="1" customWidth="1"/>
    <col min="16126" max="16126" width="12.140625" style="1" customWidth="1"/>
    <col min="16127" max="16127" width="16.85546875" style="1" customWidth="1"/>
    <col min="16128" max="16128" width="14.85546875" style="1" customWidth="1"/>
    <col min="16129" max="16129" width="25.140625" style="1" customWidth="1"/>
    <col min="16130" max="16368" width="11.42578125" style="1"/>
    <col min="16369" max="16384" width="11.42578125" style="1" customWidth="1"/>
  </cols>
  <sheetData>
    <row r="1" spans="1:8" s="24" customFormat="1" ht="16.5" thickTop="1" x14ac:dyDescent="0.25">
      <c r="A1" s="23"/>
      <c r="B1" s="90" t="s">
        <v>383</v>
      </c>
      <c r="C1" s="91"/>
      <c r="D1" s="91"/>
      <c r="E1" s="91"/>
      <c r="F1" s="91"/>
      <c r="G1" s="91"/>
      <c r="H1" s="92"/>
    </row>
    <row r="2" spans="1:8" s="24" customFormat="1" ht="15" x14ac:dyDescent="0.25">
      <c r="B2" s="25"/>
      <c r="C2" s="26"/>
      <c r="D2" s="27"/>
      <c r="E2" s="27"/>
      <c r="F2" s="28"/>
      <c r="G2" s="28"/>
      <c r="H2" s="29"/>
    </row>
    <row r="3" spans="1:8" s="24" customFormat="1" ht="27" customHeight="1" x14ac:dyDescent="0.25">
      <c r="B3" s="30"/>
      <c r="C3" s="26"/>
      <c r="D3" s="27"/>
      <c r="E3" s="27"/>
      <c r="F3" s="26"/>
      <c r="G3" s="26"/>
      <c r="H3" s="29"/>
    </row>
    <row r="4" spans="1:8" s="24" customFormat="1" ht="15.75" x14ac:dyDescent="0.25">
      <c r="B4" s="30"/>
      <c r="C4" s="26"/>
      <c r="D4" s="27"/>
      <c r="E4" s="27"/>
      <c r="F4" s="26"/>
      <c r="G4" s="26"/>
      <c r="H4" s="29"/>
    </row>
    <row r="5" spans="1:8" s="24" customFormat="1" ht="9" customHeight="1" x14ac:dyDescent="0.25">
      <c r="B5" s="30"/>
      <c r="C5" s="26"/>
      <c r="D5" s="31"/>
      <c r="E5" s="31"/>
      <c r="F5" s="31"/>
      <c r="G5" s="31"/>
      <c r="H5" s="32"/>
    </row>
    <row r="6" spans="1:8" s="24" customFormat="1" ht="23.25" x14ac:dyDescent="0.25">
      <c r="B6" s="69"/>
      <c r="C6" s="70"/>
      <c r="D6" s="70"/>
      <c r="E6" s="70"/>
      <c r="F6" s="70"/>
      <c r="G6" s="102"/>
      <c r="H6" s="103"/>
    </row>
    <row r="7" spans="1:8" s="24" customFormat="1" ht="24" thickBot="1" x14ac:dyDescent="0.3">
      <c r="B7" s="104"/>
      <c r="C7" s="105"/>
      <c r="D7" s="105"/>
      <c r="E7" s="105"/>
      <c r="F7" s="105"/>
      <c r="G7" s="105"/>
      <c r="H7" s="106"/>
    </row>
    <row r="8" spans="1:8" s="24" customFormat="1" ht="38.450000000000003" customHeight="1" thickTop="1" x14ac:dyDescent="0.25">
      <c r="B8" s="33" t="s">
        <v>6</v>
      </c>
      <c r="C8" s="93" t="s">
        <v>67</v>
      </c>
      <c r="D8" s="93"/>
      <c r="E8" s="93"/>
      <c r="F8" s="93"/>
      <c r="G8" s="94"/>
      <c r="H8" s="95"/>
    </row>
    <row r="9" spans="1:8" s="24" customFormat="1" ht="27.95" customHeight="1" x14ac:dyDescent="0.25">
      <c r="B9" s="34" t="s">
        <v>7</v>
      </c>
      <c r="C9" s="96" t="s">
        <v>68</v>
      </c>
      <c r="D9" s="97"/>
      <c r="E9" s="97"/>
      <c r="F9" s="97"/>
      <c r="G9" s="97"/>
      <c r="H9" s="98"/>
    </row>
    <row r="10" spans="1:8" s="24" customFormat="1" ht="27.95" customHeight="1" x14ac:dyDescent="0.25">
      <c r="B10" s="34" t="s">
        <v>8</v>
      </c>
      <c r="C10" s="96" t="s">
        <v>69</v>
      </c>
      <c r="D10" s="97"/>
      <c r="E10" s="97"/>
      <c r="F10" s="97"/>
      <c r="G10" s="97"/>
      <c r="H10" s="98"/>
    </row>
    <row r="11" spans="1:8" s="24" customFormat="1" ht="22.9" customHeight="1" thickBot="1" x14ac:dyDescent="0.3">
      <c r="B11" s="35" t="s">
        <v>9</v>
      </c>
      <c r="C11" s="99" t="s">
        <v>63</v>
      </c>
      <c r="D11" s="100"/>
      <c r="E11" s="100"/>
      <c r="F11" s="100"/>
      <c r="G11" s="100"/>
      <c r="H11" s="101"/>
    </row>
    <row r="12" spans="1:8" ht="16.5" thickTop="1" x14ac:dyDescent="0.2">
      <c r="B12" s="2"/>
      <c r="C12" s="3"/>
      <c r="D12" s="4"/>
      <c r="E12" s="14"/>
      <c r="F12" s="17"/>
      <c r="G12" s="17"/>
      <c r="H12" s="17"/>
    </row>
    <row r="13" spans="1:8" ht="15.75" x14ac:dyDescent="0.2">
      <c r="B13" s="2"/>
      <c r="C13" s="5" t="s">
        <v>0</v>
      </c>
      <c r="D13" s="4"/>
      <c r="E13" s="14"/>
      <c r="F13" s="17"/>
      <c r="G13" s="17"/>
      <c r="H13" s="17"/>
    </row>
    <row r="14" spans="1:8" ht="15.75" x14ac:dyDescent="0.2">
      <c r="B14" s="2"/>
      <c r="C14" s="3"/>
      <c r="D14" s="4"/>
      <c r="E14" s="14"/>
      <c r="F14" s="17"/>
      <c r="G14" s="17"/>
      <c r="H14" s="17"/>
    </row>
    <row r="15" spans="1:8" ht="15.75" customHeight="1" x14ac:dyDescent="0.2">
      <c r="B15" s="2"/>
      <c r="C15" s="88" t="s">
        <v>70</v>
      </c>
      <c r="D15" s="89"/>
      <c r="E15" s="89"/>
      <c r="F15" s="89"/>
      <c r="G15" s="89"/>
      <c r="H15" s="20"/>
    </row>
    <row r="16" spans="1:8" ht="15.75" x14ac:dyDescent="0.2">
      <c r="B16" s="2"/>
      <c r="C16" s="46" t="s">
        <v>61</v>
      </c>
      <c r="D16" s="47"/>
      <c r="E16" s="48"/>
      <c r="F16" s="48"/>
      <c r="G16" s="48"/>
      <c r="H16" s="38">
        <f>H113</f>
        <v>1818.9299999999998</v>
      </c>
    </row>
    <row r="17" spans="2:8" s="9" customFormat="1" ht="15.75" customHeight="1" x14ac:dyDescent="0.25">
      <c r="B17" s="2"/>
      <c r="C17" s="8"/>
      <c r="D17" s="49"/>
      <c r="E17" s="4"/>
      <c r="F17" s="39"/>
      <c r="G17" s="39" t="s">
        <v>18</v>
      </c>
      <c r="H17" s="40">
        <f>SUBTOTAL(9,H16:H16)</f>
        <v>1818.9299999999998</v>
      </c>
    </row>
    <row r="18" spans="2:8" ht="15.75" x14ac:dyDescent="0.2">
      <c r="B18" s="2"/>
      <c r="H18" s="21"/>
    </row>
    <row r="19" spans="2:8" ht="15.75" x14ac:dyDescent="0.2">
      <c r="B19" s="2"/>
      <c r="C19" s="88" t="s">
        <v>85</v>
      </c>
      <c r="D19" s="89"/>
      <c r="E19" s="89"/>
      <c r="F19" s="89"/>
      <c r="G19" s="89"/>
      <c r="H19" s="20"/>
    </row>
    <row r="20" spans="2:8" ht="15.75" x14ac:dyDescent="0.2">
      <c r="B20" s="2"/>
      <c r="C20" s="46" t="s">
        <v>61</v>
      </c>
      <c r="D20" s="47"/>
      <c r="E20" s="48"/>
      <c r="F20" s="48"/>
      <c r="G20" s="48"/>
      <c r="H20" s="38">
        <f>H124</f>
        <v>2318.0300000000002</v>
      </c>
    </row>
    <row r="21" spans="2:8" ht="15.75" x14ac:dyDescent="0.2">
      <c r="B21" s="2"/>
      <c r="C21" s="46" t="s">
        <v>82</v>
      </c>
      <c r="D21" s="47"/>
      <c r="E21" s="48"/>
      <c r="F21" s="48"/>
      <c r="G21" s="48"/>
      <c r="H21" s="38">
        <f>H135</f>
        <v>3862.29</v>
      </c>
    </row>
    <row r="22" spans="2:8" s="9" customFormat="1" ht="15.75" customHeight="1" x14ac:dyDescent="0.25">
      <c r="B22" s="2"/>
      <c r="C22" s="46" t="s">
        <v>83</v>
      </c>
      <c r="D22" s="47"/>
      <c r="E22" s="48"/>
      <c r="F22" s="48"/>
      <c r="G22" s="48"/>
      <c r="H22" s="38">
        <f>H141</f>
        <v>76.98</v>
      </c>
    </row>
    <row r="23" spans="2:8" s="9" customFormat="1" ht="15.75" customHeight="1" x14ac:dyDescent="0.25">
      <c r="B23" s="2"/>
      <c r="C23" s="46" t="s">
        <v>84</v>
      </c>
      <c r="D23" s="47"/>
      <c r="E23" s="48"/>
      <c r="F23" s="48"/>
      <c r="G23" s="48"/>
      <c r="H23" s="38">
        <f>H163</f>
        <v>523</v>
      </c>
    </row>
    <row r="24" spans="2:8" ht="15.75" x14ac:dyDescent="0.2">
      <c r="B24" s="2"/>
      <c r="C24" s="8"/>
      <c r="D24" s="49"/>
      <c r="E24" s="4"/>
      <c r="F24" s="39"/>
      <c r="G24" s="39" t="s">
        <v>36</v>
      </c>
      <c r="H24" s="40">
        <f>SUBTOTAL(9,H20:H23)</f>
        <v>6780.2999999999993</v>
      </c>
    </row>
    <row r="25" spans="2:8" ht="15.75" x14ac:dyDescent="0.2">
      <c r="B25" s="2"/>
      <c r="H25" s="21"/>
    </row>
    <row r="26" spans="2:8" ht="15.75" x14ac:dyDescent="0.2">
      <c r="B26" s="2"/>
      <c r="C26" s="88" t="s">
        <v>151</v>
      </c>
      <c r="D26" s="89"/>
      <c r="E26" s="89"/>
      <c r="F26" s="89"/>
      <c r="G26" s="89"/>
      <c r="H26" s="20"/>
    </row>
    <row r="27" spans="2:8" ht="15.75" x14ac:dyDescent="0.2">
      <c r="B27" s="2"/>
      <c r="C27" s="46" t="s">
        <v>61</v>
      </c>
      <c r="D27" s="47"/>
      <c r="E27" s="48"/>
      <c r="F27" s="48"/>
      <c r="G27" s="48"/>
      <c r="H27" s="38">
        <f>H177</f>
        <v>97.429999999999993</v>
      </c>
    </row>
    <row r="28" spans="2:8" ht="15.75" x14ac:dyDescent="0.2">
      <c r="B28" s="2"/>
      <c r="C28" s="46" t="s">
        <v>62</v>
      </c>
      <c r="D28" s="47"/>
      <c r="E28" s="48"/>
      <c r="F28" s="48"/>
      <c r="G28" s="48"/>
      <c r="H28" s="38">
        <f>H184</f>
        <v>43.45</v>
      </c>
    </row>
    <row r="29" spans="2:8" ht="15.75" x14ac:dyDescent="0.2">
      <c r="B29" s="2"/>
      <c r="C29" s="46" t="s">
        <v>64</v>
      </c>
      <c r="D29" s="47"/>
      <c r="E29" s="48"/>
      <c r="F29" s="48"/>
      <c r="G29" s="48"/>
      <c r="H29" s="38">
        <f>H200</f>
        <v>670.41000000000008</v>
      </c>
    </row>
    <row r="30" spans="2:8" ht="15.75" x14ac:dyDescent="0.2">
      <c r="B30" s="2"/>
      <c r="C30" s="46" t="s">
        <v>65</v>
      </c>
      <c r="D30" s="47"/>
      <c r="E30" s="48"/>
      <c r="F30" s="48"/>
      <c r="G30" s="48"/>
      <c r="H30" s="38">
        <f>H209</f>
        <v>24.560000000000002</v>
      </c>
    </row>
    <row r="31" spans="2:8" ht="15.75" x14ac:dyDescent="0.2">
      <c r="B31" s="2"/>
      <c r="C31" s="46" t="s">
        <v>66</v>
      </c>
      <c r="D31" s="47"/>
      <c r="E31" s="48"/>
      <c r="F31" s="48"/>
      <c r="G31" s="48"/>
      <c r="H31" s="38">
        <f>H225</f>
        <v>44</v>
      </c>
    </row>
    <row r="32" spans="2:8" ht="15.75" x14ac:dyDescent="0.2">
      <c r="B32" s="2"/>
      <c r="C32" s="8"/>
      <c r="D32" s="49"/>
      <c r="E32" s="4"/>
      <c r="F32" s="39"/>
      <c r="G32" s="39" t="s">
        <v>37</v>
      </c>
      <c r="H32" s="40">
        <f>SUBTOTAL(9,H27:H31)</f>
        <v>879.85000000000014</v>
      </c>
    </row>
    <row r="33" spans="2:8" ht="15.75" x14ac:dyDescent="0.2">
      <c r="B33" s="2"/>
      <c r="H33" s="21"/>
    </row>
    <row r="34" spans="2:8" ht="15.75" x14ac:dyDescent="0.2">
      <c r="B34" s="2"/>
      <c r="C34" s="88" t="s">
        <v>228</v>
      </c>
      <c r="D34" s="89"/>
      <c r="E34" s="89"/>
      <c r="F34" s="89"/>
      <c r="G34" s="89"/>
      <c r="H34" s="20"/>
    </row>
    <row r="35" spans="2:8" ht="15.75" x14ac:dyDescent="0.2">
      <c r="B35" s="2"/>
      <c r="C35" s="46" t="s">
        <v>61</v>
      </c>
      <c r="D35" s="47"/>
      <c r="E35" s="48"/>
      <c r="F35" s="48"/>
      <c r="G35" s="48"/>
      <c r="H35" s="38">
        <f>H241</f>
        <v>126.16999999999999</v>
      </c>
    </row>
    <row r="36" spans="2:8" ht="15.75" x14ac:dyDescent="0.2">
      <c r="B36" s="2"/>
      <c r="C36" s="46" t="s">
        <v>62</v>
      </c>
      <c r="D36" s="47"/>
      <c r="E36" s="48"/>
      <c r="F36" s="48"/>
      <c r="G36" s="48"/>
      <c r="H36" s="38">
        <f>H248</f>
        <v>67.039999999999992</v>
      </c>
    </row>
    <row r="37" spans="2:8" ht="15.75" x14ac:dyDescent="0.2">
      <c r="B37" s="2"/>
      <c r="C37" s="46" t="s">
        <v>64</v>
      </c>
      <c r="D37" s="47"/>
      <c r="E37" s="48"/>
      <c r="F37" s="48"/>
      <c r="G37" s="48"/>
      <c r="H37" s="38">
        <f>H263</f>
        <v>1131.6300000000001</v>
      </c>
    </row>
    <row r="38" spans="2:8" ht="15.75" x14ac:dyDescent="0.2">
      <c r="B38" s="2"/>
      <c r="C38" s="46" t="s">
        <v>65</v>
      </c>
      <c r="D38" s="47"/>
      <c r="E38" s="48"/>
      <c r="F38" s="48"/>
      <c r="G38" s="48"/>
      <c r="H38" s="38">
        <f>H271</f>
        <v>69</v>
      </c>
    </row>
    <row r="39" spans="2:8" ht="15.75" x14ac:dyDescent="0.2">
      <c r="B39" s="2"/>
      <c r="C39" s="46" t="s">
        <v>66</v>
      </c>
      <c r="D39" s="47"/>
      <c r="E39" s="48"/>
      <c r="F39" s="48"/>
      <c r="G39" s="48"/>
      <c r="H39" s="38">
        <f>H309</f>
        <v>716</v>
      </c>
    </row>
    <row r="40" spans="2:8" ht="15.75" x14ac:dyDescent="0.2">
      <c r="B40" s="2"/>
      <c r="C40" s="8"/>
      <c r="D40" s="49"/>
      <c r="E40" s="4"/>
      <c r="F40" s="39"/>
      <c r="G40" s="39" t="s">
        <v>46</v>
      </c>
      <c r="H40" s="40">
        <f>SUBTOTAL(9,H35:H39)</f>
        <v>2109.84</v>
      </c>
    </row>
    <row r="41" spans="2:8" ht="15.75" x14ac:dyDescent="0.2">
      <c r="B41" s="2"/>
      <c r="H41" s="21"/>
    </row>
    <row r="42" spans="2:8" ht="15.75" x14ac:dyDescent="0.2">
      <c r="B42" s="2"/>
      <c r="C42" s="88" t="s">
        <v>284</v>
      </c>
      <c r="D42" s="89"/>
      <c r="E42" s="89"/>
      <c r="F42" s="89"/>
      <c r="G42" s="89"/>
      <c r="H42" s="20"/>
    </row>
    <row r="43" spans="2:8" ht="15.75" x14ac:dyDescent="0.2">
      <c r="B43" s="2"/>
      <c r="C43" s="46" t="s">
        <v>61</v>
      </c>
      <c r="D43" s="47"/>
      <c r="E43" s="48"/>
      <c r="F43" s="48"/>
      <c r="G43" s="48"/>
      <c r="H43" s="38">
        <f>H322</f>
        <v>98.12</v>
      </c>
    </row>
    <row r="44" spans="2:8" ht="15.75" x14ac:dyDescent="0.2">
      <c r="B44" s="2"/>
      <c r="C44" s="46" t="s">
        <v>82</v>
      </c>
      <c r="D44" s="47"/>
      <c r="E44" s="48"/>
      <c r="F44" s="48"/>
      <c r="G44" s="48"/>
      <c r="H44" s="38">
        <f>H333</f>
        <v>811.82999999999993</v>
      </c>
    </row>
    <row r="45" spans="2:8" ht="15.75" x14ac:dyDescent="0.2">
      <c r="B45" s="2"/>
      <c r="C45" s="46" t="s">
        <v>83</v>
      </c>
      <c r="D45" s="47"/>
      <c r="E45" s="48"/>
      <c r="F45" s="48"/>
      <c r="G45" s="48"/>
      <c r="H45" s="38">
        <f>H341</f>
        <v>65.38</v>
      </c>
    </row>
    <row r="46" spans="2:8" ht="15.75" x14ac:dyDescent="0.2">
      <c r="B46" s="2"/>
      <c r="C46" s="46" t="s">
        <v>84</v>
      </c>
      <c r="D46" s="47"/>
      <c r="E46" s="48"/>
      <c r="F46" s="48"/>
      <c r="G46" s="48"/>
      <c r="H46" s="38">
        <f>H373</f>
        <v>405</v>
      </c>
    </row>
    <row r="47" spans="2:8" ht="15.75" x14ac:dyDescent="0.2">
      <c r="B47" s="2"/>
      <c r="C47" s="8"/>
      <c r="D47" s="49"/>
      <c r="E47" s="4"/>
      <c r="F47" s="39"/>
      <c r="G47" s="39" t="s">
        <v>47</v>
      </c>
      <c r="H47" s="40">
        <f>SUBTOTAL(9,H43:H46)</f>
        <v>1380.33</v>
      </c>
    </row>
    <row r="48" spans="2:8" ht="15.75" x14ac:dyDescent="0.2">
      <c r="B48" s="2"/>
      <c r="H48" s="21"/>
    </row>
    <row r="49" spans="2:8" ht="15.75" x14ac:dyDescent="0.2">
      <c r="B49" s="2"/>
      <c r="C49" s="88" t="s">
        <v>286</v>
      </c>
      <c r="D49" s="89"/>
      <c r="E49" s="89"/>
      <c r="F49" s="89"/>
      <c r="G49" s="89"/>
      <c r="H49" s="20"/>
    </row>
    <row r="50" spans="2:8" ht="15.75" x14ac:dyDescent="0.2">
      <c r="B50" s="2"/>
      <c r="C50" s="46" t="s">
        <v>61</v>
      </c>
      <c r="D50" s="47"/>
      <c r="E50" s="48"/>
      <c r="F50" s="48"/>
      <c r="G50" s="48"/>
      <c r="H50" s="38">
        <f>H385</f>
        <v>965.63</v>
      </c>
    </row>
    <row r="51" spans="2:8" ht="15.75" x14ac:dyDescent="0.2">
      <c r="B51" s="2"/>
      <c r="C51" s="46" t="s">
        <v>82</v>
      </c>
      <c r="D51" s="47"/>
      <c r="E51" s="48"/>
      <c r="F51" s="48"/>
      <c r="G51" s="48"/>
      <c r="H51" s="38">
        <f>H392</f>
        <v>2008.15</v>
      </c>
    </row>
    <row r="52" spans="2:8" ht="15.75" x14ac:dyDescent="0.2">
      <c r="B52" s="2"/>
      <c r="C52" s="46" t="s">
        <v>83</v>
      </c>
      <c r="D52" s="47"/>
      <c r="E52" s="48"/>
      <c r="F52" s="48"/>
      <c r="G52" s="48"/>
      <c r="H52" s="38">
        <f>H397</f>
        <v>152.76</v>
      </c>
    </row>
    <row r="53" spans="2:8" ht="15.75" x14ac:dyDescent="0.2">
      <c r="B53" s="2"/>
      <c r="C53" s="46" t="s">
        <v>84</v>
      </c>
      <c r="D53" s="47"/>
      <c r="E53" s="48"/>
      <c r="F53" s="48"/>
      <c r="G53" s="48"/>
      <c r="H53" s="38">
        <f>H430</f>
        <v>1134</v>
      </c>
    </row>
    <row r="54" spans="2:8" ht="15.75" x14ac:dyDescent="0.2">
      <c r="B54" s="2"/>
      <c r="C54" s="8"/>
      <c r="D54" s="49"/>
      <c r="E54" s="4"/>
      <c r="F54" s="39"/>
      <c r="G54" s="39" t="s">
        <v>287</v>
      </c>
      <c r="H54" s="40">
        <f>SUBTOTAL(9,H50:H53)</f>
        <v>4260.54</v>
      </c>
    </row>
    <row r="55" spans="2:8" ht="15.75" x14ac:dyDescent="0.2">
      <c r="B55" s="2"/>
      <c r="H55" s="21"/>
    </row>
    <row r="56" spans="2:8" ht="15.75" x14ac:dyDescent="0.2">
      <c r="B56" s="2"/>
      <c r="C56" s="88" t="s">
        <v>289</v>
      </c>
      <c r="D56" s="89"/>
      <c r="E56" s="89"/>
      <c r="F56" s="89"/>
      <c r="G56" s="89"/>
      <c r="H56" s="20"/>
    </row>
    <row r="57" spans="2:8" ht="15.75" x14ac:dyDescent="0.2">
      <c r="B57" s="2"/>
      <c r="C57" s="46" t="s">
        <v>61</v>
      </c>
      <c r="D57" s="47"/>
      <c r="E57" s="48"/>
      <c r="F57" s="48"/>
      <c r="G57" s="48"/>
      <c r="H57" s="38">
        <f>H436</f>
        <v>23</v>
      </c>
    </row>
    <row r="58" spans="2:8" ht="15.75" x14ac:dyDescent="0.2">
      <c r="B58" s="2"/>
      <c r="C58" s="46" t="s">
        <v>82</v>
      </c>
      <c r="D58" s="47"/>
      <c r="E58" s="48"/>
      <c r="F58" s="48"/>
      <c r="G58" s="48"/>
      <c r="H58" s="38">
        <f>H440</f>
        <v>478.96</v>
      </c>
    </row>
    <row r="59" spans="2:8" ht="15.75" x14ac:dyDescent="0.2">
      <c r="B59" s="2"/>
      <c r="C59" s="46" t="s">
        <v>83</v>
      </c>
      <c r="D59" s="47"/>
      <c r="E59" s="48"/>
      <c r="F59" s="48"/>
      <c r="G59" s="48"/>
      <c r="H59" s="38">
        <f>H444</f>
        <v>2</v>
      </c>
    </row>
    <row r="60" spans="2:8" ht="15.75" x14ac:dyDescent="0.2">
      <c r="B60" s="2"/>
      <c r="C60" s="46" t="s">
        <v>84</v>
      </c>
      <c r="D60" s="47"/>
      <c r="E60" s="48"/>
      <c r="F60" s="48"/>
      <c r="G60" s="48"/>
      <c r="H60" s="38">
        <f>H476</f>
        <v>895</v>
      </c>
    </row>
    <row r="61" spans="2:8" ht="15.75" x14ac:dyDescent="0.2">
      <c r="B61" s="2"/>
      <c r="C61" s="8"/>
      <c r="D61" s="49"/>
      <c r="E61" s="4"/>
      <c r="F61" s="39"/>
      <c r="G61" s="39" t="s">
        <v>288</v>
      </c>
      <c r="H61" s="40">
        <f>SUBTOTAL(9,H57:H60)</f>
        <v>1398.96</v>
      </c>
    </row>
    <row r="62" spans="2:8" ht="15.75" x14ac:dyDescent="0.2">
      <c r="B62" s="2"/>
      <c r="H62" s="21"/>
    </row>
    <row r="63" spans="2:8" ht="15.75" x14ac:dyDescent="0.2">
      <c r="B63" s="2"/>
      <c r="C63" s="88" t="s">
        <v>343</v>
      </c>
      <c r="D63" s="89"/>
      <c r="E63" s="89"/>
      <c r="F63" s="89"/>
      <c r="G63" s="89"/>
      <c r="H63" s="20"/>
    </row>
    <row r="64" spans="2:8" ht="15.75" x14ac:dyDescent="0.2">
      <c r="B64" s="2"/>
      <c r="C64" s="46" t="s">
        <v>340</v>
      </c>
      <c r="D64" s="47"/>
      <c r="E64" s="48"/>
      <c r="F64" s="48"/>
      <c r="G64" s="48"/>
      <c r="H64" s="38">
        <f>H495</f>
        <v>7415.4400000000005</v>
      </c>
    </row>
    <row r="65" spans="2:9" ht="15.75" x14ac:dyDescent="0.2">
      <c r="B65" s="2"/>
      <c r="C65" s="46" t="s">
        <v>341</v>
      </c>
      <c r="D65" s="47"/>
      <c r="E65" s="48"/>
      <c r="F65" s="48"/>
      <c r="G65" s="48"/>
      <c r="H65" s="38">
        <f>H512</f>
        <v>28</v>
      </c>
    </row>
    <row r="66" spans="2:9" ht="15.75" x14ac:dyDescent="0.2">
      <c r="B66" s="2"/>
      <c r="C66" s="46" t="str">
        <f>+C513</f>
        <v>03.- Rampa de Botadero</v>
      </c>
      <c r="D66" s="47"/>
      <c r="E66" s="48"/>
      <c r="F66" s="48"/>
      <c r="G66" s="48"/>
      <c r="H66" s="38">
        <f>+H523</f>
        <v>7441.62</v>
      </c>
    </row>
    <row r="67" spans="2:9" ht="15.75" x14ac:dyDescent="0.2">
      <c r="B67" s="2"/>
      <c r="C67" s="8"/>
      <c r="D67" s="49"/>
      <c r="E67" s="4"/>
      <c r="F67" s="39"/>
      <c r="G67" s="39" t="s">
        <v>342</v>
      </c>
      <c r="H67" s="40">
        <f>SUBTOTAL(9,H64:H66)</f>
        <v>14885.060000000001</v>
      </c>
    </row>
    <row r="68" spans="2:9" ht="15.75" x14ac:dyDescent="0.2">
      <c r="B68" s="2"/>
      <c r="H68" s="21"/>
    </row>
    <row r="69" spans="2:9" ht="15.75" x14ac:dyDescent="0.2">
      <c r="B69" s="2"/>
      <c r="H69" s="21"/>
    </row>
    <row r="70" spans="2:9" ht="15.75" x14ac:dyDescent="0.2">
      <c r="B70" s="2"/>
      <c r="H70" s="21"/>
    </row>
    <row r="71" spans="2:9" ht="15.75" x14ac:dyDescent="0.2">
      <c r="B71" s="2"/>
      <c r="H71" s="21"/>
    </row>
    <row r="72" spans="2:9" ht="15.75" x14ac:dyDescent="0.2">
      <c r="B72" s="2"/>
      <c r="H72" s="21"/>
    </row>
    <row r="73" spans="2:9" ht="15.75" x14ac:dyDescent="0.2">
      <c r="B73" s="2"/>
      <c r="H73" s="21"/>
    </row>
    <row r="74" spans="2:9" ht="15.75" x14ac:dyDescent="0.2">
      <c r="B74" s="2"/>
      <c r="H74" s="21"/>
    </row>
    <row r="75" spans="2:9" ht="15.75" x14ac:dyDescent="0.2">
      <c r="B75" s="2"/>
      <c r="H75" s="21"/>
    </row>
    <row r="76" spans="2:9" ht="15.75" x14ac:dyDescent="0.2">
      <c r="B76" s="2"/>
      <c r="C76" s="41"/>
      <c r="D76" s="12"/>
      <c r="E76" s="42" t="s">
        <v>16</v>
      </c>
      <c r="F76" s="43"/>
      <c r="G76" s="43"/>
      <c r="H76" s="45">
        <f>H17+H24+H32+H40+H47+H54+H61+H67+H73</f>
        <v>33513.81</v>
      </c>
      <c r="I76" s="9"/>
    </row>
    <row r="77" spans="2:9" ht="15.75" x14ac:dyDescent="0.2">
      <c r="B77" s="2"/>
      <c r="C77" s="41"/>
      <c r="D77" s="12"/>
      <c r="E77" s="42" t="s">
        <v>1</v>
      </c>
      <c r="F77" s="44"/>
      <c r="G77" s="43"/>
      <c r="H77" s="45">
        <f>ROUND(H76*16%,2)</f>
        <v>5362.21</v>
      </c>
      <c r="I77" s="9"/>
    </row>
    <row r="78" spans="2:9" ht="15.75" x14ac:dyDescent="0.2">
      <c r="B78" s="2"/>
      <c r="C78" s="41"/>
      <c r="D78" s="12"/>
      <c r="E78" s="42" t="s">
        <v>2</v>
      </c>
      <c r="F78" s="44"/>
      <c r="G78" s="43"/>
      <c r="H78" s="45">
        <f>SUM(H76:H77)</f>
        <v>38876.019999999997</v>
      </c>
      <c r="I78" s="9"/>
    </row>
    <row r="79" spans="2:9" ht="15.75" x14ac:dyDescent="0.2">
      <c r="B79" s="10"/>
      <c r="C79" s="11"/>
      <c r="D79" s="11"/>
      <c r="E79" s="16"/>
      <c r="F79" s="19"/>
      <c r="G79" s="19"/>
      <c r="H79" s="21"/>
      <c r="I79" s="9"/>
    </row>
    <row r="80" spans="2:9" ht="15.75" x14ac:dyDescent="0.2">
      <c r="B80" s="10"/>
      <c r="C80" s="11"/>
      <c r="D80" s="11"/>
      <c r="E80" s="16"/>
      <c r="F80" s="19"/>
      <c r="G80" s="19"/>
      <c r="H80" s="21"/>
      <c r="I80" s="9"/>
    </row>
    <row r="81" spans="1:9" ht="15.75" x14ac:dyDescent="0.2">
      <c r="B81" s="10"/>
      <c r="C81" s="11"/>
      <c r="D81" s="11"/>
      <c r="E81" s="16"/>
      <c r="F81" s="19"/>
      <c r="G81" s="19"/>
      <c r="H81" s="21"/>
      <c r="I81" s="9"/>
    </row>
    <row r="82" spans="1:9" ht="15.75" x14ac:dyDescent="0.2">
      <c r="B82" s="10"/>
      <c r="C82" s="11"/>
      <c r="D82" s="11"/>
      <c r="E82" s="16"/>
      <c r="F82" s="19"/>
      <c r="G82" s="19"/>
      <c r="H82" s="21"/>
      <c r="I82" s="9"/>
    </row>
    <row r="83" spans="1:9" ht="15.75" x14ac:dyDescent="0.2">
      <c r="B83" s="10"/>
      <c r="C83" s="11"/>
      <c r="D83" s="11"/>
      <c r="E83" s="16"/>
      <c r="F83" s="19"/>
      <c r="G83" s="19"/>
      <c r="H83" s="21"/>
      <c r="I83" s="9"/>
    </row>
    <row r="84" spans="1:9" ht="15.75" x14ac:dyDescent="0.2">
      <c r="B84" s="10"/>
      <c r="C84" s="11"/>
      <c r="D84" s="11"/>
      <c r="E84" s="16"/>
      <c r="F84" s="19"/>
      <c r="G84" s="19"/>
      <c r="H84" s="21"/>
      <c r="I84" s="9"/>
    </row>
    <row r="85" spans="1:9" ht="15.75" x14ac:dyDescent="0.2">
      <c r="B85" s="10"/>
      <c r="C85" s="11"/>
      <c r="D85" s="11"/>
      <c r="E85" s="16"/>
      <c r="F85" s="19"/>
      <c r="G85" s="19"/>
      <c r="H85" s="21"/>
      <c r="I85" s="9"/>
    </row>
    <row r="86" spans="1:9" ht="15.75" x14ac:dyDescent="0.2">
      <c r="B86" s="10"/>
      <c r="C86" s="11"/>
      <c r="D86" s="11"/>
      <c r="E86" s="16"/>
      <c r="F86" s="19"/>
      <c r="G86" s="19"/>
      <c r="H86" s="21"/>
      <c r="I86" s="9"/>
    </row>
    <row r="87" spans="1:9" ht="15.75" x14ac:dyDescent="0.2">
      <c r="B87" s="10"/>
      <c r="C87" s="11"/>
      <c r="D87" s="11"/>
      <c r="E87" s="16"/>
      <c r="F87" s="19"/>
      <c r="G87" s="19"/>
      <c r="H87" s="21"/>
      <c r="I87" s="9"/>
    </row>
    <row r="88" spans="1:9" ht="15.75" x14ac:dyDescent="0.2">
      <c r="B88" s="10"/>
      <c r="C88" s="11"/>
      <c r="D88" s="11"/>
      <c r="E88" s="16"/>
      <c r="F88" s="19"/>
      <c r="G88" s="19"/>
      <c r="H88" s="21"/>
      <c r="I88" s="9"/>
    </row>
    <row r="89" spans="1:9" ht="15.75" x14ac:dyDescent="0.2">
      <c r="B89" s="10"/>
      <c r="C89" s="11"/>
      <c r="D89" s="11"/>
      <c r="E89" s="16"/>
      <c r="F89" s="19"/>
      <c r="G89" s="19"/>
      <c r="H89" s="21"/>
      <c r="I89" s="9"/>
    </row>
    <row r="90" spans="1:9" ht="15.75" x14ac:dyDescent="0.2">
      <c r="B90" s="10"/>
      <c r="C90" s="11"/>
      <c r="D90" s="11"/>
      <c r="E90" s="16"/>
      <c r="F90" s="19"/>
      <c r="G90" s="19"/>
      <c r="H90" s="21"/>
      <c r="I90" s="9"/>
    </row>
    <row r="91" spans="1:9" ht="16.5" thickBot="1" x14ac:dyDescent="0.25">
      <c r="B91" s="10"/>
      <c r="C91" s="11"/>
      <c r="D91" s="11"/>
      <c r="E91" s="16"/>
      <c r="F91" s="19"/>
      <c r="G91" s="19"/>
      <c r="H91" s="21"/>
      <c r="I91" s="9"/>
    </row>
    <row r="92" spans="1:9" s="24" customFormat="1" ht="16.5" thickTop="1" x14ac:dyDescent="0.25">
      <c r="A92" s="23"/>
      <c r="B92" s="90" t="s">
        <v>383</v>
      </c>
      <c r="C92" s="91"/>
      <c r="D92" s="91"/>
      <c r="E92" s="91"/>
      <c r="F92" s="91"/>
      <c r="G92" s="91"/>
      <c r="H92" s="92"/>
    </row>
    <row r="93" spans="1:9" s="24" customFormat="1" ht="15" x14ac:dyDescent="0.25">
      <c r="B93" s="25"/>
      <c r="C93" s="26"/>
      <c r="D93" s="27"/>
      <c r="E93" s="27"/>
      <c r="F93" s="28"/>
      <c r="G93" s="28"/>
      <c r="H93" s="29"/>
    </row>
    <row r="94" spans="1:9" s="24" customFormat="1" ht="27" customHeight="1" x14ac:dyDescent="0.25">
      <c r="B94" s="30"/>
      <c r="C94" s="26"/>
      <c r="D94" s="27"/>
      <c r="E94" s="27"/>
      <c r="F94" s="26"/>
      <c r="G94" s="26"/>
      <c r="H94" s="29"/>
    </row>
    <row r="95" spans="1:9" s="24" customFormat="1" ht="15.75" x14ac:dyDescent="0.25">
      <c r="B95" s="30"/>
      <c r="C95" s="26"/>
      <c r="D95" s="27"/>
      <c r="E95" s="27"/>
      <c r="F95" s="26"/>
      <c r="G95" s="26"/>
      <c r="H95" s="29"/>
    </row>
    <row r="96" spans="1:9" s="24" customFormat="1" ht="9" customHeight="1" x14ac:dyDescent="0.25">
      <c r="B96" s="30"/>
      <c r="C96" s="26"/>
      <c r="D96" s="31"/>
      <c r="E96" s="31"/>
      <c r="F96" s="31"/>
      <c r="G96" s="31"/>
      <c r="H96" s="32"/>
    </row>
    <row r="97" spans="2:8" s="24" customFormat="1" ht="23.25" x14ac:dyDescent="0.25">
      <c r="B97" s="69"/>
      <c r="C97" s="70"/>
      <c r="D97" s="70"/>
      <c r="E97" s="70"/>
      <c r="F97" s="70"/>
      <c r="G97" s="102"/>
      <c r="H97" s="103"/>
    </row>
    <row r="98" spans="2:8" s="24" customFormat="1" ht="24" thickBot="1" x14ac:dyDescent="0.3">
      <c r="B98" s="104"/>
      <c r="C98" s="105"/>
      <c r="D98" s="105"/>
      <c r="E98" s="105"/>
      <c r="F98" s="105"/>
      <c r="G98" s="105"/>
      <c r="H98" s="106"/>
    </row>
    <row r="99" spans="2:8" s="24" customFormat="1" ht="45" customHeight="1" thickTop="1" x14ac:dyDescent="0.25">
      <c r="B99" s="33" t="s">
        <v>6</v>
      </c>
      <c r="C99" s="93" t="str">
        <f>C8</f>
        <v>Trabajos de demolicion de edificio, rehabilitacion de  edificios de talleres, aulas, areas administrativas, construccion de rampa de botado, red electrica, construccion de rampas de discapacitados y andadores</v>
      </c>
      <c r="D99" s="93"/>
      <c r="E99" s="93"/>
      <c r="F99" s="93"/>
      <c r="G99" s="94"/>
      <c r="H99" s="95"/>
    </row>
    <row r="100" spans="2:8" s="24" customFormat="1" ht="27.95" customHeight="1" x14ac:dyDescent="0.25">
      <c r="B100" s="34" t="s">
        <v>7</v>
      </c>
      <c r="C100" s="96" t="str">
        <f>C9</f>
        <v>Universidad  Tecnologica de La Paz (unidad academica del Mar)</v>
      </c>
      <c r="D100" s="97"/>
      <c r="E100" s="97"/>
      <c r="F100" s="97"/>
      <c r="G100" s="97"/>
      <c r="H100" s="98"/>
    </row>
    <row r="101" spans="2:8" s="24" customFormat="1" ht="27.95" customHeight="1" x14ac:dyDescent="0.25">
      <c r="B101" s="34" t="s">
        <v>8</v>
      </c>
      <c r="C101" s="96" t="str">
        <f>C10</f>
        <v>La Paz</v>
      </c>
      <c r="D101" s="97"/>
      <c r="E101" s="97"/>
      <c r="F101" s="97"/>
      <c r="G101" s="97"/>
      <c r="H101" s="98"/>
    </row>
    <row r="102" spans="2:8" s="24" customFormat="1" ht="22.9" customHeight="1" thickBot="1" x14ac:dyDescent="0.3">
      <c r="B102" s="35" t="s">
        <v>9</v>
      </c>
      <c r="C102" s="96" t="str">
        <f>C11</f>
        <v>La Paz, B.C.S.</v>
      </c>
      <c r="D102" s="97"/>
      <c r="E102" s="97"/>
      <c r="F102" s="97"/>
      <c r="G102" s="97"/>
      <c r="H102" s="98"/>
    </row>
    <row r="103" spans="2:8" s="24" customFormat="1" ht="34.9" customHeight="1" thickTop="1" thickBot="1" x14ac:dyDescent="0.3">
      <c r="B103" s="36" t="s">
        <v>10</v>
      </c>
      <c r="C103" s="37" t="s">
        <v>11</v>
      </c>
      <c r="D103" s="37" t="s">
        <v>12</v>
      </c>
      <c r="E103" s="37" t="s">
        <v>13</v>
      </c>
      <c r="F103" s="37" t="s">
        <v>15</v>
      </c>
      <c r="G103" s="37" t="s">
        <v>17</v>
      </c>
      <c r="H103" s="37" t="s">
        <v>14</v>
      </c>
    </row>
    <row r="104" spans="2:8" s="24" customFormat="1" ht="27.95" customHeight="1" thickTop="1" thickBot="1" x14ac:dyDescent="0.3">
      <c r="B104" s="83"/>
      <c r="C104" s="84" t="s">
        <v>70</v>
      </c>
      <c r="D104" s="85"/>
      <c r="E104" s="86"/>
      <c r="F104" s="85"/>
      <c r="G104" s="85"/>
      <c r="H104" s="87"/>
    </row>
    <row r="105" spans="2:8" s="6" customFormat="1" ht="16.5" thickTop="1" x14ac:dyDescent="0.2">
      <c r="B105" s="80"/>
      <c r="C105" s="81" t="s">
        <v>61</v>
      </c>
      <c r="D105" s="82"/>
      <c r="E105" s="82"/>
      <c r="F105" s="82"/>
      <c r="G105" s="82"/>
      <c r="H105" s="82"/>
    </row>
    <row r="106" spans="2:8" ht="57.6" customHeight="1" x14ac:dyDescent="0.2">
      <c r="B106" s="68" t="s">
        <v>71</v>
      </c>
      <c r="C106" s="71" t="s">
        <v>72</v>
      </c>
      <c r="D106" s="72" t="s">
        <v>3</v>
      </c>
      <c r="E106" s="73">
        <v>1</v>
      </c>
      <c r="F106" s="13">
        <v>1</v>
      </c>
      <c r="G106" s="58"/>
      <c r="H106" s="22">
        <f t="shared" ref="H106" si="0">ROUND(E106*F106,2)</f>
        <v>1</v>
      </c>
    </row>
    <row r="107" spans="2:8" ht="58.9" customHeight="1" x14ac:dyDescent="0.2">
      <c r="B107" s="68" t="s">
        <v>73</v>
      </c>
      <c r="C107" s="71" t="s">
        <v>59</v>
      </c>
      <c r="D107" s="72" t="s">
        <v>4</v>
      </c>
      <c r="E107" s="73">
        <v>116.34</v>
      </c>
      <c r="F107" s="13">
        <v>1</v>
      </c>
      <c r="G107" s="58"/>
      <c r="H107" s="22">
        <f t="shared" ref="H107:H112" si="1">ROUND(E107*F107,2)</f>
        <v>116.34</v>
      </c>
    </row>
    <row r="108" spans="2:8" ht="49.9" customHeight="1" x14ac:dyDescent="0.2">
      <c r="B108" s="68" t="s">
        <v>74</v>
      </c>
      <c r="C108" s="71" t="s">
        <v>48</v>
      </c>
      <c r="D108" s="72" t="s">
        <v>4</v>
      </c>
      <c r="E108" s="73">
        <v>355.91</v>
      </c>
      <c r="F108" s="13">
        <v>1</v>
      </c>
      <c r="G108" s="58"/>
      <c r="H108" s="22">
        <f t="shared" si="1"/>
        <v>355.91</v>
      </c>
    </row>
    <row r="109" spans="2:8" ht="67.900000000000006" customHeight="1" x14ac:dyDescent="0.2">
      <c r="B109" s="68" t="s">
        <v>75</v>
      </c>
      <c r="C109" s="71" t="s">
        <v>76</v>
      </c>
      <c r="D109" s="72" t="s">
        <v>4</v>
      </c>
      <c r="E109" s="73">
        <v>538.27</v>
      </c>
      <c r="F109" s="13">
        <v>1</v>
      </c>
      <c r="G109" s="58"/>
      <c r="H109" s="22">
        <f t="shared" si="1"/>
        <v>538.27</v>
      </c>
    </row>
    <row r="110" spans="2:8" ht="66.599999999999994" customHeight="1" x14ac:dyDescent="0.2">
      <c r="B110" s="68" t="s">
        <v>75</v>
      </c>
      <c r="C110" s="71" t="s">
        <v>76</v>
      </c>
      <c r="D110" s="72" t="s">
        <v>4</v>
      </c>
      <c r="E110" s="73">
        <v>538.27</v>
      </c>
      <c r="F110" s="13">
        <v>1</v>
      </c>
      <c r="G110" s="58"/>
      <c r="H110" s="22">
        <f t="shared" si="1"/>
        <v>538.27</v>
      </c>
    </row>
    <row r="111" spans="2:8" ht="60.6" customHeight="1" x14ac:dyDescent="0.2">
      <c r="B111" s="68" t="s">
        <v>77</v>
      </c>
      <c r="C111" s="71" t="s">
        <v>78</v>
      </c>
      <c r="D111" s="72" t="s">
        <v>20</v>
      </c>
      <c r="E111" s="73">
        <v>215.31</v>
      </c>
      <c r="F111" s="13">
        <v>1</v>
      </c>
      <c r="G111" s="58"/>
      <c r="H111" s="22">
        <f t="shared" si="1"/>
        <v>215.31</v>
      </c>
    </row>
    <row r="112" spans="2:8" ht="39.6" customHeight="1" x14ac:dyDescent="0.2">
      <c r="B112" s="68" t="s">
        <v>79</v>
      </c>
      <c r="C112" s="71" t="s">
        <v>80</v>
      </c>
      <c r="D112" s="72" t="s">
        <v>20</v>
      </c>
      <c r="E112" s="73">
        <v>53.83</v>
      </c>
      <c r="F112" s="13">
        <v>1</v>
      </c>
      <c r="G112" s="58"/>
      <c r="H112" s="22">
        <f t="shared" si="1"/>
        <v>53.83</v>
      </c>
    </row>
    <row r="113" spans="2:8" ht="15.75" x14ac:dyDescent="0.2">
      <c r="B113" s="51"/>
      <c r="C113" s="53" t="s">
        <v>60</v>
      </c>
      <c r="D113" s="54"/>
      <c r="E113" s="54"/>
      <c r="F113" s="13">
        <v>1</v>
      </c>
      <c r="G113" s="54"/>
      <c r="H113" s="57">
        <f>SUM(H106:H112)</f>
        <v>1818.9299999999998</v>
      </c>
    </row>
    <row r="114" spans="2:8" ht="15.75" x14ac:dyDescent="0.2">
      <c r="B114" s="55"/>
      <c r="C114" s="56" t="s">
        <v>81</v>
      </c>
      <c r="D114" s="63"/>
      <c r="E114" s="65"/>
      <c r="F114" s="13">
        <v>1</v>
      </c>
      <c r="G114" s="64"/>
      <c r="H114" s="59">
        <f>H113</f>
        <v>1818.9299999999998</v>
      </c>
    </row>
    <row r="115" spans="2:8" s="24" customFormat="1" ht="15.75" x14ac:dyDescent="0.25">
      <c r="B115" s="34"/>
      <c r="C115" s="60" t="s">
        <v>85</v>
      </c>
      <c r="D115" s="61"/>
      <c r="E115" s="66"/>
      <c r="F115" s="13">
        <v>1</v>
      </c>
      <c r="G115" s="61"/>
      <c r="H115" s="62"/>
    </row>
    <row r="116" spans="2:8" s="6" customFormat="1" ht="15.75" x14ac:dyDescent="0.2">
      <c r="B116" s="50"/>
      <c r="C116" s="51" t="s">
        <v>61</v>
      </c>
      <c r="D116" s="52"/>
      <c r="E116" s="52"/>
      <c r="F116" s="13">
        <v>1</v>
      </c>
      <c r="G116" s="52"/>
      <c r="H116" s="52"/>
    </row>
    <row r="117" spans="2:8" ht="53.45" customHeight="1" x14ac:dyDescent="0.2">
      <c r="B117" s="68" t="s">
        <v>71</v>
      </c>
      <c r="C117" s="71" t="s">
        <v>72</v>
      </c>
      <c r="D117" s="72" t="s">
        <v>3</v>
      </c>
      <c r="E117" s="73">
        <v>1</v>
      </c>
      <c r="F117" s="13">
        <v>1</v>
      </c>
      <c r="G117" s="58"/>
      <c r="H117" s="22">
        <f t="shared" ref="H117:H154" si="2">ROUND(E117*F117,2)</f>
        <v>1</v>
      </c>
    </row>
    <row r="118" spans="2:8" ht="67.900000000000006" customHeight="1" x14ac:dyDescent="0.2">
      <c r="B118" s="68" t="s">
        <v>73</v>
      </c>
      <c r="C118" s="71" t="s">
        <v>59</v>
      </c>
      <c r="D118" s="72" t="s">
        <v>4</v>
      </c>
      <c r="E118" s="73">
        <v>212.26999999999998</v>
      </c>
      <c r="F118" s="13">
        <v>1</v>
      </c>
      <c r="G118" s="58"/>
      <c r="H118" s="22">
        <f t="shared" si="2"/>
        <v>212.27</v>
      </c>
    </row>
    <row r="119" spans="2:8" ht="51.6" customHeight="1" x14ac:dyDescent="0.2">
      <c r="B119" s="68" t="s">
        <v>74</v>
      </c>
      <c r="C119" s="71" t="s">
        <v>48</v>
      </c>
      <c r="D119" s="72" t="s">
        <v>4</v>
      </c>
      <c r="E119" s="73">
        <v>396.58</v>
      </c>
      <c r="F119" s="13">
        <v>1</v>
      </c>
      <c r="G119" s="58"/>
      <c r="H119" s="22">
        <f t="shared" ref="H119:H123" si="3">ROUND(E119*F119,2)</f>
        <v>396.58</v>
      </c>
    </row>
    <row r="120" spans="2:8" ht="71.45" customHeight="1" x14ac:dyDescent="0.2">
      <c r="B120" s="68" t="s">
        <v>87</v>
      </c>
      <c r="C120" s="71" t="s">
        <v>88</v>
      </c>
      <c r="D120" s="72" t="s">
        <v>3</v>
      </c>
      <c r="E120" s="73">
        <v>205</v>
      </c>
      <c r="F120" s="13">
        <v>1</v>
      </c>
      <c r="G120" s="58"/>
      <c r="H120" s="22">
        <f t="shared" si="3"/>
        <v>205</v>
      </c>
    </row>
    <row r="121" spans="2:8" ht="64.900000000000006" customHeight="1" x14ac:dyDescent="0.2">
      <c r="B121" s="68" t="s">
        <v>89</v>
      </c>
      <c r="C121" s="71" t="s">
        <v>90</v>
      </c>
      <c r="D121" s="72" t="s">
        <v>4</v>
      </c>
      <c r="E121" s="73">
        <v>610.08000000000004</v>
      </c>
      <c r="F121" s="13">
        <v>1</v>
      </c>
      <c r="G121" s="58"/>
      <c r="H121" s="22">
        <f t="shared" si="3"/>
        <v>610.08000000000004</v>
      </c>
    </row>
    <row r="122" spans="2:8" ht="75" customHeight="1" x14ac:dyDescent="0.2">
      <c r="B122" s="68" t="s">
        <v>91</v>
      </c>
      <c r="C122" s="71" t="s">
        <v>92</v>
      </c>
      <c r="D122" s="72" t="s">
        <v>4</v>
      </c>
      <c r="E122" s="73">
        <v>877.1</v>
      </c>
      <c r="F122" s="13">
        <v>1</v>
      </c>
      <c r="G122" s="58"/>
      <c r="H122" s="22">
        <f t="shared" si="3"/>
        <v>877.1</v>
      </c>
    </row>
    <row r="123" spans="2:8" ht="60" customHeight="1" x14ac:dyDescent="0.2">
      <c r="B123" s="68" t="s">
        <v>93</v>
      </c>
      <c r="C123" s="71" t="s">
        <v>94</v>
      </c>
      <c r="D123" s="72" t="s">
        <v>3</v>
      </c>
      <c r="E123" s="73">
        <v>16</v>
      </c>
      <c r="F123" s="13">
        <v>1</v>
      </c>
      <c r="G123" s="58"/>
      <c r="H123" s="22">
        <f t="shared" si="3"/>
        <v>16</v>
      </c>
    </row>
    <row r="124" spans="2:8" ht="15.75" x14ac:dyDescent="0.2">
      <c r="B124" s="51"/>
      <c r="C124" s="53" t="s">
        <v>60</v>
      </c>
      <c r="D124" s="54"/>
      <c r="E124" s="54"/>
      <c r="F124" s="13">
        <v>1</v>
      </c>
      <c r="G124" s="54"/>
      <c r="H124" s="57">
        <f>SUM(H117:H123)</f>
        <v>2318.0300000000002</v>
      </c>
    </row>
    <row r="125" spans="2:8" s="6" customFormat="1" ht="15.75" x14ac:dyDescent="0.2">
      <c r="B125" s="50"/>
      <c r="C125" s="51" t="s">
        <v>82</v>
      </c>
      <c r="D125" s="52"/>
      <c r="E125" s="52"/>
      <c r="F125" s="13">
        <v>1</v>
      </c>
      <c r="G125" s="52"/>
      <c r="H125" s="52"/>
    </row>
    <row r="126" spans="2:8" ht="170.45" customHeight="1" x14ac:dyDescent="0.2">
      <c r="B126" s="68" t="s">
        <v>95</v>
      </c>
      <c r="C126" s="71" t="s">
        <v>96</v>
      </c>
      <c r="D126" s="72" t="s">
        <v>4</v>
      </c>
      <c r="E126" s="73">
        <v>145.5</v>
      </c>
      <c r="F126" s="13">
        <v>1</v>
      </c>
      <c r="G126" s="58"/>
      <c r="H126" s="22">
        <f t="shared" si="2"/>
        <v>145.5</v>
      </c>
    </row>
    <row r="127" spans="2:8" ht="91.15" customHeight="1" x14ac:dyDescent="0.2">
      <c r="B127" s="68" t="s">
        <v>97</v>
      </c>
      <c r="C127" s="71" t="s">
        <v>98</v>
      </c>
      <c r="D127" s="72" t="s">
        <v>5</v>
      </c>
      <c r="E127" s="73">
        <v>86.800000000000011</v>
      </c>
      <c r="F127" s="13">
        <v>1</v>
      </c>
      <c r="G127" s="58"/>
      <c r="H127" s="22">
        <f t="shared" si="2"/>
        <v>86.8</v>
      </c>
    </row>
    <row r="128" spans="2:8" ht="108.6" customHeight="1" x14ac:dyDescent="0.2">
      <c r="B128" s="68" t="s">
        <v>99</v>
      </c>
      <c r="C128" s="71" t="s">
        <v>100</v>
      </c>
      <c r="D128" s="72" t="s">
        <v>5</v>
      </c>
      <c r="E128" s="73">
        <v>172.12</v>
      </c>
      <c r="F128" s="13">
        <v>1</v>
      </c>
      <c r="G128" s="58"/>
      <c r="H128" s="22">
        <f t="shared" si="2"/>
        <v>172.12</v>
      </c>
    </row>
    <row r="129" spans="2:8" ht="81.599999999999994" customHeight="1" x14ac:dyDescent="0.2">
      <c r="B129" s="68" t="s">
        <v>101</v>
      </c>
      <c r="C129" s="71" t="s">
        <v>102</v>
      </c>
      <c r="D129" s="72" t="s">
        <v>4</v>
      </c>
      <c r="E129" s="73">
        <v>418.62</v>
      </c>
      <c r="F129" s="13">
        <v>1</v>
      </c>
      <c r="G129" s="58"/>
      <c r="H129" s="22">
        <f t="shared" si="2"/>
        <v>418.62</v>
      </c>
    </row>
    <row r="130" spans="2:8" ht="114" x14ac:dyDescent="0.2">
      <c r="B130" s="68" t="s">
        <v>103</v>
      </c>
      <c r="C130" s="71" t="s">
        <v>104</v>
      </c>
      <c r="D130" s="72" t="s">
        <v>4</v>
      </c>
      <c r="E130" s="73">
        <v>418.62</v>
      </c>
      <c r="F130" s="13">
        <v>1</v>
      </c>
      <c r="G130" s="58"/>
      <c r="H130" s="22">
        <f t="shared" si="2"/>
        <v>418.62</v>
      </c>
    </row>
    <row r="131" spans="2:8" ht="85.5" x14ac:dyDescent="0.2">
      <c r="B131" s="68" t="s">
        <v>105</v>
      </c>
      <c r="C131" s="71" t="s">
        <v>24</v>
      </c>
      <c r="D131" s="72" t="s">
        <v>4</v>
      </c>
      <c r="E131" s="73">
        <v>711.89</v>
      </c>
      <c r="F131" s="13">
        <v>1</v>
      </c>
      <c r="G131" s="58"/>
      <c r="H131" s="22">
        <f t="shared" si="2"/>
        <v>711.89</v>
      </c>
    </row>
    <row r="132" spans="2:8" ht="150" customHeight="1" x14ac:dyDescent="0.2">
      <c r="B132" s="68" t="s">
        <v>106</v>
      </c>
      <c r="C132" s="71" t="s">
        <v>19</v>
      </c>
      <c r="D132" s="72" t="s">
        <v>4</v>
      </c>
      <c r="E132" s="73">
        <v>345.92</v>
      </c>
      <c r="F132" s="13">
        <v>1</v>
      </c>
      <c r="G132" s="58"/>
      <c r="H132" s="22">
        <f t="shared" si="2"/>
        <v>345.92</v>
      </c>
    </row>
    <row r="133" spans="2:8" ht="159.6" customHeight="1" x14ac:dyDescent="0.2">
      <c r="B133" s="68" t="s">
        <v>107</v>
      </c>
      <c r="C133" s="71" t="s">
        <v>51</v>
      </c>
      <c r="D133" s="72" t="s">
        <v>4</v>
      </c>
      <c r="E133" s="73">
        <v>1057.81</v>
      </c>
      <c r="F133" s="13">
        <v>1</v>
      </c>
      <c r="G133" s="58"/>
      <c r="H133" s="22">
        <f t="shared" si="2"/>
        <v>1057.81</v>
      </c>
    </row>
    <row r="134" spans="2:8" ht="63.6" customHeight="1" x14ac:dyDescent="0.2">
      <c r="B134" s="68" t="s">
        <v>108</v>
      </c>
      <c r="C134" s="71" t="s">
        <v>25</v>
      </c>
      <c r="D134" s="72" t="s">
        <v>4</v>
      </c>
      <c r="E134" s="73">
        <v>505.01</v>
      </c>
      <c r="F134" s="13">
        <v>1</v>
      </c>
      <c r="G134" s="58"/>
      <c r="H134" s="22">
        <f t="shared" si="2"/>
        <v>505.01</v>
      </c>
    </row>
    <row r="135" spans="2:8" ht="15.75" x14ac:dyDescent="0.2">
      <c r="B135" s="51"/>
      <c r="C135" s="53" t="s">
        <v>26</v>
      </c>
      <c r="D135" s="54"/>
      <c r="E135" s="54"/>
      <c r="F135" s="13">
        <v>1</v>
      </c>
      <c r="G135" s="54"/>
      <c r="H135" s="57">
        <f>SUM(H126:H134)</f>
        <v>3862.29</v>
      </c>
    </row>
    <row r="136" spans="2:8" s="6" customFormat="1" ht="15.75" x14ac:dyDescent="0.2">
      <c r="B136" s="50"/>
      <c r="C136" s="51" t="s">
        <v>83</v>
      </c>
      <c r="D136" s="52"/>
      <c r="E136" s="52"/>
      <c r="F136" s="13">
        <v>1</v>
      </c>
      <c r="G136" s="52"/>
      <c r="H136" s="52"/>
    </row>
    <row r="137" spans="2:8" ht="104.45" customHeight="1" x14ac:dyDescent="0.2">
      <c r="B137" s="68" t="s">
        <v>109</v>
      </c>
      <c r="C137" s="71" t="s">
        <v>110</v>
      </c>
      <c r="D137" s="72" t="s">
        <v>3</v>
      </c>
      <c r="E137" s="73">
        <v>2</v>
      </c>
      <c r="F137" s="13">
        <v>1</v>
      </c>
      <c r="G137" s="58"/>
      <c r="H137" s="22">
        <f t="shared" si="2"/>
        <v>2</v>
      </c>
    </row>
    <row r="138" spans="2:8" ht="45" customHeight="1" x14ac:dyDescent="0.2">
      <c r="B138" s="68" t="s">
        <v>111</v>
      </c>
      <c r="C138" s="71" t="s">
        <v>112</v>
      </c>
      <c r="D138" s="72" t="s">
        <v>3</v>
      </c>
      <c r="E138" s="73">
        <v>5</v>
      </c>
      <c r="F138" s="13">
        <v>1</v>
      </c>
      <c r="G138" s="58"/>
      <c r="H138" s="22">
        <f t="shared" si="2"/>
        <v>5</v>
      </c>
    </row>
    <row r="139" spans="2:8" ht="72.599999999999994" customHeight="1" x14ac:dyDescent="0.2">
      <c r="B139" s="68" t="s">
        <v>113</v>
      </c>
      <c r="C139" s="71" t="s">
        <v>53</v>
      </c>
      <c r="D139" s="72" t="s">
        <v>4</v>
      </c>
      <c r="E139" s="73">
        <v>34.99</v>
      </c>
      <c r="F139" s="13">
        <v>1</v>
      </c>
      <c r="G139" s="58"/>
      <c r="H139" s="22">
        <f t="shared" si="2"/>
        <v>34.99</v>
      </c>
    </row>
    <row r="140" spans="2:8" ht="96.6" customHeight="1" x14ac:dyDescent="0.2">
      <c r="B140" s="68" t="s">
        <v>114</v>
      </c>
      <c r="C140" s="71" t="s">
        <v>115</v>
      </c>
      <c r="D140" s="72" t="s">
        <v>4</v>
      </c>
      <c r="E140" s="73">
        <v>34.99</v>
      </c>
      <c r="F140" s="13">
        <v>1</v>
      </c>
      <c r="G140" s="58"/>
      <c r="H140" s="22">
        <f t="shared" si="2"/>
        <v>34.99</v>
      </c>
    </row>
    <row r="141" spans="2:8" ht="15.75" x14ac:dyDescent="0.2">
      <c r="B141" s="51"/>
      <c r="C141" s="53" t="s">
        <v>39</v>
      </c>
      <c r="D141" s="54"/>
      <c r="E141" s="54"/>
      <c r="F141" s="13">
        <v>1</v>
      </c>
      <c r="G141" s="54"/>
      <c r="H141" s="57">
        <f>SUM(H137:H140)</f>
        <v>76.98</v>
      </c>
    </row>
    <row r="142" spans="2:8" s="6" customFormat="1" ht="15.75" x14ac:dyDescent="0.2">
      <c r="B142" s="50"/>
      <c r="C142" s="51" t="s">
        <v>84</v>
      </c>
      <c r="D142" s="52"/>
      <c r="E142" s="52"/>
      <c r="F142" s="13">
        <v>1</v>
      </c>
      <c r="G142" s="52"/>
      <c r="H142" s="52"/>
    </row>
    <row r="143" spans="2:8" ht="55.15" customHeight="1" x14ac:dyDescent="0.2">
      <c r="B143" s="68" t="s">
        <v>116</v>
      </c>
      <c r="C143" s="71" t="s">
        <v>117</v>
      </c>
      <c r="D143" s="72" t="s">
        <v>5</v>
      </c>
      <c r="E143" s="73">
        <v>40</v>
      </c>
      <c r="F143" s="13">
        <v>1</v>
      </c>
      <c r="G143" s="58"/>
      <c r="H143" s="22">
        <f t="shared" si="2"/>
        <v>40</v>
      </c>
    </row>
    <row r="144" spans="2:8" ht="57" customHeight="1" x14ac:dyDescent="0.2">
      <c r="B144" s="68" t="s">
        <v>118</v>
      </c>
      <c r="C144" s="71" t="s">
        <v>119</v>
      </c>
      <c r="D144" s="72" t="s">
        <v>5</v>
      </c>
      <c r="E144" s="73">
        <v>15</v>
      </c>
      <c r="F144" s="13">
        <v>1</v>
      </c>
      <c r="G144" s="58"/>
      <c r="H144" s="22">
        <f t="shared" si="2"/>
        <v>15</v>
      </c>
    </row>
    <row r="145" spans="2:8" ht="48" customHeight="1" x14ac:dyDescent="0.2">
      <c r="B145" s="68" t="s">
        <v>120</v>
      </c>
      <c r="C145" s="71" t="s">
        <v>32</v>
      </c>
      <c r="D145" s="72" t="s">
        <v>5</v>
      </c>
      <c r="E145" s="73">
        <v>40</v>
      </c>
      <c r="F145" s="13">
        <v>1</v>
      </c>
      <c r="G145" s="58"/>
      <c r="H145" s="22">
        <f t="shared" si="2"/>
        <v>40</v>
      </c>
    </row>
    <row r="146" spans="2:8" ht="49.9" customHeight="1" x14ac:dyDescent="0.2">
      <c r="B146" s="68" t="s">
        <v>121</v>
      </c>
      <c r="C146" s="71" t="s">
        <v>31</v>
      </c>
      <c r="D146" s="72" t="s">
        <v>5</v>
      </c>
      <c r="E146" s="73">
        <v>15</v>
      </c>
      <c r="F146" s="13">
        <v>1</v>
      </c>
      <c r="G146" s="58"/>
      <c r="H146" s="22">
        <f t="shared" si="2"/>
        <v>15</v>
      </c>
    </row>
    <row r="147" spans="2:8" ht="42.75" x14ac:dyDescent="0.2">
      <c r="B147" s="68" t="s">
        <v>122</v>
      </c>
      <c r="C147" s="71" t="s">
        <v>123</v>
      </c>
      <c r="D147" s="72" t="s">
        <v>5</v>
      </c>
      <c r="E147" s="73">
        <v>160</v>
      </c>
      <c r="F147" s="13">
        <v>1</v>
      </c>
      <c r="G147" s="58"/>
      <c r="H147" s="22">
        <f t="shared" si="2"/>
        <v>160</v>
      </c>
    </row>
    <row r="148" spans="2:8" ht="42.75" x14ac:dyDescent="0.2">
      <c r="B148" s="68" t="s">
        <v>124</v>
      </c>
      <c r="C148" s="71" t="s">
        <v>125</v>
      </c>
      <c r="D148" s="72" t="s">
        <v>5</v>
      </c>
      <c r="E148" s="73">
        <v>15</v>
      </c>
      <c r="F148" s="13">
        <v>1</v>
      </c>
      <c r="G148" s="58"/>
      <c r="H148" s="22">
        <f t="shared" si="2"/>
        <v>15</v>
      </c>
    </row>
    <row r="149" spans="2:8" ht="42.75" x14ac:dyDescent="0.2">
      <c r="B149" s="68" t="s">
        <v>126</v>
      </c>
      <c r="C149" s="71" t="s">
        <v>127</v>
      </c>
      <c r="D149" s="72" t="s">
        <v>5</v>
      </c>
      <c r="E149" s="73">
        <v>45</v>
      </c>
      <c r="F149" s="13">
        <v>1</v>
      </c>
      <c r="G149" s="58"/>
      <c r="H149" s="22">
        <f t="shared" si="2"/>
        <v>45</v>
      </c>
    </row>
    <row r="150" spans="2:8" ht="42.75" x14ac:dyDescent="0.2">
      <c r="B150" s="68" t="s">
        <v>128</v>
      </c>
      <c r="C150" s="71" t="s">
        <v>129</v>
      </c>
      <c r="D150" s="72" t="s">
        <v>3</v>
      </c>
      <c r="E150" s="73">
        <v>2</v>
      </c>
      <c r="F150" s="13">
        <v>1</v>
      </c>
      <c r="G150" s="58"/>
      <c r="H150" s="22">
        <f t="shared" si="2"/>
        <v>2</v>
      </c>
    </row>
    <row r="151" spans="2:8" ht="57" x14ac:dyDescent="0.2">
      <c r="B151" s="68" t="s">
        <v>130</v>
      </c>
      <c r="C151" s="71" t="s">
        <v>131</v>
      </c>
      <c r="D151" s="72" t="s">
        <v>3</v>
      </c>
      <c r="E151" s="73">
        <v>11</v>
      </c>
      <c r="F151" s="13">
        <v>1</v>
      </c>
      <c r="G151" s="58"/>
      <c r="H151" s="22">
        <f t="shared" si="2"/>
        <v>11</v>
      </c>
    </row>
    <row r="152" spans="2:8" ht="42.75" x14ac:dyDescent="0.2">
      <c r="B152" s="68" t="s">
        <v>132</v>
      </c>
      <c r="C152" s="71" t="s">
        <v>133</v>
      </c>
      <c r="D152" s="72" t="s">
        <v>3</v>
      </c>
      <c r="E152" s="73">
        <v>17</v>
      </c>
      <c r="F152" s="13">
        <v>1</v>
      </c>
      <c r="G152" s="58"/>
      <c r="H152" s="22">
        <f t="shared" si="2"/>
        <v>17</v>
      </c>
    </row>
    <row r="153" spans="2:8" ht="42.75" x14ac:dyDescent="0.2">
      <c r="B153" s="68" t="s">
        <v>134</v>
      </c>
      <c r="C153" s="71" t="s">
        <v>135</v>
      </c>
      <c r="D153" s="72" t="s">
        <v>27</v>
      </c>
      <c r="E153" s="73">
        <v>60</v>
      </c>
      <c r="F153" s="13">
        <v>1</v>
      </c>
      <c r="G153" s="58"/>
      <c r="H153" s="22">
        <f t="shared" si="2"/>
        <v>60</v>
      </c>
    </row>
    <row r="154" spans="2:8" ht="42.75" x14ac:dyDescent="0.2">
      <c r="B154" s="68" t="s">
        <v>136</v>
      </c>
      <c r="C154" s="71" t="s">
        <v>137</v>
      </c>
      <c r="D154" s="72" t="s">
        <v>27</v>
      </c>
      <c r="E154" s="73">
        <v>28</v>
      </c>
      <c r="F154" s="13">
        <v>1</v>
      </c>
      <c r="G154" s="58"/>
      <c r="H154" s="22">
        <f t="shared" si="2"/>
        <v>28</v>
      </c>
    </row>
    <row r="155" spans="2:8" ht="85.5" x14ac:dyDescent="0.2">
      <c r="B155" s="68" t="s">
        <v>138</v>
      </c>
      <c r="C155" s="71" t="s">
        <v>139</v>
      </c>
      <c r="D155" s="72" t="s">
        <v>27</v>
      </c>
      <c r="E155" s="73">
        <v>12</v>
      </c>
      <c r="F155" s="13">
        <v>1</v>
      </c>
      <c r="G155" s="58"/>
      <c r="H155" s="22">
        <f t="shared" ref="H155:H162" si="4">ROUND(E155*F155,2)</f>
        <v>12</v>
      </c>
    </row>
    <row r="156" spans="2:8" ht="57" x14ac:dyDescent="0.2">
      <c r="B156" s="68" t="s">
        <v>140</v>
      </c>
      <c r="C156" s="71" t="s">
        <v>141</v>
      </c>
      <c r="D156" s="72" t="s">
        <v>3</v>
      </c>
      <c r="E156" s="73">
        <v>2</v>
      </c>
      <c r="F156" s="13">
        <v>1</v>
      </c>
      <c r="G156" s="58"/>
      <c r="H156" s="22">
        <f t="shared" si="4"/>
        <v>2</v>
      </c>
    </row>
    <row r="157" spans="2:8" ht="71.25" x14ac:dyDescent="0.2">
      <c r="B157" s="68" t="s">
        <v>142</v>
      </c>
      <c r="C157" s="71" t="s">
        <v>143</v>
      </c>
      <c r="D157" s="72" t="s">
        <v>3</v>
      </c>
      <c r="E157" s="73">
        <v>22</v>
      </c>
      <c r="F157" s="13">
        <v>1</v>
      </c>
      <c r="G157" s="58"/>
      <c r="H157" s="22">
        <f t="shared" si="4"/>
        <v>22</v>
      </c>
    </row>
    <row r="158" spans="2:8" ht="42.75" x14ac:dyDescent="0.2">
      <c r="B158" s="68" t="s">
        <v>144</v>
      </c>
      <c r="C158" s="71" t="s">
        <v>28</v>
      </c>
      <c r="D158" s="72" t="s">
        <v>3</v>
      </c>
      <c r="E158" s="73">
        <v>11</v>
      </c>
      <c r="F158" s="13">
        <v>1</v>
      </c>
      <c r="G158" s="58"/>
      <c r="H158" s="22">
        <f t="shared" si="4"/>
        <v>11</v>
      </c>
    </row>
    <row r="159" spans="2:8" ht="57" x14ac:dyDescent="0.2">
      <c r="B159" s="68" t="s">
        <v>145</v>
      </c>
      <c r="C159" s="71" t="s">
        <v>146</v>
      </c>
      <c r="D159" s="72" t="s">
        <v>3</v>
      </c>
      <c r="E159" s="73">
        <v>3</v>
      </c>
      <c r="F159" s="13">
        <v>1</v>
      </c>
      <c r="G159" s="58"/>
      <c r="H159" s="22">
        <f t="shared" si="4"/>
        <v>3</v>
      </c>
    </row>
    <row r="160" spans="2:8" ht="71.25" x14ac:dyDescent="0.2">
      <c r="B160" s="68" t="s">
        <v>147</v>
      </c>
      <c r="C160" s="71" t="s">
        <v>30</v>
      </c>
      <c r="D160" s="72" t="s">
        <v>3</v>
      </c>
      <c r="E160" s="73">
        <v>10</v>
      </c>
      <c r="F160" s="13">
        <v>1</v>
      </c>
      <c r="G160" s="58"/>
      <c r="H160" s="22">
        <f t="shared" si="4"/>
        <v>10</v>
      </c>
    </row>
    <row r="161" spans="2:8" ht="71.25" x14ac:dyDescent="0.2">
      <c r="B161" s="68" t="s">
        <v>148</v>
      </c>
      <c r="C161" s="71" t="s">
        <v>149</v>
      </c>
      <c r="D161" s="72" t="s">
        <v>3</v>
      </c>
      <c r="E161" s="73">
        <v>5</v>
      </c>
      <c r="F161" s="13">
        <v>1</v>
      </c>
      <c r="G161" s="58"/>
      <c r="H161" s="22">
        <f t="shared" si="4"/>
        <v>5</v>
      </c>
    </row>
    <row r="162" spans="2:8" ht="71.25" x14ac:dyDescent="0.2">
      <c r="B162" s="68" t="s">
        <v>150</v>
      </c>
      <c r="C162" s="71" t="s">
        <v>40</v>
      </c>
      <c r="D162" s="72" t="s">
        <v>3</v>
      </c>
      <c r="E162" s="73">
        <v>10</v>
      </c>
      <c r="F162" s="13">
        <v>1</v>
      </c>
      <c r="G162" s="58"/>
      <c r="H162" s="22">
        <f t="shared" si="4"/>
        <v>10</v>
      </c>
    </row>
    <row r="163" spans="2:8" ht="15.75" x14ac:dyDescent="0.2">
      <c r="B163" s="51"/>
      <c r="C163" s="53" t="s">
        <v>33</v>
      </c>
      <c r="D163" s="54"/>
      <c r="E163" s="54"/>
      <c r="F163" s="13">
        <v>1</v>
      </c>
      <c r="G163" s="54"/>
      <c r="H163" s="57">
        <f>SUM(H143:H162)</f>
        <v>523</v>
      </c>
    </row>
    <row r="164" spans="2:8" ht="15.75" x14ac:dyDescent="0.2">
      <c r="B164" s="55"/>
      <c r="C164" s="56" t="s">
        <v>86</v>
      </c>
      <c r="D164" s="63"/>
      <c r="E164" s="65"/>
      <c r="F164" s="13">
        <v>1</v>
      </c>
      <c r="G164" s="64"/>
      <c r="H164" s="59">
        <f>H124+H135+H141+H163</f>
        <v>6780.2999999999993</v>
      </c>
    </row>
    <row r="165" spans="2:8" s="24" customFormat="1" ht="15.75" x14ac:dyDescent="0.25">
      <c r="B165" s="34"/>
      <c r="C165" s="60" t="s">
        <v>151</v>
      </c>
      <c r="D165" s="61"/>
      <c r="E165" s="66"/>
      <c r="F165" s="13">
        <v>1</v>
      </c>
      <c r="G165" s="61"/>
      <c r="H165" s="62"/>
    </row>
    <row r="166" spans="2:8" s="6" customFormat="1" ht="15.75" x14ac:dyDescent="0.2">
      <c r="B166" s="50"/>
      <c r="C166" s="51" t="s">
        <v>61</v>
      </c>
      <c r="D166" s="52"/>
      <c r="E166" s="52"/>
      <c r="F166" s="13">
        <v>1</v>
      </c>
      <c r="G166" s="52"/>
      <c r="H166" s="52"/>
    </row>
    <row r="167" spans="2:8" ht="42.75" x14ac:dyDescent="0.2">
      <c r="B167" s="68" t="s">
        <v>153</v>
      </c>
      <c r="C167" s="71" t="s">
        <v>154</v>
      </c>
      <c r="D167" s="72" t="s">
        <v>20</v>
      </c>
      <c r="E167" s="73">
        <v>3.96576</v>
      </c>
      <c r="F167" s="13">
        <v>1</v>
      </c>
      <c r="G167" s="58"/>
      <c r="H167" s="22">
        <f t="shared" ref="H167:H220" si="5">ROUND(E167*F167,2)</f>
        <v>3.97</v>
      </c>
    </row>
    <row r="168" spans="2:8" ht="57" x14ac:dyDescent="0.2">
      <c r="B168" s="68" t="s">
        <v>155</v>
      </c>
      <c r="C168" s="71" t="s">
        <v>156</v>
      </c>
      <c r="D168" s="72" t="s">
        <v>4</v>
      </c>
      <c r="E168" s="73">
        <v>3.4159999999999995</v>
      </c>
      <c r="F168" s="13">
        <v>1</v>
      </c>
      <c r="G168" s="58"/>
      <c r="H168" s="22">
        <f t="shared" si="5"/>
        <v>3.42</v>
      </c>
    </row>
    <row r="169" spans="2:8" ht="57" x14ac:dyDescent="0.2">
      <c r="B169" s="68" t="s">
        <v>157</v>
      </c>
      <c r="C169" s="71" t="s">
        <v>158</v>
      </c>
      <c r="D169" s="72" t="s">
        <v>3</v>
      </c>
      <c r="E169" s="73">
        <v>2</v>
      </c>
      <c r="F169" s="13">
        <v>1</v>
      </c>
      <c r="G169" s="58"/>
      <c r="H169" s="22">
        <f t="shared" si="5"/>
        <v>2</v>
      </c>
    </row>
    <row r="170" spans="2:8" ht="28.5" x14ac:dyDescent="0.2">
      <c r="B170" s="68" t="s">
        <v>159</v>
      </c>
      <c r="C170" s="71" t="s">
        <v>160</v>
      </c>
      <c r="D170" s="72" t="s">
        <v>4</v>
      </c>
      <c r="E170" s="73">
        <v>11.68</v>
      </c>
      <c r="F170" s="13">
        <v>1</v>
      </c>
      <c r="G170" s="58"/>
      <c r="H170" s="22">
        <f t="shared" ref="H170:H176" si="6">ROUND(E170*F170,2)</f>
        <v>11.68</v>
      </c>
    </row>
    <row r="171" spans="2:8" ht="28.5" x14ac:dyDescent="0.2">
      <c r="B171" s="68" t="s">
        <v>161</v>
      </c>
      <c r="C171" s="71" t="s">
        <v>162</v>
      </c>
      <c r="D171" s="72" t="s">
        <v>3</v>
      </c>
      <c r="E171" s="73">
        <v>7</v>
      </c>
      <c r="F171" s="13">
        <v>1</v>
      </c>
      <c r="G171" s="58"/>
      <c r="H171" s="22">
        <f t="shared" si="6"/>
        <v>7</v>
      </c>
    </row>
    <row r="172" spans="2:8" ht="57" x14ac:dyDescent="0.2">
      <c r="B172" s="68" t="s">
        <v>163</v>
      </c>
      <c r="C172" s="71" t="s">
        <v>164</v>
      </c>
      <c r="D172" s="72" t="s">
        <v>4</v>
      </c>
      <c r="E172" s="73">
        <v>37.043999999999997</v>
      </c>
      <c r="F172" s="13">
        <v>1</v>
      </c>
      <c r="G172" s="58"/>
      <c r="H172" s="22">
        <f t="shared" si="6"/>
        <v>37.04</v>
      </c>
    </row>
    <row r="173" spans="2:8" ht="57" x14ac:dyDescent="0.2">
      <c r="B173" s="68" t="s">
        <v>165</v>
      </c>
      <c r="C173" s="71" t="s">
        <v>166</v>
      </c>
      <c r="D173" s="72" t="s">
        <v>4</v>
      </c>
      <c r="E173" s="73">
        <v>1.1639999999999999</v>
      </c>
      <c r="F173" s="13">
        <v>1</v>
      </c>
      <c r="G173" s="58"/>
      <c r="H173" s="22">
        <f t="shared" si="6"/>
        <v>1.1599999999999999</v>
      </c>
    </row>
    <row r="174" spans="2:8" ht="57" x14ac:dyDescent="0.2">
      <c r="B174" s="68" t="s">
        <v>73</v>
      </c>
      <c r="C174" s="71" t="s">
        <v>59</v>
      </c>
      <c r="D174" s="72" t="s">
        <v>4</v>
      </c>
      <c r="E174" s="73">
        <v>17.744</v>
      </c>
      <c r="F174" s="13">
        <v>1</v>
      </c>
      <c r="G174" s="58"/>
      <c r="H174" s="22">
        <f t="shared" si="6"/>
        <v>17.739999999999998</v>
      </c>
    </row>
    <row r="175" spans="2:8" ht="99.75" x14ac:dyDescent="0.2">
      <c r="B175" s="68" t="s">
        <v>167</v>
      </c>
      <c r="C175" s="71" t="s">
        <v>168</v>
      </c>
      <c r="D175" s="72" t="s">
        <v>5</v>
      </c>
      <c r="E175" s="73">
        <v>10</v>
      </c>
      <c r="F175" s="13">
        <v>1</v>
      </c>
      <c r="G175" s="58"/>
      <c r="H175" s="22">
        <f t="shared" si="6"/>
        <v>10</v>
      </c>
    </row>
    <row r="176" spans="2:8" ht="57" x14ac:dyDescent="0.2">
      <c r="B176" s="68" t="s">
        <v>155</v>
      </c>
      <c r="C176" s="71" t="s">
        <v>156</v>
      </c>
      <c r="D176" s="72" t="s">
        <v>4</v>
      </c>
      <c r="E176" s="73">
        <v>3.4159999999999995</v>
      </c>
      <c r="F176" s="13">
        <v>1</v>
      </c>
      <c r="G176" s="58"/>
      <c r="H176" s="22">
        <f t="shared" si="6"/>
        <v>3.42</v>
      </c>
    </row>
    <row r="177" spans="2:8" ht="15.75" x14ac:dyDescent="0.2">
      <c r="B177" s="51"/>
      <c r="C177" s="53" t="s">
        <v>60</v>
      </c>
      <c r="D177" s="54"/>
      <c r="E177" s="54"/>
      <c r="F177" s="13">
        <v>1</v>
      </c>
      <c r="G177" s="54"/>
      <c r="H177" s="57">
        <f>SUM(H167:H176)</f>
        <v>97.429999999999993</v>
      </c>
    </row>
    <row r="178" spans="2:8" s="6" customFormat="1" ht="15.75" x14ac:dyDescent="0.2">
      <c r="B178" s="50"/>
      <c r="C178" s="51" t="s">
        <v>44</v>
      </c>
      <c r="D178" s="52"/>
      <c r="E178" s="52"/>
      <c r="F178" s="13">
        <v>1</v>
      </c>
      <c r="G178" s="52"/>
      <c r="H178" s="52"/>
    </row>
    <row r="179" spans="2:8" ht="42.75" x14ac:dyDescent="0.2">
      <c r="B179" s="68" t="s">
        <v>169</v>
      </c>
      <c r="C179" s="71" t="s">
        <v>21</v>
      </c>
      <c r="D179" s="72" t="s">
        <v>20</v>
      </c>
      <c r="E179" s="73">
        <v>5.1840000000000011</v>
      </c>
      <c r="F179" s="13">
        <v>1</v>
      </c>
      <c r="G179" s="58"/>
      <c r="H179" s="22">
        <f t="shared" si="5"/>
        <v>5.18</v>
      </c>
    </row>
    <row r="180" spans="2:8" ht="42.75" x14ac:dyDescent="0.2">
      <c r="B180" s="68" t="s">
        <v>170</v>
      </c>
      <c r="C180" s="71" t="s">
        <v>49</v>
      </c>
      <c r="D180" s="72" t="s">
        <v>20</v>
      </c>
      <c r="E180" s="73">
        <v>5.1840000000000011</v>
      </c>
      <c r="F180" s="13">
        <v>1</v>
      </c>
      <c r="G180" s="58"/>
      <c r="H180" s="22">
        <f t="shared" si="5"/>
        <v>5.18</v>
      </c>
    </row>
    <row r="181" spans="2:8" ht="71.25" x14ac:dyDescent="0.2">
      <c r="B181" s="68" t="s">
        <v>171</v>
      </c>
      <c r="C181" s="71" t="s">
        <v>34</v>
      </c>
      <c r="D181" s="72" t="s">
        <v>20</v>
      </c>
      <c r="E181" s="73">
        <v>6.6096000000000004</v>
      </c>
      <c r="F181" s="13">
        <v>1</v>
      </c>
      <c r="G181" s="58"/>
      <c r="H181" s="22">
        <f t="shared" si="5"/>
        <v>6.61</v>
      </c>
    </row>
    <row r="182" spans="2:8" ht="42.75" x14ac:dyDescent="0.2">
      <c r="B182" s="68" t="s">
        <v>172</v>
      </c>
      <c r="C182" s="71" t="s">
        <v>173</v>
      </c>
      <c r="D182" s="72" t="s">
        <v>5</v>
      </c>
      <c r="E182" s="73">
        <v>6.48</v>
      </c>
      <c r="F182" s="13">
        <v>1</v>
      </c>
      <c r="G182" s="58"/>
      <c r="H182" s="22">
        <f t="shared" si="5"/>
        <v>6.48</v>
      </c>
    </row>
    <row r="183" spans="2:8" ht="57" x14ac:dyDescent="0.2">
      <c r="B183" s="68" t="s">
        <v>87</v>
      </c>
      <c r="C183" s="71" t="s">
        <v>88</v>
      </c>
      <c r="D183" s="72" t="s">
        <v>3</v>
      </c>
      <c r="E183" s="73">
        <v>20</v>
      </c>
      <c r="F183" s="13">
        <v>1</v>
      </c>
      <c r="G183" s="58"/>
      <c r="H183" s="22">
        <f t="shared" si="5"/>
        <v>20</v>
      </c>
    </row>
    <row r="184" spans="2:8" ht="15.75" x14ac:dyDescent="0.2">
      <c r="B184" s="51"/>
      <c r="C184" s="53" t="s">
        <v>43</v>
      </c>
      <c r="D184" s="54"/>
      <c r="E184" s="54"/>
      <c r="F184" s="13">
        <v>1</v>
      </c>
      <c r="G184" s="54"/>
      <c r="H184" s="57">
        <f>SUM(H179:H183)</f>
        <v>43.45</v>
      </c>
    </row>
    <row r="185" spans="2:8" s="6" customFormat="1" ht="15.75" x14ac:dyDescent="0.2">
      <c r="B185" s="50"/>
      <c r="C185" s="51" t="s">
        <v>45</v>
      </c>
      <c r="D185" s="52"/>
      <c r="E185" s="52"/>
      <c r="F185" s="13">
        <v>1</v>
      </c>
      <c r="G185" s="52"/>
      <c r="H185" s="52"/>
    </row>
    <row r="186" spans="2:8" ht="99.75" x14ac:dyDescent="0.2">
      <c r="B186" s="68" t="s">
        <v>174</v>
      </c>
      <c r="C186" s="71" t="s">
        <v>175</v>
      </c>
      <c r="D186" s="72" t="s">
        <v>5</v>
      </c>
      <c r="E186" s="73">
        <v>24.160000000000004</v>
      </c>
      <c r="F186" s="13">
        <v>1</v>
      </c>
      <c r="G186" s="58"/>
      <c r="H186" s="22">
        <f t="shared" si="5"/>
        <v>24.16</v>
      </c>
    </row>
    <row r="187" spans="2:8" ht="99.75" x14ac:dyDescent="0.2">
      <c r="B187" s="68" t="s">
        <v>176</v>
      </c>
      <c r="C187" s="71" t="s">
        <v>177</v>
      </c>
      <c r="D187" s="72" t="s">
        <v>5</v>
      </c>
      <c r="E187" s="73">
        <v>56.4</v>
      </c>
      <c r="F187" s="13">
        <v>1</v>
      </c>
      <c r="G187" s="58"/>
      <c r="H187" s="22">
        <f t="shared" si="5"/>
        <v>56.4</v>
      </c>
    </row>
    <row r="188" spans="2:8" ht="171" x14ac:dyDescent="0.2">
      <c r="B188" s="68" t="s">
        <v>95</v>
      </c>
      <c r="C188" s="71" t="s">
        <v>96</v>
      </c>
      <c r="D188" s="72" t="s">
        <v>4</v>
      </c>
      <c r="E188" s="73">
        <v>20.044</v>
      </c>
      <c r="F188" s="13">
        <v>1</v>
      </c>
      <c r="G188" s="58"/>
      <c r="H188" s="22">
        <f t="shared" si="5"/>
        <v>20.04</v>
      </c>
    </row>
    <row r="189" spans="2:8" ht="156.75" x14ac:dyDescent="0.2">
      <c r="B189" s="68" t="s">
        <v>178</v>
      </c>
      <c r="C189" s="71" t="s">
        <v>179</v>
      </c>
      <c r="D189" s="72" t="s">
        <v>4</v>
      </c>
      <c r="E189" s="73">
        <v>18.809999999999999</v>
      </c>
      <c r="F189" s="13">
        <v>1</v>
      </c>
      <c r="G189" s="58"/>
      <c r="H189" s="22">
        <f t="shared" si="5"/>
        <v>18.809999999999999</v>
      </c>
    </row>
    <row r="190" spans="2:8" ht="71.25" x14ac:dyDescent="0.2">
      <c r="B190" s="68" t="s">
        <v>101</v>
      </c>
      <c r="C190" s="71" t="s">
        <v>102</v>
      </c>
      <c r="D190" s="72" t="s">
        <v>4</v>
      </c>
      <c r="E190" s="73">
        <v>78</v>
      </c>
      <c r="F190" s="13">
        <v>1</v>
      </c>
      <c r="G190" s="58"/>
      <c r="H190" s="22">
        <f t="shared" ref="H190:H199" si="7">ROUND(E190*F190,2)</f>
        <v>78</v>
      </c>
    </row>
    <row r="191" spans="2:8" ht="114" x14ac:dyDescent="0.2">
      <c r="B191" s="68" t="s">
        <v>180</v>
      </c>
      <c r="C191" s="71" t="s">
        <v>52</v>
      </c>
      <c r="D191" s="72" t="s">
        <v>4</v>
      </c>
      <c r="E191" s="73">
        <v>33.048000000000002</v>
      </c>
      <c r="F191" s="13">
        <v>1</v>
      </c>
      <c r="G191" s="58"/>
      <c r="H191" s="22">
        <f t="shared" si="7"/>
        <v>33.049999999999997</v>
      </c>
    </row>
    <row r="192" spans="2:8" ht="114" x14ac:dyDescent="0.2">
      <c r="B192" s="68" t="s">
        <v>103</v>
      </c>
      <c r="C192" s="71" t="s">
        <v>104</v>
      </c>
      <c r="D192" s="72" t="s">
        <v>4</v>
      </c>
      <c r="E192" s="73">
        <v>4</v>
      </c>
      <c r="F192" s="13">
        <v>1</v>
      </c>
      <c r="G192" s="58"/>
      <c r="H192" s="22">
        <f t="shared" si="7"/>
        <v>4</v>
      </c>
    </row>
    <row r="193" spans="2:8" ht="42.75" x14ac:dyDescent="0.2">
      <c r="B193" s="68" t="s">
        <v>181</v>
      </c>
      <c r="C193" s="71" t="s">
        <v>182</v>
      </c>
      <c r="D193" s="72" t="s">
        <v>4</v>
      </c>
      <c r="E193" s="73">
        <v>3.24</v>
      </c>
      <c r="F193" s="13">
        <v>1</v>
      </c>
      <c r="G193" s="58"/>
      <c r="H193" s="22">
        <f t="shared" si="7"/>
        <v>3.24</v>
      </c>
    </row>
    <row r="194" spans="2:8" ht="156.75" x14ac:dyDescent="0.2">
      <c r="B194" s="68" t="s">
        <v>183</v>
      </c>
      <c r="C194" s="71" t="s">
        <v>184</v>
      </c>
      <c r="D194" s="72" t="s">
        <v>4</v>
      </c>
      <c r="E194" s="73">
        <v>33.048000000000002</v>
      </c>
      <c r="F194" s="13">
        <v>1</v>
      </c>
      <c r="G194" s="58"/>
      <c r="H194" s="22">
        <f t="shared" si="7"/>
        <v>33.049999999999997</v>
      </c>
    </row>
    <row r="195" spans="2:8" ht="128.25" x14ac:dyDescent="0.2">
      <c r="B195" s="68" t="s">
        <v>185</v>
      </c>
      <c r="C195" s="71" t="s">
        <v>186</v>
      </c>
      <c r="D195" s="72" t="s">
        <v>4</v>
      </c>
      <c r="E195" s="73">
        <v>94.36399999999999</v>
      </c>
      <c r="F195" s="13">
        <v>1</v>
      </c>
      <c r="G195" s="58"/>
      <c r="H195" s="22">
        <f t="shared" si="7"/>
        <v>94.36</v>
      </c>
    </row>
    <row r="196" spans="2:8" ht="57" x14ac:dyDescent="0.2">
      <c r="B196" s="68" t="s">
        <v>187</v>
      </c>
      <c r="C196" s="71" t="s">
        <v>188</v>
      </c>
      <c r="D196" s="72" t="s">
        <v>4</v>
      </c>
      <c r="E196" s="73">
        <v>114.52000000000001</v>
      </c>
      <c r="F196" s="13">
        <v>1</v>
      </c>
      <c r="G196" s="58"/>
      <c r="H196" s="22">
        <f t="shared" si="7"/>
        <v>114.52</v>
      </c>
    </row>
    <row r="197" spans="2:8" ht="156.75" x14ac:dyDescent="0.2">
      <c r="B197" s="68" t="s">
        <v>106</v>
      </c>
      <c r="C197" s="71" t="s">
        <v>19</v>
      </c>
      <c r="D197" s="72" t="s">
        <v>4</v>
      </c>
      <c r="E197" s="73">
        <v>25</v>
      </c>
      <c r="F197" s="13">
        <v>1</v>
      </c>
      <c r="G197" s="58"/>
      <c r="H197" s="22">
        <f t="shared" si="7"/>
        <v>25</v>
      </c>
    </row>
    <row r="198" spans="2:8" ht="171" x14ac:dyDescent="0.2">
      <c r="B198" s="68" t="s">
        <v>107</v>
      </c>
      <c r="C198" s="71" t="s">
        <v>51</v>
      </c>
      <c r="D198" s="72" t="s">
        <v>4</v>
      </c>
      <c r="E198" s="73">
        <v>158.57999999999998</v>
      </c>
      <c r="F198" s="13">
        <v>1</v>
      </c>
      <c r="G198" s="58"/>
      <c r="H198" s="22">
        <f t="shared" si="7"/>
        <v>158.58000000000001</v>
      </c>
    </row>
    <row r="199" spans="2:8" ht="57" x14ac:dyDescent="0.2">
      <c r="B199" s="68" t="s">
        <v>189</v>
      </c>
      <c r="C199" s="71" t="s">
        <v>190</v>
      </c>
      <c r="D199" s="72" t="s">
        <v>4</v>
      </c>
      <c r="E199" s="73">
        <v>7.2</v>
      </c>
      <c r="F199" s="13">
        <v>1</v>
      </c>
      <c r="G199" s="58"/>
      <c r="H199" s="22">
        <f t="shared" si="7"/>
        <v>7.2</v>
      </c>
    </row>
    <row r="200" spans="2:8" ht="15.75" x14ac:dyDescent="0.2">
      <c r="B200" s="51"/>
      <c r="C200" s="53" t="s">
        <v>26</v>
      </c>
      <c r="D200" s="54"/>
      <c r="E200" s="54"/>
      <c r="F200" s="13">
        <v>1</v>
      </c>
      <c r="G200" s="54"/>
      <c r="H200" s="57">
        <f>SUM(H186:H199)</f>
        <v>670.41000000000008</v>
      </c>
    </row>
    <row r="201" spans="2:8" s="6" customFormat="1" ht="15.75" x14ac:dyDescent="0.2">
      <c r="B201" s="50"/>
      <c r="C201" s="51" t="s">
        <v>65</v>
      </c>
      <c r="D201" s="52"/>
      <c r="E201" s="52"/>
      <c r="F201" s="13">
        <v>1</v>
      </c>
      <c r="G201" s="52"/>
      <c r="H201" s="52"/>
    </row>
    <row r="202" spans="2:8" ht="85.5" x14ac:dyDescent="0.2">
      <c r="B202" s="68" t="s">
        <v>191</v>
      </c>
      <c r="C202" s="71" t="s">
        <v>192</v>
      </c>
      <c r="D202" s="72" t="s">
        <v>3</v>
      </c>
      <c r="E202" s="73">
        <v>2</v>
      </c>
      <c r="F202" s="13">
        <v>1</v>
      </c>
      <c r="G202" s="58"/>
      <c r="H202" s="22">
        <f t="shared" si="5"/>
        <v>2</v>
      </c>
    </row>
    <row r="203" spans="2:8" ht="85.5" x14ac:dyDescent="0.2">
      <c r="B203" s="68" t="s">
        <v>193</v>
      </c>
      <c r="C203" s="71" t="s">
        <v>194</v>
      </c>
      <c r="D203" s="72" t="s">
        <v>3</v>
      </c>
      <c r="E203" s="73">
        <v>1</v>
      </c>
      <c r="F203" s="13">
        <v>1</v>
      </c>
      <c r="G203" s="58"/>
      <c r="H203" s="22">
        <f t="shared" ref="H203:H208" si="8">ROUND(E203*F203,2)</f>
        <v>1</v>
      </c>
    </row>
    <row r="204" spans="2:8" ht="57" x14ac:dyDescent="0.2">
      <c r="B204" s="68" t="s">
        <v>195</v>
      </c>
      <c r="C204" s="71" t="s">
        <v>196</v>
      </c>
      <c r="D204" s="72" t="s">
        <v>4</v>
      </c>
      <c r="E204" s="73">
        <v>2.2000000000000002</v>
      </c>
      <c r="F204" s="13">
        <v>1</v>
      </c>
      <c r="G204" s="58"/>
      <c r="H204" s="22">
        <f t="shared" si="8"/>
        <v>2.2000000000000002</v>
      </c>
    </row>
    <row r="205" spans="2:8" ht="42.75" x14ac:dyDescent="0.2">
      <c r="B205" s="68" t="s">
        <v>197</v>
      </c>
      <c r="C205" s="71" t="s">
        <v>198</v>
      </c>
      <c r="D205" s="72" t="s">
        <v>4</v>
      </c>
      <c r="E205" s="73">
        <v>3.0379999999999998</v>
      </c>
      <c r="F205" s="13">
        <v>1</v>
      </c>
      <c r="G205" s="58"/>
      <c r="H205" s="22">
        <f t="shared" si="8"/>
        <v>3.04</v>
      </c>
    </row>
    <row r="206" spans="2:8" ht="85.5" x14ac:dyDescent="0.2">
      <c r="B206" s="68" t="s">
        <v>114</v>
      </c>
      <c r="C206" s="71" t="s">
        <v>115</v>
      </c>
      <c r="D206" s="72" t="s">
        <v>4</v>
      </c>
      <c r="E206" s="73">
        <v>3.0379999999999998</v>
      </c>
      <c r="F206" s="13">
        <v>1</v>
      </c>
      <c r="G206" s="58"/>
      <c r="H206" s="22">
        <f t="shared" si="8"/>
        <v>3.04</v>
      </c>
    </row>
    <row r="207" spans="2:8" ht="99.75" x14ac:dyDescent="0.2">
      <c r="B207" s="68" t="s">
        <v>199</v>
      </c>
      <c r="C207" s="71" t="s">
        <v>200</v>
      </c>
      <c r="D207" s="72" t="s">
        <v>4</v>
      </c>
      <c r="E207" s="73">
        <v>9.2800000000000011</v>
      </c>
      <c r="F207" s="13">
        <v>1</v>
      </c>
      <c r="G207" s="58"/>
      <c r="H207" s="22">
        <f t="shared" si="8"/>
        <v>9.2799999999999994</v>
      </c>
    </row>
    <row r="208" spans="2:8" ht="42.75" x14ac:dyDescent="0.2">
      <c r="B208" s="68" t="s">
        <v>201</v>
      </c>
      <c r="C208" s="71" t="s">
        <v>202</v>
      </c>
      <c r="D208" s="72" t="s">
        <v>4</v>
      </c>
      <c r="E208" s="73">
        <v>4</v>
      </c>
      <c r="F208" s="13">
        <v>1</v>
      </c>
      <c r="G208" s="58"/>
      <c r="H208" s="22">
        <f t="shared" si="8"/>
        <v>4</v>
      </c>
    </row>
    <row r="209" spans="2:8" ht="15.75" x14ac:dyDescent="0.2">
      <c r="B209" s="51"/>
      <c r="C209" s="53" t="s">
        <v>39</v>
      </c>
      <c r="D209" s="54"/>
      <c r="E209" s="54"/>
      <c r="F209" s="13">
        <v>1</v>
      </c>
      <c r="G209" s="54"/>
      <c r="H209" s="57">
        <f>SUM(H202:H208)</f>
        <v>24.560000000000002</v>
      </c>
    </row>
    <row r="210" spans="2:8" s="6" customFormat="1" ht="15.75" x14ac:dyDescent="0.2">
      <c r="B210" s="50"/>
      <c r="C210" s="51" t="s">
        <v>66</v>
      </c>
      <c r="D210" s="52"/>
      <c r="E210" s="52"/>
      <c r="F210" s="13">
        <v>1</v>
      </c>
      <c r="G210" s="52"/>
      <c r="H210" s="52"/>
    </row>
    <row r="211" spans="2:8" ht="57" x14ac:dyDescent="0.2">
      <c r="B211" s="68" t="s">
        <v>204</v>
      </c>
      <c r="C211" s="71" t="s">
        <v>205</v>
      </c>
      <c r="D211" s="72" t="s">
        <v>3</v>
      </c>
      <c r="E211" s="73">
        <v>3</v>
      </c>
      <c r="F211" s="13">
        <v>1</v>
      </c>
      <c r="G211" s="58"/>
      <c r="H211" s="22">
        <f t="shared" si="5"/>
        <v>3</v>
      </c>
    </row>
    <row r="212" spans="2:8" ht="71.25" x14ac:dyDescent="0.2">
      <c r="B212" s="68" t="s">
        <v>206</v>
      </c>
      <c r="C212" s="71" t="s">
        <v>207</v>
      </c>
      <c r="D212" s="72" t="s">
        <v>3</v>
      </c>
      <c r="E212" s="73">
        <v>3</v>
      </c>
      <c r="F212" s="13">
        <v>1</v>
      </c>
      <c r="G212" s="58"/>
      <c r="H212" s="22">
        <f t="shared" si="5"/>
        <v>3</v>
      </c>
    </row>
    <row r="213" spans="2:8" ht="71.25" x14ac:dyDescent="0.2">
      <c r="B213" s="68" t="s">
        <v>208</v>
      </c>
      <c r="C213" s="71" t="s">
        <v>54</v>
      </c>
      <c r="D213" s="72" t="s">
        <v>3</v>
      </c>
      <c r="E213" s="73">
        <v>3</v>
      </c>
      <c r="F213" s="13">
        <v>1</v>
      </c>
      <c r="G213" s="58"/>
      <c r="H213" s="22">
        <f t="shared" si="5"/>
        <v>3</v>
      </c>
    </row>
    <row r="214" spans="2:8" ht="71.25" x14ac:dyDescent="0.2">
      <c r="B214" s="68" t="s">
        <v>209</v>
      </c>
      <c r="C214" s="71" t="s">
        <v>30</v>
      </c>
      <c r="D214" s="72" t="s">
        <v>3</v>
      </c>
      <c r="E214" s="73">
        <v>3</v>
      </c>
      <c r="F214" s="13">
        <v>1</v>
      </c>
      <c r="G214" s="58"/>
      <c r="H214" s="22">
        <f t="shared" si="5"/>
        <v>3</v>
      </c>
    </row>
    <row r="215" spans="2:8" ht="42.75" x14ac:dyDescent="0.2">
      <c r="B215" s="68" t="s">
        <v>210</v>
      </c>
      <c r="C215" s="71" t="s">
        <v>211</v>
      </c>
      <c r="D215" s="72" t="s">
        <v>27</v>
      </c>
      <c r="E215" s="73">
        <v>5</v>
      </c>
      <c r="F215" s="13">
        <v>1</v>
      </c>
      <c r="G215" s="58"/>
      <c r="H215" s="22">
        <f t="shared" si="5"/>
        <v>5</v>
      </c>
    </row>
    <row r="216" spans="2:8" ht="28.5" x14ac:dyDescent="0.2">
      <c r="B216" s="68" t="s">
        <v>212</v>
      </c>
      <c r="C216" s="71" t="s">
        <v>213</v>
      </c>
      <c r="D216" s="72" t="s">
        <v>27</v>
      </c>
      <c r="E216" s="73">
        <v>7</v>
      </c>
      <c r="F216" s="13">
        <v>1</v>
      </c>
      <c r="G216" s="58"/>
      <c r="H216" s="22">
        <f t="shared" si="5"/>
        <v>7</v>
      </c>
    </row>
    <row r="217" spans="2:8" ht="28.5" x14ac:dyDescent="0.2">
      <c r="B217" s="68" t="s">
        <v>214</v>
      </c>
      <c r="C217" s="71" t="s">
        <v>215</v>
      </c>
      <c r="D217" s="72" t="s">
        <v>27</v>
      </c>
      <c r="E217" s="73">
        <v>3</v>
      </c>
      <c r="F217" s="13">
        <v>1</v>
      </c>
      <c r="G217" s="58"/>
      <c r="H217" s="22">
        <f t="shared" si="5"/>
        <v>3</v>
      </c>
    </row>
    <row r="218" spans="2:8" ht="71.25" x14ac:dyDescent="0.2">
      <c r="B218" s="68" t="s">
        <v>216</v>
      </c>
      <c r="C218" s="71" t="s">
        <v>217</v>
      </c>
      <c r="D218" s="72" t="s">
        <v>3</v>
      </c>
      <c r="E218" s="73">
        <v>6</v>
      </c>
      <c r="F218" s="13">
        <v>1</v>
      </c>
      <c r="G218" s="58"/>
      <c r="H218" s="22">
        <f t="shared" si="5"/>
        <v>6</v>
      </c>
    </row>
    <row r="219" spans="2:8" ht="71.25" x14ac:dyDescent="0.2">
      <c r="B219" s="68" t="s">
        <v>218</v>
      </c>
      <c r="C219" s="71" t="s">
        <v>219</v>
      </c>
      <c r="D219" s="72" t="s">
        <v>3</v>
      </c>
      <c r="E219" s="73">
        <v>1</v>
      </c>
      <c r="F219" s="13">
        <v>1</v>
      </c>
      <c r="G219" s="58"/>
      <c r="H219" s="22">
        <f t="shared" si="5"/>
        <v>1</v>
      </c>
    </row>
    <row r="220" spans="2:8" ht="28.5" x14ac:dyDescent="0.2">
      <c r="B220" s="68" t="s">
        <v>220</v>
      </c>
      <c r="C220" s="71" t="s">
        <v>221</v>
      </c>
      <c r="D220" s="72" t="s">
        <v>3</v>
      </c>
      <c r="E220" s="73">
        <v>3</v>
      </c>
      <c r="F220" s="13">
        <v>1</v>
      </c>
      <c r="G220" s="58"/>
      <c r="H220" s="22">
        <f t="shared" si="5"/>
        <v>3</v>
      </c>
    </row>
    <row r="221" spans="2:8" ht="28.5" x14ac:dyDescent="0.2">
      <c r="B221" s="68" t="s">
        <v>222</v>
      </c>
      <c r="C221" s="71" t="s">
        <v>223</v>
      </c>
      <c r="D221" s="72" t="s">
        <v>3</v>
      </c>
      <c r="E221" s="73">
        <v>3</v>
      </c>
      <c r="F221" s="13">
        <v>1</v>
      </c>
      <c r="G221" s="58"/>
      <c r="H221" s="22">
        <f t="shared" ref="H221:H224" si="9">ROUND(E221*F221,2)</f>
        <v>3</v>
      </c>
    </row>
    <row r="222" spans="2:8" ht="42.75" x14ac:dyDescent="0.2">
      <c r="B222" s="68" t="s">
        <v>224</v>
      </c>
      <c r="C222" s="71" t="s">
        <v>225</v>
      </c>
      <c r="D222" s="72" t="s">
        <v>3</v>
      </c>
      <c r="E222" s="73">
        <v>2</v>
      </c>
      <c r="F222" s="13">
        <v>1</v>
      </c>
      <c r="G222" s="58"/>
      <c r="H222" s="22">
        <f t="shared" si="9"/>
        <v>2</v>
      </c>
    </row>
    <row r="223" spans="2:8" ht="42.75" x14ac:dyDescent="0.2">
      <c r="B223" s="68" t="s">
        <v>226</v>
      </c>
      <c r="C223" s="71" t="s">
        <v>42</v>
      </c>
      <c r="D223" s="72" t="s">
        <v>3</v>
      </c>
      <c r="E223" s="73">
        <v>1</v>
      </c>
      <c r="F223" s="13">
        <v>1</v>
      </c>
      <c r="G223" s="58"/>
      <c r="H223" s="22">
        <f t="shared" si="9"/>
        <v>1</v>
      </c>
    </row>
    <row r="224" spans="2:8" ht="42.75" x14ac:dyDescent="0.2">
      <c r="B224" s="68" t="s">
        <v>227</v>
      </c>
      <c r="C224" s="71" t="s">
        <v>41</v>
      </c>
      <c r="D224" s="72" t="s">
        <v>3</v>
      </c>
      <c r="E224" s="73">
        <v>1</v>
      </c>
      <c r="F224" s="13">
        <v>1</v>
      </c>
      <c r="G224" s="58"/>
      <c r="H224" s="22">
        <f t="shared" si="9"/>
        <v>1</v>
      </c>
    </row>
    <row r="225" spans="2:8" ht="15.75" x14ac:dyDescent="0.2">
      <c r="B225" s="51"/>
      <c r="C225" s="53" t="s">
        <v>203</v>
      </c>
      <c r="D225" s="54"/>
      <c r="E225" s="54"/>
      <c r="F225" s="13">
        <v>1</v>
      </c>
      <c r="G225" s="54"/>
      <c r="H225" s="57">
        <f>SUM(H211:H224)</f>
        <v>44</v>
      </c>
    </row>
    <row r="226" spans="2:8" ht="15.75" x14ac:dyDescent="0.2">
      <c r="B226" s="55"/>
      <c r="C226" s="56" t="s">
        <v>152</v>
      </c>
      <c r="D226" s="63"/>
      <c r="E226" s="65"/>
      <c r="F226" s="13">
        <v>1</v>
      </c>
      <c r="G226" s="64"/>
      <c r="H226" s="59">
        <f>H177+H184+H200+H209+H225</f>
        <v>879.85000000000014</v>
      </c>
    </row>
    <row r="227" spans="2:8" s="24" customFormat="1" ht="15.75" x14ac:dyDescent="0.25">
      <c r="B227" s="34"/>
      <c r="C227" s="60" t="s">
        <v>228</v>
      </c>
      <c r="D227" s="61"/>
      <c r="E227" s="66"/>
      <c r="F227" s="13">
        <v>1</v>
      </c>
      <c r="G227" s="61"/>
      <c r="H227" s="62"/>
    </row>
    <row r="228" spans="2:8" s="6" customFormat="1" ht="15.75" x14ac:dyDescent="0.2">
      <c r="B228" s="50"/>
      <c r="C228" s="51" t="s">
        <v>61</v>
      </c>
      <c r="D228" s="52"/>
      <c r="E228" s="52"/>
      <c r="F228" s="13">
        <v>1</v>
      </c>
      <c r="G228" s="52"/>
      <c r="H228" s="52"/>
    </row>
    <row r="229" spans="2:8" ht="42.75" x14ac:dyDescent="0.2">
      <c r="B229" s="68" t="s">
        <v>71</v>
      </c>
      <c r="C229" s="71" t="s">
        <v>72</v>
      </c>
      <c r="D229" s="72" t="s">
        <v>3</v>
      </c>
      <c r="E229" s="73">
        <v>1</v>
      </c>
      <c r="F229" s="13">
        <v>1</v>
      </c>
      <c r="G229" s="58"/>
      <c r="H229" s="22">
        <f t="shared" ref="H229:H235" si="10">ROUND(E229*F229,2)</f>
        <v>1</v>
      </c>
    </row>
    <row r="230" spans="2:8" ht="42.75" x14ac:dyDescent="0.2">
      <c r="B230" s="68" t="s">
        <v>153</v>
      </c>
      <c r="C230" s="71" t="s">
        <v>154</v>
      </c>
      <c r="D230" s="72" t="s">
        <v>20</v>
      </c>
      <c r="E230" s="73">
        <v>9.36</v>
      </c>
      <c r="F230" s="13">
        <v>1</v>
      </c>
      <c r="G230" s="58"/>
      <c r="H230" s="22">
        <f t="shared" si="10"/>
        <v>9.36</v>
      </c>
    </row>
    <row r="231" spans="2:8" ht="57" x14ac:dyDescent="0.2">
      <c r="B231" s="68" t="s">
        <v>155</v>
      </c>
      <c r="C231" s="71" t="s">
        <v>156</v>
      </c>
      <c r="D231" s="72" t="s">
        <v>4</v>
      </c>
      <c r="E231" s="73">
        <v>25.050000000000004</v>
      </c>
      <c r="F231" s="13">
        <v>1</v>
      </c>
      <c r="G231" s="58"/>
      <c r="H231" s="22">
        <f t="shared" si="10"/>
        <v>25.05</v>
      </c>
    </row>
    <row r="232" spans="2:8" ht="42.75" x14ac:dyDescent="0.2">
      <c r="B232" s="68" t="s">
        <v>230</v>
      </c>
      <c r="C232" s="71" t="s">
        <v>231</v>
      </c>
      <c r="D232" s="72" t="s">
        <v>4</v>
      </c>
      <c r="E232" s="73">
        <v>25.050000000000004</v>
      </c>
      <c r="F232" s="13">
        <v>1</v>
      </c>
      <c r="G232" s="58"/>
      <c r="H232" s="22">
        <f t="shared" si="10"/>
        <v>25.05</v>
      </c>
    </row>
    <row r="233" spans="2:8" ht="57" x14ac:dyDescent="0.2">
      <c r="B233" s="68" t="s">
        <v>157</v>
      </c>
      <c r="C233" s="71" t="s">
        <v>158</v>
      </c>
      <c r="D233" s="72" t="s">
        <v>3</v>
      </c>
      <c r="E233" s="73">
        <v>2</v>
      </c>
      <c r="F233" s="13">
        <v>1</v>
      </c>
      <c r="G233" s="58"/>
      <c r="H233" s="22">
        <f t="shared" si="10"/>
        <v>2</v>
      </c>
    </row>
    <row r="234" spans="2:8" ht="28.5" x14ac:dyDescent="0.2">
      <c r="B234" s="68" t="s">
        <v>159</v>
      </c>
      <c r="C234" s="71" t="s">
        <v>160</v>
      </c>
      <c r="D234" s="72" t="s">
        <v>4</v>
      </c>
      <c r="E234" s="73">
        <v>9.24</v>
      </c>
      <c r="F234" s="13">
        <v>1</v>
      </c>
      <c r="G234" s="58"/>
      <c r="H234" s="22">
        <f t="shared" si="10"/>
        <v>9.24</v>
      </c>
    </row>
    <row r="235" spans="2:8" ht="28.5" x14ac:dyDescent="0.2">
      <c r="B235" s="68" t="s">
        <v>161</v>
      </c>
      <c r="C235" s="71" t="s">
        <v>162</v>
      </c>
      <c r="D235" s="72" t="s">
        <v>3</v>
      </c>
      <c r="E235" s="73">
        <v>2</v>
      </c>
      <c r="F235" s="13">
        <v>1</v>
      </c>
      <c r="G235" s="58"/>
      <c r="H235" s="22">
        <f t="shared" si="10"/>
        <v>2</v>
      </c>
    </row>
    <row r="236" spans="2:8" ht="57" x14ac:dyDescent="0.2">
      <c r="B236" s="68" t="s">
        <v>163</v>
      </c>
      <c r="C236" s="71" t="s">
        <v>164</v>
      </c>
      <c r="D236" s="72" t="s">
        <v>4</v>
      </c>
      <c r="E236" s="73">
        <v>20.060000000000002</v>
      </c>
      <c r="F236" s="13">
        <v>1</v>
      </c>
      <c r="G236" s="58"/>
      <c r="H236" s="22">
        <f t="shared" ref="H236:H240" si="11">ROUND(E236*F236,2)</f>
        <v>20.059999999999999</v>
      </c>
    </row>
    <row r="237" spans="2:8" ht="57" x14ac:dyDescent="0.2">
      <c r="B237" s="68" t="s">
        <v>165</v>
      </c>
      <c r="C237" s="71" t="s">
        <v>166</v>
      </c>
      <c r="D237" s="72" t="s">
        <v>4</v>
      </c>
      <c r="E237" s="73">
        <v>1.7999999999999998</v>
      </c>
      <c r="F237" s="13">
        <v>1</v>
      </c>
      <c r="G237" s="58"/>
      <c r="H237" s="22">
        <f t="shared" si="11"/>
        <v>1.8</v>
      </c>
    </row>
    <row r="238" spans="2:8" ht="57" x14ac:dyDescent="0.2">
      <c r="B238" s="68" t="s">
        <v>232</v>
      </c>
      <c r="C238" s="71" t="s">
        <v>233</v>
      </c>
      <c r="D238" s="72" t="s">
        <v>4</v>
      </c>
      <c r="E238" s="73">
        <v>14.012500000000001</v>
      </c>
      <c r="F238" s="13">
        <v>1</v>
      </c>
      <c r="G238" s="58"/>
      <c r="H238" s="22">
        <f t="shared" si="11"/>
        <v>14.01</v>
      </c>
    </row>
    <row r="239" spans="2:8" ht="57" x14ac:dyDescent="0.2">
      <c r="B239" s="68" t="s">
        <v>73</v>
      </c>
      <c r="C239" s="71" t="s">
        <v>59</v>
      </c>
      <c r="D239" s="72" t="s">
        <v>4</v>
      </c>
      <c r="E239" s="73">
        <v>14.602500000000001</v>
      </c>
      <c r="F239" s="13">
        <v>1</v>
      </c>
      <c r="G239" s="58"/>
      <c r="H239" s="22">
        <f t="shared" si="11"/>
        <v>14.6</v>
      </c>
    </row>
    <row r="240" spans="2:8" ht="71.25" x14ac:dyDescent="0.2">
      <c r="B240" s="68" t="s">
        <v>234</v>
      </c>
      <c r="C240" s="71" t="s">
        <v>235</v>
      </c>
      <c r="D240" s="72" t="s">
        <v>3</v>
      </c>
      <c r="E240" s="73">
        <v>2</v>
      </c>
      <c r="F240" s="13">
        <v>1</v>
      </c>
      <c r="G240" s="58"/>
      <c r="H240" s="22">
        <f t="shared" si="11"/>
        <v>2</v>
      </c>
    </row>
    <row r="241" spans="2:8" ht="15.75" x14ac:dyDescent="0.2">
      <c r="B241" s="51"/>
      <c r="C241" s="53" t="s">
        <v>60</v>
      </c>
      <c r="D241" s="54"/>
      <c r="E241" s="54"/>
      <c r="F241" s="13">
        <v>1</v>
      </c>
      <c r="G241" s="54"/>
      <c r="H241" s="57">
        <f>SUM(H229:H240)</f>
        <v>126.16999999999999</v>
      </c>
    </row>
    <row r="242" spans="2:8" s="6" customFormat="1" ht="15.75" x14ac:dyDescent="0.2">
      <c r="B242" s="50"/>
      <c r="C242" s="51" t="s">
        <v>62</v>
      </c>
      <c r="D242" s="52"/>
      <c r="E242" s="52"/>
      <c r="F242" s="13">
        <v>1</v>
      </c>
      <c r="G242" s="52"/>
      <c r="H242" s="52"/>
    </row>
    <row r="243" spans="2:8" ht="42.75" x14ac:dyDescent="0.2">
      <c r="B243" s="68" t="s">
        <v>169</v>
      </c>
      <c r="C243" s="71" t="s">
        <v>21</v>
      </c>
      <c r="D243" s="72" t="s">
        <v>20</v>
      </c>
      <c r="E243" s="73">
        <v>15.600000000000001</v>
      </c>
      <c r="F243" s="13">
        <v>1</v>
      </c>
      <c r="G243" s="58"/>
      <c r="H243" s="22">
        <f t="shared" ref="H243:H247" si="12">ROUND(E243*F243,2)</f>
        <v>15.6</v>
      </c>
    </row>
    <row r="244" spans="2:8" ht="42.75" x14ac:dyDescent="0.2">
      <c r="B244" s="68" t="s">
        <v>170</v>
      </c>
      <c r="C244" s="71" t="s">
        <v>49</v>
      </c>
      <c r="D244" s="72" t="s">
        <v>20</v>
      </c>
      <c r="E244" s="73">
        <v>15.600000000000001</v>
      </c>
      <c r="F244" s="13">
        <v>1</v>
      </c>
      <c r="G244" s="58"/>
      <c r="H244" s="22">
        <f t="shared" si="12"/>
        <v>15.6</v>
      </c>
    </row>
    <row r="245" spans="2:8" ht="71.25" x14ac:dyDescent="0.2">
      <c r="B245" s="68" t="s">
        <v>171</v>
      </c>
      <c r="C245" s="71" t="s">
        <v>34</v>
      </c>
      <c r="D245" s="72" t="s">
        <v>20</v>
      </c>
      <c r="E245" s="73">
        <v>15.600000000000001</v>
      </c>
      <c r="F245" s="13">
        <v>1</v>
      </c>
      <c r="G245" s="58"/>
      <c r="H245" s="22">
        <f t="shared" si="12"/>
        <v>15.6</v>
      </c>
    </row>
    <row r="246" spans="2:8" ht="42.75" x14ac:dyDescent="0.2">
      <c r="B246" s="68" t="s">
        <v>172</v>
      </c>
      <c r="C246" s="71" t="s">
        <v>173</v>
      </c>
      <c r="D246" s="72" t="s">
        <v>5</v>
      </c>
      <c r="E246" s="73">
        <v>4.24</v>
      </c>
      <c r="F246" s="13">
        <v>1</v>
      </c>
      <c r="G246" s="58"/>
      <c r="H246" s="22">
        <f t="shared" si="12"/>
        <v>4.24</v>
      </c>
    </row>
    <row r="247" spans="2:8" ht="57" x14ac:dyDescent="0.2">
      <c r="B247" s="68" t="s">
        <v>87</v>
      </c>
      <c r="C247" s="71" t="s">
        <v>88</v>
      </c>
      <c r="D247" s="72" t="s">
        <v>3</v>
      </c>
      <c r="E247" s="73">
        <v>16</v>
      </c>
      <c r="F247" s="13">
        <v>1</v>
      </c>
      <c r="G247" s="58"/>
      <c r="H247" s="22">
        <f t="shared" si="12"/>
        <v>16</v>
      </c>
    </row>
    <row r="248" spans="2:8" ht="15.75" x14ac:dyDescent="0.2">
      <c r="B248" s="51"/>
      <c r="C248" s="53" t="s">
        <v>43</v>
      </c>
      <c r="D248" s="54"/>
      <c r="E248" s="54"/>
      <c r="F248" s="13">
        <v>1</v>
      </c>
      <c r="G248" s="54"/>
      <c r="H248" s="57">
        <f>SUM(H243:H247)</f>
        <v>67.039999999999992</v>
      </c>
    </row>
    <row r="249" spans="2:8" s="6" customFormat="1" ht="15.75" x14ac:dyDescent="0.2">
      <c r="B249" s="50"/>
      <c r="C249" s="51" t="s">
        <v>64</v>
      </c>
      <c r="D249" s="52"/>
      <c r="E249" s="52"/>
      <c r="F249" s="13">
        <v>1</v>
      </c>
      <c r="G249" s="52"/>
      <c r="H249" s="52"/>
    </row>
    <row r="250" spans="2:8" ht="99.75" x14ac:dyDescent="0.2">
      <c r="B250" s="68" t="s">
        <v>174</v>
      </c>
      <c r="C250" s="71" t="s">
        <v>175</v>
      </c>
      <c r="D250" s="72" t="s">
        <v>5</v>
      </c>
      <c r="E250" s="73">
        <v>25.8</v>
      </c>
      <c r="F250" s="13">
        <v>1</v>
      </c>
      <c r="G250" s="58"/>
      <c r="H250" s="22">
        <f t="shared" ref="H250:H262" si="13">ROUND(E250*F250,2)</f>
        <v>25.8</v>
      </c>
    </row>
    <row r="251" spans="2:8" ht="171" x14ac:dyDescent="0.2">
      <c r="B251" s="68" t="s">
        <v>95</v>
      </c>
      <c r="C251" s="71" t="s">
        <v>96</v>
      </c>
      <c r="D251" s="72" t="s">
        <v>4</v>
      </c>
      <c r="E251" s="73">
        <v>8.7974999999999994</v>
      </c>
      <c r="F251" s="13">
        <v>1</v>
      </c>
      <c r="G251" s="58"/>
      <c r="H251" s="22">
        <f t="shared" si="13"/>
        <v>8.8000000000000007</v>
      </c>
    </row>
    <row r="252" spans="2:8" ht="99.75" x14ac:dyDescent="0.2">
      <c r="B252" s="68" t="s">
        <v>236</v>
      </c>
      <c r="C252" s="71" t="s">
        <v>237</v>
      </c>
      <c r="D252" s="72" t="s">
        <v>4</v>
      </c>
      <c r="E252" s="73">
        <v>37.612500000000004</v>
      </c>
      <c r="F252" s="13">
        <v>1</v>
      </c>
      <c r="G252" s="58"/>
      <c r="H252" s="22">
        <f t="shared" si="13"/>
        <v>37.61</v>
      </c>
    </row>
    <row r="253" spans="2:8" ht="57" x14ac:dyDescent="0.2">
      <c r="B253" s="68" t="s">
        <v>238</v>
      </c>
      <c r="C253" s="71" t="s">
        <v>23</v>
      </c>
      <c r="D253" s="72" t="s">
        <v>4</v>
      </c>
      <c r="E253" s="73">
        <v>78</v>
      </c>
      <c r="F253" s="13">
        <v>1</v>
      </c>
      <c r="G253" s="58"/>
      <c r="H253" s="22">
        <f t="shared" si="13"/>
        <v>78</v>
      </c>
    </row>
    <row r="254" spans="2:8" ht="114" x14ac:dyDescent="0.2">
      <c r="B254" s="68" t="s">
        <v>180</v>
      </c>
      <c r="C254" s="71" t="s">
        <v>52</v>
      </c>
      <c r="D254" s="72" t="s">
        <v>4</v>
      </c>
      <c r="E254" s="73">
        <v>78</v>
      </c>
      <c r="F254" s="13">
        <v>1</v>
      </c>
      <c r="G254" s="58"/>
      <c r="H254" s="22">
        <f t="shared" si="13"/>
        <v>78</v>
      </c>
    </row>
    <row r="255" spans="2:8" ht="42.75" x14ac:dyDescent="0.2">
      <c r="B255" s="68" t="s">
        <v>181</v>
      </c>
      <c r="C255" s="71" t="s">
        <v>182</v>
      </c>
      <c r="D255" s="72" t="s">
        <v>4</v>
      </c>
      <c r="E255" s="73">
        <v>0.89999999999999991</v>
      </c>
      <c r="F255" s="13">
        <v>1</v>
      </c>
      <c r="G255" s="58"/>
      <c r="H255" s="22">
        <f t="shared" si="13"/>
        <v>0.9</v>
      </c>
    </row>
    <row r="256" spans="2:8" ht="156.75" x14ac:dyDescent="0.2">
      <c r="B256" s="68" t="s">
        <v>183</v>
      </c>
      <c r="C256" s="71" t="s">
        <v>184</v>
      </c>
      <c r="D256" s="72" t="s">
        <v>4</v>
      </c>
      <c r="E256" s="73">
        <v>78</v>
      </c>
      <c r="F256" s="13">
        <v>1</v>
      </c>
      <c r="G256" s="58"/>
      <c r="H256" s="22">
        <f t="shared" si="13"/>
        <v>78</v>
      </c>
    </row>
    <row r="257" spans="2:8" ht="156.75" x14ac:dyDescent="0.2">
      <c r="B257" s="68" t="s">
        <v>239</v>
      </c>
      <c r="C257" s="71" t="s">
        <v>35</v>
      </c>
      <c r="D257" s="72" t="s">
        <v>5</v>
      </c>
      <c r="E257" s="73">
        <v>34.5</v>
      </c>
      <c r="F257" s="13">
        <v>1</v>
      </c>
      <c r="G257" s="58"/>
      <c r="H257" s="22">
        <f t="shared" si="13"/>
        <v>34.5</v>
      </c>
    </row>
    <row r="258" spans="2:8" ht="128.25" x14ac:dyDescent="0.2">
      <c r="B258" s="68" t="s">
        <v>185</v>
      </c>
      <c r="C258" s="71" t="s">
        <v>186</v>
      </c>
      <c r="D258" s="72" t="s">
        <v>4</v>
      </c>
      <c r="E258" s="73">
        <v>32.07</v>
      </c>
      <c r="F258" s="13">
        <v>1</v>
      </c>
      <c r="G258" s="58"/>
      <c r="H258" s="22">
        <f t="shared" si="13"/>
        <v>32.07</v>
      </c>
    </row>
    <row r="259" spans="2:8" ht="57" x14ac:dyDescent="0.2">
      <c r="B259" s="68" t="s">
        <v>187</v>
      </c>
      <c r="C259" s="71" t="s">
        <v>188</v>
      </c>
      <c r="D259" s="72" t="s">
        <v>4</v>
      </c>
      <c r="E259" s="73">
        <v>32.07</v>
      </c>
      <c r="F259" s="13">
        <v>1</v>
      </c>
      <c r="G259" s="58"/>
      <c r="H259" s="22">
        <f t="shared" si="13"/>
        <v>32.07</v>
      </c>
    </row>
    <row r="260" spans="2:8" ht="156.75" x14ac:dyDescent="0.2">
      <c r="B260" s="68" t="s">
        <v>106</v>
      </c>
      <c r="C260" s="71" t="s">
        <v>19</v>
      </c>
      <c r="D260" s="72" t="s">
        <v>4</v>
      </c>
      <c r="E260" s="73">
        <v>81.775000000000006</v>
      </c>
      <c r="F260" s="13">
        <v>1</v>
      </c>
      <c r="G260" s="58"/>
      <c r="H260" s="22">
        <f t="shared" si="13"/>
        <v>81.78</v>
      </c>
    </row>
    <row r="261" spans="2:8" ht="128.25" x14ac:dyDescent="0.2">
      <c r="B261" s="68" t="s">
        <v>242</v>
      </c>
      <c r="C261" s="71" t="s">
        <v>240</v>
      </c>
      <c r="D261" s="72" t="s">
        <v>4</v>
      </c>
      <c r="E261" s="73">
        <v>103.64999999999999</v>
      </c>
      <c r="F261" s="13">
        <v>1</v>
      </c>
      <c r="G261" s="58"/>
      <c r="H261" s="22">
        <f t="shared" si="13"/>
        <v>103.65</v>
      </c>
    </row>
    <row r="262" spans="2:8" ht="171" x14ac:dyDescent="0.2">
      <c r="B262" s="68" t="s">
        <v>107</v>
      </c>
      <c r="C262" s="71" t="s">
        <v>51</v>
      </c>
      <c r="D262" s="72" t="s">
        <v>4</v>
      </c>
      <c r="E262" s="73">
        <v>540.45000000000005</v>
      </c>
      <c r="F262" s="13">
        <v>1</v>
      </c>
      <c r="G262" s="58"/>
      <c r="H262" s="22">
        <f t="shared" si="13"/>
        <v>540.45000000000005</v>
      </c>
    </row>
    <row r="263" spans="2:8" ht="15.75" x14ac:dyDescent="0.2">
      <c r="B263" s="51"/>
      <c r="C263" s="53" t="s">
        <v>26</v>
      </c>
      <c r="D263" s="54"/>
      <c r="E263" s="54"/>
      <c r="F263" s="13">
        <v>1</v>
      </c>
      <c r="G263" s="54"/>
      <c r="H263" s="57">
        <f>SUM(H250:H262)</f>
        <v>1131.6300000000001</v>
      </c>
    </row>
    <row r="264" spans="2:8" s="6" customFormat="1" ht="15.75" x14ac:dyDescent="0.2">
      <c r="B264" s="50"/>
      <c r="C264" s="51" t="s">
        <v>65</v>
      </c>
      <c r="D264" s="52"/>
      <c r="E264" s="52"/>
      <c r="F264" s="13">
        <v>1</v>
      </c>
      <c r="G264" s="52"/>
      <c r="H264" s="52"/>
    </row>
    <row r="265" spans="2:8" ht="85.5" x14ac:dyDescent="0.2">
      <c r="B265" s="68" t="s">
        <v>191</v>
      </c>
      <c r="C265" s="71" t="s">
        <v>192</v>
      </c>
      <c r="D265" s="72" t="s">
        <v>3</v>
      </c>
      <c r="E265" s="73">
        <v>2</v>
      </c>
      <c r="F265" s="13">
        <v>1</v>
      </c>
      <c r="G265" s="58"/>
      <c r="H265" s="22">
        <f t="shared" ref="H265:H270" si="14">ROUND(E265*F265,2)</f>
        <v>2</v>
      </c>
    </row>
    <row r="266" spans="2:8" ht="57" x14ac:dyDescent="0.2">
      <c r="B266" s="68" t="s">
        <v>243</v>
      </c>
      <c r="C266" s="71" t="s">
        <v>244</v>
      </c>
      <c r="D266" s="72" t="s">
        <v>4</v>
      </c>
      <c r="E266" s="73">
        <v>13.2</v>
      </c>
      <c r="F266" s="13">
        <v>1</v>
      </c>
      <c r="G266" s="58"/>
      <c r="H266" s="22">
        <f t="shared" si="14"/>
        <v>13.2</v>
      </c>
    </row>
    <row r="267" spans="2:8" ht="57" x14ac:dyDescent="0.2">
      <c r="B267" s="68" t="s">
        <v>195</v>
      </c>
      <c r="C267" s="71" t="s">
        <v>196</v>
      </c>
      <c r="D267" s="72" t="s">
        <v>4</v>
      </c>
      <c r="E267" s="73">
        <v>2.2000000000000002</v>
      </c>
      <c r="F267" s="13">
        <v>1</v>
      </c>
      <c r="G267" s="58"/>
      <c r="H267" s="22">
        <f t="shared" si="14"/>
        <v>2.2000000000000002</v>
      </c>
    </row>
    <row r="268" spans="2:8" ht="42.75" x14ac:dyDescent="0.2">
      <c r="B268" s="68" t="s">
        <v>197</v>
      </c>
      <c r="C268" s="71" t="s">
        <v>198</v>
      </c>
      <c r="D268" s="72" t="s">
        <v>4</v>
      </c>
      <c r="E268" s="73">
        <v>25.050000000000004</v>
      </c>
      <c r="F268" s="13">
        <v>1</v>
      </c>
      <c r="G268" s="58"/>
      <c r="H268" s="22">
        <f t="shared" si="14"/>
        <v>25.05</v>
      </c>
    </row>
    <row r="269" spans="2:8" ht="85.5" x14ac:dyDescent="0.2">
      <c r="B269" s="68" t="s">
        <v>114</v>
      </c>
      <c r="C269" s="71" t="s">
        <v>115</v>
      </c>
      <c r="D269" s="72" t="s">
        <v>4</v>
      </c>
      <c r="E269" s="73">
        <v>25.050000000000004</v>
      </c>
      <c r="F269" s="13">
        <v>1</v>
      </c>
      <c r="G269" s="58"/>
      <c r="H269" s="22">
        <f t="shared" si="14"/>
        <v>25.05</v>
      </c>
    </row>
    <row r="270" spans="2:8" ht="42.75" x14ac:dyDescent="0.2">
      <c r="B270" s="68" t="s">
        <v>201</v>
      </c>
      <c r="C270" s="71" t="s">
        <v>202</v>
      </c>
      <c r="D270" s="72" t="s">
        <v>4</v>
      </c>
      <c r="E270" s="73">
        <v>1.5</v>
      </c>
      <c r="F270" s="13">
        <v>1</v>
      </c>
      <c r="G270" s="58"/>
      <c r="H270" s="22">
        <f t="shared" si="14"/>
        <v>1.5</v>
      </c>
    </row>
    <row r="271" spans="2:8" ht="15.75" x14ac:dyDescent="0.2">
      <c r="B271" s="51"/>
      <c r="C271" s="53" t="s">
        <v>39</v>
      </c>
      <c r="D271" s="54"/>
      <c r="E271" s="54"/>
      <c r="F271" s="13">
        <v>1</v>
      </c>
      <c r="G271" s="54"/>
      <c r="H271" s="57">
        <f>SUM(H265:H270)</f>
        <v>69</v>
      </c>
    </row>
    <row r="272" spans="2:8" s="6" customFormat="1" ht="15.75" x14ac:dyDescent="0.2">
      <c r="B272" s="50"/>
      <c r="C272" s="51" t="s">
        <v>66</v>
      </c>
      <c r="D272" s="52"/>
      <c r="E272" s="52"/>
      <c r="F272" s="13">
        <v>1</v>
      </c>
      <c r="G272" s="52"/>
      <c r="H272" s="52"/>
    </row>
    <row r="273" spans="2:8" ht="42.75" x14ac:dyDescent="0.2">
      <c r="B273" s="68" t="s">
        <v>245</v>
      </c>
      <c r="C273" s="71" t="s">
        <v>246</v>
      </c>
      <c r="D273" s="72" t="s">
        <v>5</v>
      </c>
      <c r="E273" s="73">
        <v>16</v>
      </c>
      <c r="F273" s="13">
        <v>1</v>
      </c>
      <c r="G273" s="58"/>
      <c r="H273" s="22">
        <f t="shared" ref="H273:H281" si="15">ROUND(E273*F273,2)</f>
        <v>16</v>
      </c>
    </row>
    <row r="274" spans="2:8" ht="42.75" x14ac:dyDescent="0.2">
      <c r="B274" s="68" t="s">
        <v>247</v>
      </c>
      <c r="C274" s="71" t="s">
        <v>58</v>
      </c>
      <c r="D274" s="72" t="s">
        <v>5</v>
      </c>
      <c r="E274" s="73">
        <v>20</v>
      </c>
      <c r="F274" s="13">
        <v>1</v>
      </c>
      <c r="G274" s="58"/>
      <c r="H274" s="22">
        <f t="shared" si="15"/>
        <v>20</v>
      </c>
    </row>
    <row r="275" spans="2:8" ht="42.75" x14ac:dyDescent="0.2">
      <c r="B275" s="68" t="s">
        <v>118</v>
      </c>
      <c r="C275" s="71" t="s">
        <v>119</v>
      </c>
      <c r="D275" s="72" t="s">
        <v>5</v>
      </c>
      <c r="E275" s="73">
        <v>55</v>
      </c>
      <c r="F275" s="13">
        <v>1</v>
      </c>
      <c r="G275" s="58"/>
      <c r="H275" s="22">
        <f t="shared" si="15"/>
        <v>55</v>
      </c>
    </row>
    <row r="276" spans="2:8" ht="42.75" x14ac:dyDescent="0.2">
      <c r="B276" s="68" t="s">
        <v>248</v>
      </c>
      <c r="C276" s="71" t="s">
        <v>38</v>
      </c>
      <c r="D276" s="72" t="s">
        <v>5</v>
      </c>
      <c r="E276" s="73">
        <v>36</v>
      </c>
      <c r="F276" s="13">
        <v>1</v>
      </c>
      <c r="G276" s="58"/>
      <c r="H276" s="22">
        <f t="shared" si="15"/>
        <v>36</v>
      </c>
    </row>
    <row r="277" spans="2:8" ht="42.75" x14ac:dyDescent="0.2">
      <c r="B277" s="68" t="s">
        <v>120</v>
      </c>
      <c r="C277" s="71" t="s">
        <v>32</v>
      </c>
      <c r="D277" s="72" t="s">
        <v>5</v>
      </c>
      <c r="E277" s="73">
        <v>48</v>
      </c>
      <c r="F277" s="13">
        <v>1</v>
      </c>
      <c r="G277" s="58"/>
      <c r="H277" s="22">
        <f t="shared" si="15"/>
        <v>48</v>
      </c>
    </row>
    <row r="278" spans="2:8" ht="42.75" x14ac:dyDescent="0.2">
      <c r="B278" s="68" t="s">
        <v>121</v>
      </c>
      <c r="C278" s="71" t="s">
        <v>31</v>
      </c>
      <c r="D278" s="72" t="s">
        <v>5</v>
      </c>
      <c r="E278" s="73">
        <v>135</v>
      </c>
      <c r="F278" s="13">
        <v>1</v>
      </c>
      <c r="G278" s="58"/>
      <c r="H278" s="22">
        <f t="shared" si="15"/>
        <v>135</v>
      </c>
    </row>
    <row r="279" spans="2:8" ht="42.75" x14ac:dyDescent="0.2">
      <c r="B279" s="68" t="s">
        <v>122</v>
      </c>
      <c r="C279" s="71" t="s">
        <v>123</v>
      </c>
      <c r="D279" s="72" t="s">
        <v>5</v>
      </c>
      <c r="E279" s="73">
        <v>55</v>
      </c>
      <c r="F279" s="13">
        <v>1</v>
      </c>
      <c r="G279" s="58"/>
      <c r="H279" s="22">
        <f t="shared" si="15"/>
        <v>55</v>
      </c>
    </row>
    <row r="280" spans="2:8" ht="42.75" x14ac:dyDescent="0.2">
      <c r="B280" s="68" t="s">
        <v>124</v>
      </c>
      <c r="C280" s="71" t="s">
        <v>125</v>
      </c>
      <c r="D280" s="72" t="s">
        <v>5</v>
      </c>
      <c r="E280" s="73">
        <v>165</v>
      </c>
      <c r="F280" s="13">
        <v>1</v>
      </c>
      <c r="G280" s="58"/>
      <c r="H280" s="22">
        <f t="shared" si="15"/>
        <v>165</v>
      </c>
    </row>
    <row r="281" spans="2:8" ht="57" x14ac:dyDescent="0.2">
      <c r="B281" s="68" t="s">
        <v>145</v>
      </c>
      <c r="C281" s="71" t="s">
        <v>146</v>
      </c>
      <c r="D281" s="72" t="s">
        <v>3</v>
      </c>
      <c r="E281" s="73">
        <v>1</v>
      </c>
      <c r="F281" s="13">
        <v>1</v>
      </c>
      <c r="G281" s="58"/>
      <c r="H281" s="22">
        <f t="shared" si="15"/>
        <v>1</v>
      </c>
    </row>
    <row r="282" spans="2:8" ht="42.75" x14ac:dyDescent="0.2">
      <c r="B282" s="68" t="s">
        <v>249</v>
      </c>
      <c r="C282" s="71" t="s">
        <v>250</v>
      </c>
      <c r="D282" s="72" t="s">
        <v>3</v>
      </c>
      <c r="E282" s="73">
        <v>1</v>
      </c>
      <c r="F282" s="13">
        <v>1</v>
      </c>
      <c r="G282" s="58"/>
      <c r="H282" s="22">
        <f t="shared" ref="H282:H308" si="16">ROUND(E282*F282,2)</f>
        <v>1</v>
      </c>
    </row>
    <row r="283" spans="2:8" ht="42.75" x14ac:dyDescent="0.2">
      <c r="B283" s="68" t="s">
        <v>128</v>
      </c>
      <c r="C283" s="71" t="s">
        <v>129</v>
      </c>
      <c r="D283" s="72" t="s">
        <v>3</v>
      </c>
      <c r="E283" s="73">
        <v>1</v>
      </c>
      <c r="F283" s="13">
        <v>1</v>
      </c>
      <c r="G283" s="58"/>
      <c r="H283" s="22">
        <f t="shared" si="16"/>
        <v>1</v>
      </c>
    </row>
    <row r="284" spans="2:8" ht="57" x14ac:dyDescent="0.2">
      <c r="B284" s="68" t="s">
        <v>130</v>
      </c>
      <c r="C284" s="71" t="s">
        <v>131</v>
      </c>
      <c r="D284" s="72" t="s">
        <v>3</v>
      </c>
      <c r="E284" s="73">
        <v>5</v>
      </c>
      <c r="F284" s="13">
        <v>1</v>
      </c>
      <c r="G284" s="58"/>
      <c r="H284" s="22">
        <f t="shared" si="16"/>
        <v>5</v>
      </c>
    </row>
    <row r="285" spans="2:8" ht="42.75" x14ac:dyDescent="0.2">
      <c r="B285" s="68" t="s">
        <v>132</v>
      </c>
      <c r="C285" s="71" t="s">
        <v>133</v>
      </c>
      <c r="D285" s="72" t="s">
        <v>3</v>
      </c>
      <c r="E285" s="73">
        <v>18</v>
      </c>
      <c r="F285" s="13">
        <v>1</v>
      </c>
      <c r="G285" s="58"/>
      <c r="H285" s="22">
        <f t="shared" si="16"/>
        <v>18</v>
      </c>
    </row>
    <row r="286" spans="2:8" ht="57" x14ac:dyDescent="0.2">
      <c r="B286" s="68" t="s">
        <v>251</v>
      </c>
      <c r="C286" s="71" t="s">
        <v>252</v>
      </c>
      <c r="D286" s="72" t="s">
        <v>3</v>
      </c>
      <c r="E286" s="73">
        <v>5</v>
      </c>
      <c r="F286" s="13">
        <v>1</v>
      </c>
      <c r="G286" s="58"/>
      <c r="H286" s="22">
        <f t="shared" si="16"/>
        <v>5</v>
      </c>
    </row>
    <row r="287" spans="2:8" ht="71.25" x14ac:dyDescent="0.2">
      <c r="B287" s="68" t="s">
        <v>253</v>
      </c>
      <c r="C287" s="71" t="s">
        <v>254</v>
      </c>
      <c r="D287" s="72" t="s">
        <v>3</v>
      </c>
      <c r="E287" s="73">
        <v>5</v>
      </c>
      <c r="F287" s="13">
        <v>1</v>
      </c>
      <c r="G287" s="58"/>
      <c r="H287" s="22">
        <f t="shared" si="16"/>
        <v>5</v>
      </c>
    </row>
    <row r="288" spans="2:8" ht="42.75" x14ac:dyDescent="0.2">
      <c r="B288" s="68" t="s">
        <v>134</v>
      </c>
      <c r="C288" s="71" t="s">
        <v>135</v>
      </c>
      <c r="D288" s="72" t="s">
        <v>27</v>
      </c>
      <c r="E288" s="73">
        <v>35</v>
      </c>
      <c r="F288" s="13">
        <v>1</v>
      </c>
      <c r="G288" s="58"/>
      <c r="H288" s="22">
        <f t="shared" si="16"/>
        <v>35</v>
      </c>
    </row>
    <row r="289" spans="2:8" ht="42.75" x14ac:dyDescent="0.2">
      <c r="B289" s="68" t="s">
        <v>136</v>
      </c>
      <c r="C289" s="71" t="s">
        <v>137</v>
      </c>
      <c r="D289" s="72" t="s">
        <v>27</v>
      </c>
      <c r="E289" s="73">
        <v>22</v>
      </c>
      <c r="F289" s="13">
        <v>1</v>
      </c>
      <c r="G289" s="58"/>
      <c r="H289" s="22">
        <f t="shared" si="16"/>
        <v>22</v>
      </c>
    </row>
    <row r="290" spans="2:8" ht="85.5" x14ac:dyDescent="0.2">
      <c r="B290" s="68" t="s">
        <v>138</v>
      </c>
      <c r="C290" s="71" t="s">
        <v>139</v>
      </c>
      <c r="D290" s="72" t="s">
        <v>27</v>
      </c>
      <c r="E290" s="73">
        <v>10</v>
      </c>
      <c r="F290" s="13">
        <v>1</v>
      </c>
      <c r="G290" s="58"/>
      <c r="H290" s="22">
        <f t="shared" si="16"/>
        <v>10</v>
      </c>
    </row>
    <row r="291" spans="2:8" ht="57" x14ac:dyDescent="0.2">
      <c r="B291" s="68" t="s">
        <v>140</v>
      </c>
      <c r="C291" s="71" t="s">
        <v>141</v>
      </c>
      <c r="D291" s="72" t="s">
        <v>3</v>
      </c>
      <c r="E291" s="73">
        <v>1</v>
      </c>
      <c r="F291" s="13">
        <v>1</v>
      </c>
      <c r="G291" s="58"/>
      <c r="H291" s="22">
        <f t="shared" si="16"/>
        <v>1</v>
      </c>
    </row>
    <row r="292" spans="2:8" ht="71.25" x14ac:dyDescent="0.2">
      <c r="B292" s="68" t="s">
        <v>208</v>
      </c>
      <c r="C292" s="71" t="s">
        <v>54</v>
      </c>
      <c r="D292" s="72" t="s">
        <v>3</v>
      </c>
      <c r="E292" s="73">
        <v>5</v>
      </c>
      <c r="F292" s="13">
        <v>1</v>
      </c>
      <c r="G292" s="58"/>
      <c r="H292" s="22">
        <f t="shared" si="16"/>
        <v>5</v>
      </c>
    </row>
    <row r="293" spans="2:8" ht="71.25" x14ac:dyDescent="0.2">
      <c r="B293" s="68" t="s">
        <v>142</v>
      </c>
      <c r="C293" s="71" t="s">
        <v>143</v>
      </c>
      <c r="D293" s="72" t="s">
        <v>3</v>
      </c>
      <c r="E293" s="73">
        <v>17</v>
      </c>
      <c r="F293" s="13">
        <v>1</v>
      </c>
      <c r="G293" s="58"/>
      <c r="H293" s="22">
        <f t="shared" si="16"/>
        <v>17</v>
      </c>
    </row>
    <row r="294" spans="2:8" ht="42.75" x14ac:dyDescent="0.2">
      <c r="B294" s="68" t="s">
        <v>144</v>
      </c>
      <c r="C294" s="71" t="s">
        <v>28</v>
      </c>
      <c r="D294" s="72" t="s">
        <v>3</v>
      </c>
      <c r="E294" s="73">
        <v>3</v>
      </c>
      <c r="F294" s="13">
        <v>1</v>
      </c>
      <c r="G294" s="58"/>
      <c r="H294" s="22">
        <f t="shared" si="16"/>
        <v>3</v>
      </c>
    </row>
    <row r="295" spans="2:8" ht="42.75" x14ac:dyDescent="0.2">
      <c r="B295" s="68" t="s">
        <v>255</v>
      </c>
      <c r="C295" s="71" t="s">
        <v>256</v>
      </c>
      <c r="D295" s="72" t="s">
        <v>3</v>
      </c>
      <c r="E295" s="73">
        <v>1</v>
      </c>
      <c r="F295" s="13">
        <v>1</v>
      </c>
      <c r="G295" s="58"/>
      <c r="H295" s="22">
        <f t="shared" si="16"/>
        <v>1</v>
      </c>
    </row>
    <row r="296" spans="2:8" ht="57" x14ac:dyDescent="0.2">
      <c r="B296" s="68" t="s">
        <v>257</v>
      </c>
      <c r="C296" s="71" t="s">
        <v>258</v>
      </c>
      <c r="D296" s="72" t="s">
        <v>3</v>
      </c>
      <c r="E296" s="73">
        <v>1</v>
      </c>
      <c r="F296" s="13">
        <v>1</v>
      </c>
      <c r="G296" s="58"/>
      <c r="H296" s="22">
        <f t="shared" si="16"/>
        <v>1</v>
      </c>
    </row>
    <row r="297" spans="2:8" ht="71.25" x14ac:dyDescent="0.2">
      <c r="B297" s="68" t="s">
        <v>147</v>
      </c>
      <c r="C297" s="71" t="s">
        <v>30</v>
      </c>
      <c r="D297" s="72" t="s">
        <v>3</v>
      </c>
      <c r="E297" s="73">
        <v>10</v>
      </c>
      <c r="F297" s="13">
        <v>1</v>
      </c>
      <c r="G297" s="58"/>
      <c r="H297" s="22">
        <f t="shared" si="16"/>
        <v>10</v>
      </c>
    </row>
    <row r="298" spans="2:8" ht="71.25" x14ac:dyDescent="0.2">
      <c r="B298" s="68" t="s">
        <v>259</v>
      </c>
      <c r="C298" s="71" t="s">
        <v>260</v>
      </c>
      <c r="D298" s="72" t="s">
        <v>3</v>
      </c>
      <c r="E298" s="73">
        <v>1</v>
      </c>
      <c r="F298" s="13">
        <v>1</v>
      </c>
      <c r="G298" s="58"/>
      <c r="H298" s="22">
        <f t="shared" si="16"/>
        <v>1</v>
      </c>
    </row>
    <row r="299" spans="2:8" ht="71.25" x14ac:dyDescent="0.2">
      <c r="B299" s="68" t="s">
        <v>261</v>
      </c>
      <c r="C299" s="71" t="s">
        <v>262</v>
      </c>
      <c r="D299" s="72" t="s">
        <v>3</v>
      </c>
      <c r="E299" s="73">
        <v>1</v>
      </c>
      <c r="F299" s="13">
        <v>1</v>
      </c>
      <c r="G299" s="58"/>
      <c r="H299" s="22">
        <f t="shared" si="16"/>
        <v>1</v>
      </c>
    </row>
    <row r="300" spans="2:8" ht="114" x14ac:dyDescent="0.2">
      <c r="B300" s="68" t="s">
        <v>263</v>
      </c>
      <c r="C300" s="71" t="s">
        <v>264</v>
      </c>
      <c r="D300" s="72" t="s">
        <v>27</v>
      </c>
      <c r="E300" s="73">
        <v>6</v>
      </c>
      <c r="F300" s="13">
        <v>1</v>
      </c>
      <c r="G300" s="58"/>
      <c r="H300" s="22">
        <f t="shared" si="16"/>
        <v>6</v>
      </c>
    </row>
    <row r="301" spans="2:8" ht="156.75" x14ac:dyDescent="0.2">
      <c r="B301" s="68" t="s">
        <v>265</v>
      </c>
      <c r="C301" s="71" t="s">
        <v>266</v>
      </c>
      <c r="D301" s="72" t="s">
        <v>3</v>
      </c>
      <c r="E301" s="73">
        <v>2</v>
      </c>
      <c r="F301" s="13">
        <v>1</v>
      </c>
      <c r="G301" s="58"/>
      <c r="H301" s="22">
        <f t="shared" si="16"/>
        <v>2</v>
      </c>
    </row>
    <row r="302" spans="2:8" ht="71.25" x14ac:dyDescent="0.2">
      <c r="B302" s="68" t="s">
        <v>267</v>
      </c>
      <c r="C302" s="71" t="s">
        <v>29</v>
      </c>
      <c r="D302" s="72" t="s">
        <v>3</v>
      </c>
      <c r="E302" s="73">
        <v>7</v>
      </c>
      <c r="F302" s="13">
        <v>1</v>
      </c>
      <c r="G302" s="58"/>
      <c r="H302" s="22">
        <f t="shared" si="16"/>
        <v>7</v>
      </c>
    </row>
    <row r="303" spans="2:8" ht="114" x14ac:dyDescent="0.2">
      <c r="B303" s="68" t="s">
        <v>268</v>
      </c>
      <c r="C303" s="71" t="s">
        <v>269</v>
      </c>
      <c r="D303" s="72" t="s">
        <v>3</v>
      </c>
      <c r="E303" s="73">
        <v>7</v>
      </c>
      <c r="F303" s="13">
        <v>1</v>
      </c>
      <c r="G303" s="58"/>
      <c r="H303" s="22">
        <f t="shared" si="16"/>
        <v>7</v>
      </c>
    </row>
    <row r="304" spans="2:8" ht="42.75" x14ac:dyDescent="0.2">
      <c r="B304" s="68" t="s">
        <v>270</v>
      </c>
      <c r="C304" s="71" t="s">
        <v>55</v>
      </c>
      <c r="D304" s="72" t="s">
        <v>27</v>
      </c>
      <c r="E304" s="73">
        <v>7</v>
      </c>
      <c r="F304" s="13">
        <v>1</v>
      </c>
      <c r="G304" s="58"/>
      <c r="H304" s="22">
        <f t="shared" si="16"/>
        <v>7</v>
      </c>
    </row>
    <row r="305" spans="2:8" ht="71.25" x14ac:dyDescent="0.2">
      <c r="B305" s="68" t="s">
        <v>271</v>
      </c>
      <c r="C305" s="71" t="s">
        <v>272</v>
      </c>
      <c r="D305" s="72" t="s">
        <v>3</v>
      </c>
      <c r="E305" s="73">
        <v>5</v>
      </c>
      <c r="F305" s="13">
        <v>1</v>
      </c>
      <c r="G305" s="58"/>
      <c r="H305" s="22">
        <f t="shared" si="16"/>
        <v>5</v>
      </c>
    </row>
    <row r="306" spans="2:8" ht="71.25" x14ac:dyDescent="0.2">
      <c r="B306" s="68" t="s">
        <v>273</v>
      </c>
      <c r="C306" s="71" t="s">
        <v>274</v>
      </c>
      <c r="D306" s="72" t="s">
        <v>3</v>
      </c>
      <c r="E306" s="73">
        <v>2</v>
      </c>
      <c r="F306" s="13">
        <v>1</v>
      </c>
      <c r="G306" s="58"/>
      <c r="H306" s="22">
        <f t="shared" si="16"/>
        <v>2</v>
      </c>
    </row>
    <row r="307" spans="2:8" ht="142.5" x14ac:dyDescent="0.2">
      <c r="B307" s="68" t="s">
        <v>275</v>
      </c>
      <c r="C307" s="71" t="s">
        <v>276</v>
      </c>
      <c r="D307" s="72" t="s">
        <v>3</v>
      </c>
      <c r="E307" s="73">
        <v>5</v>
      </c>
      <c r="F307" s="13">
        <v>1</v>
      </c>
      <c r="G307" s="58"/>
      <c r="H307" s="22">
        <f t="shared" si="16"/>
        <v>5</v>
      </c>
    </row>
    <row r="308" spans="2:8" ht="142.5" x14ac:dyDescent="0.2">
      <c r="B308" s="68" t="s">
        <v>277</v>
      </c>
      <c r="C308" s="71" t="s">
        <v>278</v>
      </c>
      <c r="D308" s="72" t="s">
        <v>3</v>
      </c>
      <c r="E308" s="73">
        <v>2</v>
      </c>
      <c r="F308" s="13">
        <v>1</v>
      </c>
      <c r="G308" s="58"/>
      <c r="H308" s="22">
        <f t="shared" si="16"/>
        <v>2</v>
      </c>
    </row>
    <row r="309" spans="2:8" ht="15.75" x14ac:dyDescent="0.2">
      <c r="B309" s="51"/>
      <c r="C309" s="53" t="s">
        <v>203</v>
      </c>
      <c r="D309" s="54"/>
      <c r="E309" s="54"/>
      <c r="F309" s="13">
        <v>1</v>
      </c>
      <c r="G309" s="54"/>
      <c r="H309" s="57">
        <f>SUM(H273:H308)</f>
        <v>716</v>
      </c>
    </row>
    <row r="310" spans="2:8" ht="15.75" x14ac:dyDescent="0.2">
      <c r="B310" s="55"/>
      <c r="C310" s="56" t="s">
        <v>229</v>
      </c>
      <c r="D310" s="63"/>
      <c r="E310" s="65"/>
      <c r="F310" s="13">
        <v>1</v>
      </c>
      <c r="G310" s="64"/>
      <c r="H310" s="59">
        <f>H241+H248+H263+H271+H309</f>
        <v>2109.84</v>
      </c>
    </row>
    <row r="311" spans="2:8" s="24" customFormat="1" ht="15.75" x14ac:dyDescent="0.25">
      <c r="B311" s="34"/>
      <c r="C311" s="60" t="s">
        <v>284</v>
      </c>
      <c r="D311" s="61"/>
      <c r="E311" s="66"/>
      <c r="F311" s="13">
        <v>1</v>
      </c>
      <c r="G311" s="61"/>
      <c r="H311" s="62"/>
    </row>
    <row r="312" spans="2:8" s="6" customFormat="1" ht="15.75" x14ac:dyDescent="0.2">
      <c r="B312" s="50"/>
      <c r="C312" s="51" t="s">
        <v>61</v>
      </c>
      <c r="D312" s="52"/>
      <c r="E312" s="52"/>
      <c r="F312" s="13">
        <v>1</v>
      </c>
      <c r="G312" s="52"/>
      <c r="H312" s="52"/>
    </row>
    <row r="313" spans="2:8" ht="42.75" x14ac:dyDescent="0.2">
      <c r="B313" s="68" t="s">
        <v>71</v>
      </c>
      <c r="C313" s="71" t="s">
        <v>72</v>
      </c>
      <c r="D313" s="72" t="s">
        <v>3</v>
      </c>
      <c r="E313" s="73">
        <v>1</v>
      </c>
      <c r="F313" s="13">
        <v>1</v>
      </c>
      <c r="G313" s="58"/>
      <c r="H313" s="22">
        <f t="shared" ref="H313:H321" si="17">ROUND(E313*F313,2)</f>
        <v>1</v>
      </c>
    </row>
    <row r="314" spans="2:8" ht="57" x14ac:dyDescent="0.2">
      <c r="B314" s="68" t="s">
        <v>155</v>
      </c>
      <c r="C314" s="71" t="s">
        <v>156</v>
      </c>
      <c r="D314" s="72" t="s">
        <v>4</v>
      </c>
      <c r="E314" s="73">
        <v>27.630000000000003</v>
      </c>
      <c r="F314" s="13">
        <v>1</v>
      </c>
      <c r="G314" s="58"/>
      <c r="H314" s="22">
        <f t="shared" si="17"/>
        <v>27.63</v>
      </c>
    </row>
    <row r="315" spans="2:8" ht="57" x14ac:dyDescent="0.2">
      <c r="B315" s="68" t="s">
        <v>93</v>
      </c>
      <c r="C315" s="71" t="s">
        <v>94</v>
      </c>
      <c r="D315" s="72" t="s">
        <v>3</v>
      </c>
      <c r="E315" s="73">
        <v>16</v>
      </c>
      <c r="F315" s="13">
        <v>1</v>
      </c>
      <c r="G315" s="58"/>
      <c r="H315" s="22">
        <f t="shared" si="17"/>
        <v>16</v>
      </c>
    </row>
    <row r="316" spans="2:8" ht="57" x14ac:dyDescent="0.2">
      <c r="B316" s="68" t="s">
        <v>157</v>
      </c>
      <c r="C316" s="71" t="s">
        <v>158</v>
      </c>
      <c r="D316" s="72" t="s">
        <v>3</v>
      </c>
      <c r="E316" s="73">
        <v>6</v>
      </c>
      <c r="F316" s="13">
        <v>1</v>
      </c>
      <c r="G316" s="58"/>
      <c r="H316" s="22">
        <f t="shared" si="17"/>
        <v>6</v>
      </c>
    </row>
    <row r="317" spans="2:8" ht="28.5" x14ac:dyDescent="0.2">
      <c r="B317" s="68" t="s">
        <v>161</v>
      </c>
      <c r="C317" s="71" t="s">
        <v>162</v>
      </c>
      <c r="D317" s="72" t="s">
        <v>3</v>
      </c>
      <c r="E317" s="73">
        <v>2</v>
      </c>
      <c r="F317" s="13">
        <v>1</v>
      </c>
      <c r="G317" s="58"/>
      <c r="H317" s="22">
        <f t="shared" si="17"/>
        <v>2</v>
      </c>
    </row>
    <row r="318" spans="2:8" ht="57" x14ac:dyDescent="0.2">
      <c r="B318" s="68" t="s">
        <v>163</v>
      </c>
      <c r="C318" s="71" t="s">
        <v>164</v>
      </c>
      <c r="D318" s="72" t="s">
        <v>4</v>
      </c>
      <c r="E318" s="73">
        <v>6.48</v>
      </c>
      <c r="F318" s="13">
        <v>1</v>
      </c>
      <c r="G318" s="58"/>
      <c r="H318" s="22">
        <f t="shared" si="17"/>
        <v>6.48</v>
      </c>
    </row>
    <row r="319" spans="2:8" ht="57" x14ac:dyDescent="0.2">
      <c r="B319" s="68" t="s">
        <v>165</v>
      </c>
      <c r="C319" s="71" t="s">
        <v>166</v>
      </c>
      <c r="D319" s="72" t="s">
        <v>4</v>
      </c>
      <c r="E319" s="73">
        <v>0.89999999999999991</v>
      </c>
      <c r="F319" s="13">
        <v>1</v>
      </c>
      <c r="G319" s="58"/>
      <c r="H319" s="22">
        <f t="shared" si="17"/>
        <v>0.9</v>
      </c>
    </row>
    <row r="320" spans="2:8" ht="57" x14ac:dyDescent="0.2">
      <c r="B320" s="68" t="s">
        <v>73</v>
      </c>
      <c r="C320" s="71" t="s">
        <v>59</v>
      </c>
      <c r="D320" s="72" t="s">
        <v>4</v>
      </c>
      <c r="E320" s="73">
        <v>35.105000000000004</v>
      </c>
      <c r="F320" s="13">
        <v>1</v>
      </c>
      <c r="G320" s="58"/>
      <c r="H320" s="22">
        <f t="shared" si="17"/>
        <v>35.11</v>
      </c>
    </row>
    <row r="321" spans="2:8" ht="71.25" x14ac:dyDescent="0.2">
      <c r="B321" s="68" t="s">
        <v>234</v>
      </c>
      <c r="C321" s="71" t="s">
        <v>235</v>
      </c>
      <c r="D321" s="72" t="s">
        <v>3</v>
      </c>
      <c r="E321" s="73">
        <v>3</v>
      </c>
      <c r="F321" s="13">
        <v>1</v>
      </c>
      <c r="G321" s="58"/>
      <c r="H321" s="22">
        <f t="shared" si="17"/>
        <v>3</v>
      </c>
    </row>
    <row r="322" spans="2:8" ht="19.149999999999999" customHeight="1" x14ac:dyDescent="0.2">
      <c r="B322" s="51"/>
      <c r="C322" s="53" t="s">
        <v>60</v>
      </c>
      <c r="D322" s="54"/>
      <c r="E322" s="54"/>
      <c r="F322" s="13">
        <v>1</v>
      </c>
      <c r="G322" s="54"/>
      <c r="H322" s="57">
        <f>SUM(H313:H321)</f>
        <v>98.12</v>
      </c>
    </row>
    <row r="323" spans="2:8" s="6" customFormat="1" ht="15.75" x14ac:dyDescent="0.2">
      <c r="B323" s="50"/>
      <c r="C323" s="51" t="s">
        <v>82</v>
      </c>
      <c r="D323" s="52"/>
      <c r="E323" s="52"/>
      <c r="F323" s="13">
        <v>1</v>
      </c>
      <c r="G323" s="52"/>
      <c r="H323" s="52"/>
    </row>
    <row r="324" spans="2:8" ht="99.75" x14ac:dyDescent="0.2">
      <c r="B324" s="68" t="s">
        <v>176</v>
      </c>
      <c r="C324" s="71" t="s">
        <v>177</v>
      </c>
      <c r="D324" s="72" t="s">
        <v>5</v>
      </c>
      <c r="E324" s="73">
        <v>21.8</v>
      </c>
      <c r="F324" s="13">
        <v>1</v>
      </c>
      <c r="G324" s="58"/>
      <c r="H324" s="22">
        <f t="shared" ref="H324:H332" si="18">ROUND(E324*F324,2)</f>
        <v>21.8</v>
      </c>
    </row>
    <row r="325" spans="2:8" ht="156.75" x14ac:dyDescent="0.2">
      <c r="B325" s="68" t="s">
        <v>178</v>
      </c>
      <c r="C325" s="71" t="s">
        <v>179</v>
      </c>
      <c r="D325" s="72" t="s">
        <v>4</v>
      </c>
      <c r="E325" s="73">
        <v>5.31</v>
      </c>
      <c r="F325" s="13">
        <v>1</v>
      </c>
      <c r="G325" s="58"/>
      <c r="H325" s="22">
        <f t="shared" si="18"/>
        <v>5.31</v>
      </c>
    </row>
    <row r="326" spans="2:8" ht="42.75" x14ac:dyDescent="0.2">
      <c r="B326" s="68" t="s">
        <v>181</v>
      </c>
      <c r="C326" s="71" t="s">
        <v>182</v>
      </c>
      <c r="D326" s="72" t="s">
        <v>4</v>
      </c>
      <c r="E326" s="73">
        <v>2.0649999999999999</v>
      </c>
      <c r="F326" s="13">
        <v>1</v>
      </c>
      <c r="G326" s="58"/>
      <c r="H326" s="22">
        <f t="shared" si="18"/>
        <v>2.0699999999999998</v>
      </c>
    </row>
    <row r="327" spans="2:8" ht="156.75" x14ac:dyDescent="0.2">
      <c r="B327" s="68" t="s">
        <v>183</v>
      </c>
      <c r="C327" s="71" t="s">
        <v>184</v>
      </c>
      <c r="D327" s="72" t="s">
        <v>4</v>
      </c>
      <c r="E327" s="73">
        <v>90.13000000000001</v>
      </c>
      <c r="F327" s="13">
        <v>1</v>
      </c>
      <c r="G327" s="58"/>
      <c r="H327" s="22">
        <f t="shared" si="18"/>
        <v>90.13</v>
      </c>
    </row>
    <row r="328" spans="2:8" ht="156.75" x14ac:dyDescent="0.2">
      <c r="B328" s="68" t="s">
        <v>239</v>
      </c>
      <c r="C328" s="71" t="s">
        <v>35</v>
      </c>
      <c r="D328" s="72" t="s">
        <v>5</v>
      </c>
      <c r="E328" s="73">
        <v>87.350000000000009</v>
      </c>
      <c r="F328" s="13">
        <v>1</v>
      </c>
      <c r="G328" s="58"/>
      <c r="H328" s="22">
        <f t="shared" si="18"/>
        <v>87.35</v>
      </c>
    </row>
    <row r="329" spans="2:8" ht="128.25" x14ac:dyDescent="0.2">
      <c r="B329" s="68" t="s">
        <v>185</v>
      </c>
      <c r="C329" s="71" t="s">
        <v>186</v>
      </c>
      <c r="D329" s="72" t="s">
        <v>4</v>
      </c>
      <c r="E329" s="73">
        <v>18.260000000000002</v>
      </c>
      <c r="F329" s="13">
        <v>1</v>
      </c>
      <c r="G329" s="58"/>
      <c r="H329" s="22">
        <f t="shared" si="18"/>
        <v>18.260000000000002</v>
      </c>
    </row>
    <row r="330" spans="2:8" ht="57" x14ac:dyDescent="0.2">
      <c r="B330" s="68" t="s">
        <v>187</v>
      </c>
      <c r="C330" s="71" t="s">
        <v>188</v>
      </c>
      <c r="D330" s="72" t="s">
        <v>4</v>
      </c>
      <c r="E330" s="73">
        <v>18.260000000000002</v>
      </c>
      <c r="F330" s="13">
        <v>1</v>
      </c>
      <c r="G330" s="58"/>
      <c r="H330" s="22">
        <f t="shared" si="18"/>
        <v>18.260000000000002</v>
      </c>
    </row>
    <row r="331" spans="2:8" ht="156.75" x14ac:dyDescent="0.2">
      <c r="B331" s="68" t="s">
        <v>106</v>
      </c>
      <c r="C331" s="71" t="s">
        <v>19</v>
      </c>
      <c r="D331" s="72" t="s">
        <v>4</v>
      </c>
      <c r="E331" s="73">
        <v>78.47</v>
      </c>
      <c r="F331" s="13">
        <v>1</v>
      </c>
      <c r="G331" s="58"/>
      <c r="H331" s="22">
        <f t="shared" si="18"/>
        <v>78.47</v>
      </c>
    </row>
    <row r="332" spans="2:8" ht="171" x14ac:dyDescent="0.2">
      <c r="B332" s="68" t="s">
        <v>107</v>
      </c>
      <c r="C332" s="71" t="s">
        <v>51</v>
      </c>
      <c r="D332" s="72" t="s">
        <v>4</v>
      </c>
      <c r="E332" s="73">
        <v>490.17499999999984</v>
      </c>
      <c r="F332" s="13">
        <v>1</v>
      </c>
      <c r="G332" s="58"/>
      <c r="H332" s="22">
        <f t="shared" si="18"/>
        <v>490.18</v>
      </c>
    </row>
    <row r="333" spans="2:8" ht="15.75" x14ac:dyDescent="0.2">
      <c r="B333" s="51"/>
      <c r="C333" s="53" t="s">
        <v>26</v>
      </c>
      <c r="D333" s="54"/>
      <c r="E333" s="54"/>
      <c r="F333" s="13">
        <v>1</v>
      </c>
      <c r="G333" s="54"/>
      <c r="H333" s="57">
        <f>SUM(H324:H332)</f>
        <v>811.82999999999993</v>
      </c>
    </row>
    <row r="334" spans="2:8" s="6" customFormat="1" ht="15.75" x14ac:dyDescent="0.2">
      <c r="B334" s="50"/>
      <c r="C334" s="51" t="s">
        <v>83</v>
      </c>
      <c r="D334" s="52"/>
      <c r="E334" s="52"/>
      <c r="F334" s="13">
        <v>1</v>
      </c>
      <c r="G334" s="52"/>
      <c r="H334" s="52"/>
    </row>
    <row r="335" spans="2:8" ht="85.5" x14ac:dyDescent="0.2">
      <c r="B335" s="68" t="s">
        <v>191</v>
      </c>
      <c r="C335" s="71" t="s">
        <v>192</v>
      </c>
      <c r="D335" s="72" t="s">
        <v>3</v>
      </c>
      <c r="E335" s="73">
        <v>3</v>
      </c>
      <c r="F335" s="13">
        <v>1</v>
      </c>
      <c r="G335" s="58"/>
      <c r="H335" s="22">
        <f t="shared" ref="H335:H340" si="19">ROUND(E335*F335,2)</f>
        <v>3</v>
      </c>
    </row>
    <row r="336" spans="2:8" ht="57" x14ac:dyDescent="0.2">
      <c r="B336" s="68" t="s">
        <v>243</v>
      </c>
      <c r="C336" s="71" t="s">
        <v>244</v>
      </c>
      <c r="D336" s="72" t="s">
        <v>4</v>
      </c>
      <c r="E336" s="73">
        <v>4.1800000000000006</v>
      </c>
      <c r="F336" s="13">
        <v>1</v>
      </c>
      <c r="G336" s="58"/>
      <c r="H336" s="22">
        <f t="shared" si="19"/>
        <v>4.18</v>
      </c>
    </row>
    <row r="337" spans="2:8" ht="57" x14ac:dyDescent="0.2">
      <c r="B337" s="68" t="s">
        <v>195</v>
      </c>
      <c r="C337" s="71" t="s">
        <v>196</v>
      </c>
      <c r="D337" s="72" t="s">
        <v>4</v>
      </c>
      <c r="E337" s="73">
        <v>1.9800000000000002</v>
      </c>
      <c r="F337" s="13">
        <v>1</v>
      </c>
      <c r="G337" s="58"/>
      <c r="H337" s="22">
        <f t="shared" si="19"/>
        <v>1.98</v>
      </c>
    </row>
    <row r="338" spans="2:8" ht="42.75" x14ac:dyDescent="0.2">
      <c r="B338" s="68" t="s">
        <v>197</v>
      </c>
      <c r="C338" s="71" t="s">
        <v>198</v>
      </c>
      <c r="D338" s="72" t="s">
        <v>4</v>
      </c>
      <c r="E338" s="73">
        <v>27.360000000000003</v>
      </c>
      <c r="F338" s="13">
        <v>1</v>
      </c>
      <c r="G338" s="58"/>
      <c r="H338" s="22">
        <f t="shared" si="19"/>
        <v>27.36</v>
      </c>
    </row>
    <row r="339" spans="2:8" ht="85.5" x14ac:dyDescent="0.2">
      <c r="B339" s="68" t="s">
        <v>114</v>
      </c>
      <c r="C339" s="71" t="s">
        <v>115</v>
      </c>
      <c r="D339" s="72" t="s">
        <v>4</v>
      </c>
      <c r="E339" s="73">
        <v>27.360000000000003</v>
      </c>
      <c r="F339" s="13">
        <v>1</v>
      </c>
      <c r="G339" s="58"/>
      <c r="H339" s="22">
        <f t="shared" si="19"/>
        <v>27.36</v>
      </c>
    </row>
    <row r="340" spans="2:8" ht="42.75" x14ac:dyDescent="0.2">
      <c r="B340" s="68" t="s">
        <v>201</v>
      </c>
      <c r="C340" s="71" t="s">
        <v>202</v>
      </c>
      <c r="D340" s="72" t="s">
        <v>4</v>
      </c>
      <c r="E340" s="73">
        <v>1.5</v>
      </c>
      <c r="F340" s="13">
        <v>1</v>
      </c>
      <c r="G340" s="58"/>
      <c r="H340" s="22">
        <f t="shared" si="19"/>
        <v>1.5</v>
      </c>
    </row>
    <row r="341" spans="2:8" ht="15.75" x14ac:dyDescent="0.2">
      <c r="B341" s="51"/>
      <c r="C341" s="53" t="s">
        <v>39</v>
      </c>
      <c r="D341" s="54"/>
      <c r="E341" s="54"/>
      <c r="F341" s="13">
        <v>1</v>
      </c>
      <c r="G341" s="54"/>
      <c r="H341" s="57">
        <f>SUM(H335:H340)</f>
        <v>65.38</v>
      </c>
    </row>
    <row r="342" spans="2:8" s="6" customFormat="1" ht="15.75" x14ac:dyDescent="0.2">
      <c r="B342" s="50"/>
      <c r="C342" s="51" t="s">
        <v>84</v>
      </c>
      <c r="D342" s="52"/>
      <c r="E342" s="52"/>
      <c r="F342" s="13">
        <v>1</v>
      </c>
      <c r="G342" s="52"/>
      <c r="H342" s="52"/>
    </row>
    <row r="343" spans="2:8" ht="42.75" x14ac:dyDescent="0.2">
      <c r="B343" s="67" t="s">
        <v>245</v>
      </c>
      <c r="C343" s="71" t="s">
        <v>246</v>
      </c>
      <c r="D343" s="72" t="s">
        <v>5</v>
      </c>
      <c r="E343" s="73">
        <v>12</v>
      </c>
      <c r="F343" s="13">
        <v>1</v>
      </c>
      <c r="G343" s="58"/>
      <c r="H343" s="22">
        <f t="shared" ref="H343:H348" si="20">ROUND(E343*F343,2)</f>
        <v>12</v>
      </c>
    </row>
    <row r="344" spans="2:8" ht="42.75" x14ac:dyDescent="0.2">
      <c r="B344" s="67" t="s">
        <v>116</v>
      </c>
      <c r="C344" s="71" t="s">
        <v>117</v>
      </c>
      <c r="D344" s="72" t="s">
        <v>5</v>
      </c>
      <c r="E344" s="73">
        <v>45</v>
      </c>
      <c r="F344" s="13">
        <v>1</v>
      </c>
      <c r="G344" s="58"/>
      <c r="H344" s="22">
        <f t="shared" si="20"/>
        <v>45</v>
      </c>
    </row>
    <row r="345" spans="2:8" ht="42.75" x14ac:dyDescent="0.2">
      <c r="B345" s="67" t="s">
        <v>248</v>
      </c>
      <c r="C345" s="71" t="s">
        <v>38</v>
      </c>
      <c r="D345" s="72" t="s">
        <v>5</v>
      </c>
      <c r="E345" s="73">
        <v>12</v>
      </c>
      <c r="F345" s="13">
        <v>1</v>
      </c>
      <c r="G345" s="58"/>
      <c r="H345" s="22">
        <f t="shared" si="20"/>
        <v>12</v>
      </c>
    </row>
    <row r="346" spans="2:8" ht="42.75" x14ac:dyDescent="0.2">
      <c r="B346" s="67" t="s">
        <v>120</v>
      </c>
      <c r="C346" s="71" t="s">
        <v>32</v>
      </c>
      <c r="D346" s="72" t="s">
        <v>5</v>
      </c>
      <c r="E346" s="73">
        <v>80</v>
      </c>
      <c r="F346" s="13">
        <v>1</v>
      </c>
      <c r="G346" s="58"/>
      <c r="H346" s="22">
        <f t="shared" si="20"/>
        <v>80</v>
      </c>
    </row>
    <row r="347" spans="2:8" ht="42.75" x14ac:dyDescent="0.2">
      <c r="B347" s="67" t="s">
        <v>279</v>
      </c>
      <c r="C347" s="71" t="s">
        <v>280</v>
      </c>
      <c r="D347" s="72" t="s">
        <v>5</v>
      </c>
      <c r="E347" s="73">
        <v>45</v>
      </c>
      <c r="F347" s="13">
        <v>1</v>
      </c>
      <c r="G347" s="58"/>
      <c r="H347" s="22">
        <f t="shared" si="20"/>
        <v>45</v>
      </c>
    </row>
    <row r="348" spans="2:8" ht="42.75" x14ac:dyDescent="0.2">
      <c r="B348" s="67" t="s">
        <v>122</v>
      </c>
      <c r="C348" s="71" t="s">
        <v>123</v>
      </c>
      <c r="D348" s="72" t="s">
        <v>5</v>
      </c>
      <c r="E348" s="73">
        <v>90</v>
      </c>
      <c r="F348" s="13">
        <v>1</v>
      </c>
      <c r="G348" s="58"/>
      <c r="H348" s="22">
        <f t="shared" si="20"/>
        <v>90</v>
      </c>
    </row>
    <row r="349" spans="2:8" ht="57" x14ac:dyDescent="0.2">
      <c r="B349" s="67" t="s">
        <v>257</v>
      </c>
      <c r="C349" s="71" t="s">
        <v>258</v>
      </c>
      <c r="D349" s="72" t="s">
        <v>3</v>
      </c>
      <c r="E349" s="73">
        <v>1</v>
      </c>
      <c r="F349" s="13">
        <v>1</v>
      </c>
      <c r="G349" s="58"/>
      <c r="H349" s="22">
        <f t="shared" ref="H349:H372" si="21">ROUND(E349*F349,2)</f>
        <v>1</v>
      </c>
    </row>
    <row r="350" spans="2:8" ht="42.75" x14ac:dyDescent="0.2">
      <c r="B350" s="67" t="s">
        <v>249</v>
      </c>
      <c r="C350" s="71" t="s">
        <v>250</v>
      </c>
      <c r="D350" s="72" t="s">
        <v>3</v>
      </c>
      <c r="E350" s="73">
        <v>1</v>
      </c>
      <c r="F350" s="13">
        <v>1</v>
      </c>
      <c r="G350" s="58"/>
      <c r="H350" s="22">
        <f t="shared" si="21"/>
        <v>1</v>
      </c>
    </row>
    <row r="351" spans="2:8" ht="57" x14ac:dyDescent="0.2">
      <c r="B351" s="67" t="s">
        <v>130</v>
      </c>
      <c r="C351" s="71" t="s">
        <v>131</v>
      </c>
      <c r="D351" s="72" t="s">
        <v>3</v>
      </c>
      <c r="E351" s="73">
        <v>4</v>
      </c>
      <c r="F351" s="13">
        <v>1</v>
      </c>
      <c r="G351" s="58"/>
      <c r="H351" s="22">
        <f t="shared" si="21"/>
        <v>4</v>
      </c>
    </row>
    <row r="352" spans="2:8" ht="42.75" x14ac:dyDescent="0.2">
      <c r="B352" s="67" t="s">
        <v>132</v>
      </c>
      <c r="C352" s="71" t="s">
        <v>133</v>
      </c>
      <c r="D352" s="72" t="s">
        <v>3</v>
      </c>
      <c r="E352" s="73">
        <v>13</v>
      </c>
      <c r="F352" s="13">
        <v>1</v>
      </c>
      <c r="G352" s="58"/>
      <c r="H352" s="22">
        <f t="shared" si="21"/>
        <v>13</v>
      </c>
    </row>
    <row r="353" spans="2:8" ht="57" x14ac:dyDescent="0.2">
      <c r="B353" s="67" t="s">
        <v>251</v>
      </c>
      <c r="C353" s="71" t="s">
        <v>252</v>
      </c>
      <c r="D353" s="72" t="s">
        <v>3</v>
      </c>
      <c r="E353" s="73">
        <v>1</v>
      </c>
      <c r="F353" s="13">
        <v>1</v>
      </c>
      <c r="G353" s="58"/>
      <c r="H353" s="22">
        <f t="shared" si="21"/>
        <v>1</v>
      </c>
    </row>
    <row r="354" spans="2:8" ht="42.75" x14ac:dyDescent="0.2">
      <c r="B354" s="67" t="s">
        <v>134</v>
      </c>
      <c r="C354" s="71" t="s">
        <v>135</v>
      </c>
      <c r="D354" s="72" t="s">
        <v>27</v>
      </c>
      <c r="E354" s="73">
        <v>25</v>
      </c>
      <c r="F354" s="13">
        <v>1</v>
      </c>
      <c r="G354" s="58"/>
      <c r="H354" s="22">
        <f t="shared" si="21"/>
        <v>25</v>
      </c>
    </row>
    <row r="355" spans="2:8" ht="42.75" x14ac:dyDescent="0.2">
      <c r="B355" s="67" t="s">
        <v>136</v>
      </c>
      <c r="C355" s="71" t="s">
        <v>137</v>
      </c>
      <c r="D355" s="72" t="s">
        <v>27</v>
      </c>
      <c r="E355" s="73">
        <v>15</v>
      </c>
      <c r="F355" s="13">
        <v>1</v>
      </c>
      <c r="G355" s="58"/>
      <c r="H355" s="22">
        <f t="shared" si="21"/>
        <v>15</v>
      </c>
    </row>
    <row r="356" spans="2:8" ht="85.5" x14ac:dyDescent="0.2">
      <c r="B356" s="67" t="s">
        <v>138</v>
      </c>
      <c r="C356" s="71" t="s">
        <v>139</v>
      </c>
      <c r="D356" s="72" t="s">
        <v>27</v>
      </c>
      <c r="E356" s="73">
        <v>5</v>
      </c>
      <c r="F356" s="13">
        <v>1</v>
      </c>
      <c r="G356" s="58"/>
      <c r="H356" s="22">
        <f t="shared" si="21"/>
        <v>5</v>
      </c>
    </row>
    <row r="357" spans="2:8" ht="57" x14ac:dyDescent="0.2">
      <c r="B357" s="67" t="s">
        <v>140</v>
      </c>
      <c r="C357" s="71" t="s">
        <v>141</v>
      </c>
      <c r="D357" s="72" t="s">
        <v>3</v>
      </c>
      <c r="E357" s="73">
        <v>1</v>
      </c>
      <c r="F357" s="13">
        <v>1</v>
      </c>
      <c r="G357" s="58"/>
      <c r="H357" s="22">
        <f t="shared" si="21"/>
        <v>1</v>
      </c>
    </row>
    <row r="358" spans="2:8" ht="71.25" x14ac:dyDescent="0.2">
      <c r="B358" s="67" t="s">
        <v>208</v>
      </c>
      <c r="C358" s="71" t="s">
        <v>54</v>
      </c>
      <c r="D358" s="72" t="s">
        <v>3</v>
      </c>
      <c r="E358" s="73">
        <v>5</v>
      </c>
      <c r="F358" s="13">
        <v>1</v>
      </c>
      <c r="G358" s="58"/>
      <c r="H358" s="22">
        <f t="shared" si="21"/>
        <v>5</v>
      </c>
    </row>
    <row r="359" spans="2:8" ht="71.25" x14ac:dyDescent="0.2">
      <c r="B359" s="67" t="s">
        <v>142</v>
      </c>
      <c r="C359" s="71" t="s">
        <v>143</v>
      </c>
      <c r="D359" s="72" t="s">
        <v>3</v>
      </c>
      <c r="E359" s="73">
        <v>1</v>
      </c>
      <c r="F359" s="13">
        <v>1</v>
      </c>
      <c r="G359" s="58"/>
      <c r="H359" s="22">
        <f t="shared" si="21"/>
        <v>1</v>
      </c>
    </row>
    <row r="360" spans="2:8" ht="42.75" x14ac:dyDescent="0.2">
      <c r="B360" s="67" t="s">
        <v>144</v>
      </c>
      <c r="C360" s="71" t="s">
        <v>28</v>
      </c>
      <c r="D360" s="72" t="s">
        <v>3</v>
      </c>
      <c r="E360" s="73">
        <v>5</v>
      </c>
      <c r="F360" s="13">
        <v>1</v>
      </c>
      <c r="G360" s="58"/>
      <c r="H360" s="22">
        <f t="shared" si="21"/>
        <v>5</v>
      </c>
    </row>
    <row r="361" spans="2:8" ht="42.75" x14ac:dyDescent="0.2">
      <c r="B361" s="67" t="s">
        <v>255</v>
      </c>
      <c r="C361" s="71" t="s">
        <v>256</v>
      </c>
      <c r="D361" s="72" t="s">
        <v>3</v>
      </c>
      <c r="E361" s="73">
        <v>1</v>
      </c>
      <c r="F361" s="13">
        <v>1</v>
      </c>
      <c r="G361" s="58"/>
      <c r="H361" s="22">
        <f t="shared" si="21"/>
        <v>1</v>
      </c>
    </row>
    <row r="362" spans="2:8" ht="71.25" x14ac:dyDescent="0.2">
      <c r="B362" s="67" t="s">
        <v>147</v>
      </c>
      <c r="C362" s="71" t="s">
        <v>30</v>
      </c>
      <c r="D362" s="72" t="s">
        <v>3</v>
      </c>
      <c r="E362" s="73">
        <v>10</v>
      </c>
      <c r="F362" s="13">
        <v>1</v>
      </c>
      <c r="G362" s="58"/>
      <c r="H362" s="22">
        <f t="shared" si="21"/>
        <v>10</v>
      </c>
    </row>
    <row r="363" spans="2:8" ht="71.25" x14ac:dyDescent="0.2">
      <c r="B363" s="67" t="s">
        <v>259</v>
      </c>
      <c r="C363" s="71" t="s">
        <v>260</v>
      </c>
      <c r="D363" s="72" t="s">
        <v>3</v>
      </c>
      <c r="E363" s="73">
        <v>1</v>
      </c>
      <c r="F363" s="13">
        <v>1</v>
      </c>
      <c r="G363" s="58"/>
      <c r="H363" s="22">
        <f t="shared" si="21"/>
        <v>1</v>
      </c>
    </row>
    <row r="364" spans="2:8" ht="110.45" customHeight="1" x14ac:dyDescent="0.2">
      <c r="B364" s="67" t="s">
        <v>263</v>
      </c>
      <c r="C364" s="71" t="s">
        <v>264</v>
      </c>
      <c r="D364" s="72" t="s">
        <v>27</v>
      </c>
      <c r="E364" s="73">
        <v>5</v>
      </c>
      <c r="F364" s="13">
        <v>1</v>
      </c>
      <c r="G364" s="58"/>
      <c r="H364" s="22">
        <f t="shared" si="21"/>
        <v>5</v>
      </c>
    </row>
    <row r="365" spans="2:8" ht="71.25" x14ac:dyDescent="0.2">
      <c r="B365" s="67" t="s">
        <v>267</v>
      </c>
      <c r="C365" s="71" t="s">
        <v>29</v>
      </c>
      <c r="D365" s="72" t="s">
        <v>3</v>
      </c>
      <c r="E365" s="73">
        <v>5</v>
      </c>
      <c r="F365" s="13">
        <v>1</v>
      </c>
      <c r="G365" s="58"/>
      <c r="H365" s="22">
        <f t="shared" si="21"/>
        <v>5</v>
      </c>
    </row>
    <row r="366" spans="2:8" ht="114" x14ac:dyDescent="0.2">
      <c r="B366" s="67" t="s">
        <v>268</v>
      </c>
      <c r="C366" s="71" t="s">
        <v>269</v>
      </c>
      <c r="D366" s="72" t="s">
        <v>3</v>
      </c>
      <c r="E366" s="73">
        <v>5</v>
      </c>
      <c r="F366" s="13">
        <v>1</v>
      </c>
      <c r="G366" s="58"/>
      <c r="H366" s="22">
        <f t="shared" si="21"/>
        <v>5</v>
      </c>
    </row>
    <row r="367" spans="2:8" ht="42.75" x14ac:dyDescent="0.2">
      <c r="B367" s="67" t="s">
        <v>270</v>
      </c>
      <c r="C367" s="71" t="s">
        <v>55</v>
      </c>
      <c r="D367" s="72" t="s">
        <v>27</v>
      </c>
      <c r="E367" s="73">
        <v>5</v>
      </c>
      <c r="F367" s="13">
        <v>1</v>
      </c>
      <c r="G367" s="58"/>
      <c r="H367" s="22">
        <f t="shared" si="21"/>
        <v>5</v>
      </c>
    </row>
    <row r="368" spans="2:8" ht="71.25" x14ac:dyDescent="0.2">
      <c r="B368" s="67" t="s">
        <v>271</v>
      </c>
      <c r="C368" s="71" t="s">
        <v>272</v>
      </c>
      <c r="D368" s="72" t="s">
        <v>3</v>
      </c>
      <c r="E368" s="73">
        <v>3</v>
      </c>
      <c r="F368" s="13">
        <v>1</v>
      </c>
      <c r="G368" s="58"/>
      <c r="H368" s="22">
        <f t="shared" si="21"/>
        <v>3</v>
      </c>
    </row>
    <row r="369" spans="2:8" ht="71.25" x14ac:dyDescent="0.2">
      <c r="B369" s="67" t="s">
        <v>150</v>
      </c>
      <c r="C369" s="71" t="s">
        <v>40</v>
      </c>
      <c r="D369" s="72" t="s">
        <v>3</v>
      </c>
      <c r="E369" s="73">
        <v>2</v>
      </c>
      <c r="F369" s="13">
        <v>1</v>
      </c>
      <c r="G369" s="58"/>
      <c r="H369" s="22">
        <f t="shared" si="21"/>
        <v>2</v>
      </c>
    </row>
    <row r="370" spans="2:8" ht="142.5" x14ac:dyDescent="0.2">
      <c r="B370" s="67" t="s">
        <v>281</v>
      </c>
      <c r="C370" s="71" t="s">
        <v>282</v>
      </c>
      <c r="D370" s="72" t="s">
        <v>3</v>
      </c>
      <c r="E370" s="73">
        <v>3</v>
      </c>
      <c r="F370" s="13">
        <v>1</v>
      </c>
      <c r="G370" s="58"/>
      <c r="H370" s="22">
        <f t="shared" si="21"/>
        <v>3</v>
      </c>
    </row>
    <row r="371" spans="2:8" ht="142.5" x14ac:dyDescent="0.2">
      <c r="B371" s="67" t="s">
        <v>283</v>
      </c>
      <c r="C371" s="71" t="s">
        <v>56</v>
      </c>
      <c r="D371" s="72" t="s">
        <v>3</v>
      </c>
      <c r="E371" s="73">
        <v>2</v>
      </c>
      <c r="F371" s="13">
        <v>1</v>
      </c>
      <c r="G371" s="58"/>
      <c r="H371" s="22">
        <f t="shared" si="21"/>
        <v>2</v>
      </c>
    </row>
    <row r="372" spans="2:8" ht="142.5" x14ac:dyDescent="0.2">
      <c r="B372" s="67" t="s">
        <v>277</v>
      </c>
      <c r="C372" s="71" t="s">
        <v>278</v>
      </c>
      <c r="D372" s="72" t="s">
        <v>3</v>
      </c>
      <c r="E372" s="73">
        <v>2</v>
      </c>
      <c r="F372" s="13">
        <v>1</v>
      </c>
      <c r="G372" s="58"/>
      <c r="H372" s="22">
        <f t="shared" si="21"/>
        <v>2</v>
      </c>
    </row>
    <row r="373" spans="2:8" ht="15.75" x14ac:dyDescent="0.2">
      <c r="B373" s="51"/>
      <c r="C373" s="53" t="s">
        <v>203</v>
      </c>
      <c r="D373" s="54"/>
      <c r="E373" s="54"/>
      <c r="F373" s="13">
        <v>1</v>
      </c>
      <c r="G373" s="54"/>
      <c r="H373" s="57">
        <f>SUM(H343:H372)</f>
        <v>405</v>
      </c>
    </row>
    <row r="374" spans="2:8" ht="15.75" x14ac:dyDescent="0.2">
      <c r="B374" s="55"/>
      <c r="C374" s="56" t="s">
        <v>285</v>
      </c>
      <c r="D374" s="63"/>
      <c r="E374" s="65"/>
      <c r="F374" s="13">
        <v>1</v>
      </c>
      <c r="G374" s="64"/>
      <c r="H374" s="59">
        <f>H322+H333+H341+H373</f>
        <v>1380.33</v>
      </c>
    </row>
    <row r="375" spans="2:8" s="24" customFormat="1" ht="15.75" x14ac:dyDescent="0.25">
      <c r="B375" s="34"/>
      <c r="C375" s="60" t="s">
        <v>286</v>
      </c>
      <c r="D375" s="61"/>
      <c r="E375" s="66"/>
      <c r="F375" s="13">
        <v>1</v>
      </c>
      <c r="G375" s="61"/>
      <c r="H375" s="62"/>
    </row>
    <row r="376" spans="2:8" s="6" customFormat="1" ht="15.75" x14ac:dyDescent="0.2">
      <c r="B376" s="50"/>
      <c r="C376" s="51" t="s">
        <v>61</v>
      </c>
      <c r="D376" s="52"/>
      <c r="E376" s="52"/>
      <c r="F376" s="13">
        <v>1</v>
      </c>
      <c r="G376" s="52"/>
      <c r="H376" s="52"/>
    </row>
    <row r="377" spans="2:8" ht="57" x14ac:dyDescent="0.2">
      <c r="B377" s="68" t="s">
        <v>155</v>
      </c>
      <c r="C377" s="71" t="s">
        <v>156</v>
      </c>
      <c r="D377" s="72" t="s">
        <v>4</v>
      </c>
      <c r="E377" s="73">
        <v>74.88000000000001</v>
      </c>
      <c r="F377" s="13">
        <v>1</v>
      </c>
      <c r="G377" s="58"/>
      <c r="H377" s="22">
        <f t="shared" ref="H377:H384" si="22">ROUND(E377*F377,2)</f>
        <v>74.88</v>
      </c>
    </row>
    <row r="378" spans="2:8" ht="42.75" x14ac:dyDescent="0.2">
      <c r="B378" s="68" t="s">
        <v>71</v>
      </c>
      <c r="C378" s="71" t="s">
        <v>72</v>
      </c>
      <c r="D378" s="72" t="s">
        <v>3</v>
      </c>
      <c r="E378" s="73">
        <v>1</v>
      </c>
      <c r="F378" s="13">
        <v>1</v>
      </c>
      <c r="G378" s="58"/>
      <c r="H378" s="22">
        <f t="shared" si="22"/>
        <v>1</v>
      </c>
    </row>
    <row r="379" spans="2:8" ht="57" x14ac:dyDescent="0.2">
      <c r="B379" s="68" t="s">
        <v>93</v>
      </c>
      <c r="C379" s="71" t="s">
        <v>94</v>
      </c>
      <c r="D379" s="72" t="s">
        <v>3</v>
      </c>
      <c r="E379" s="73">
        <v>23</v>
      </c>
      <c r="F379" s="13">
        <v>1</v>
      </c>
      <c r="G379" s="58"/>
      <c r="H379" s="22">
        <f t="shared" si="22"/>
        <v>23</v>
      </c>
    </row>
    <row r="380" spans="2:8" ht="71.25" x14ac:dyDescent="0.2">
      <c r="B380" s="68" t="s">
        <v>91</v>
      </c>
      <c r="C380" s="71" t="s">
        <v>92</v>
      </c>
      <c r="D380" s="72" t="s">
        <v>4</v>
      </c>
      <c r="E380" s="73">
        <v>664.27</v>
      </c>
      <c r="F380" s="13">
        <v>1</v>
      </c>
      <c r="G380" s="58"/>
      <c r="H380" s="22">
        <f t="shared" si="22"/>
        <v>664.27</v>
      </c>
    </row>
    <row r="381" spans="2:8" ht="42.75" x14ac:dyDescent="0.2">
      <c r="B381" s="68" t="s">
        <v>292</v>
      </c>
      <c r="C381" s="71" t="s">
        <v>293</v>
      </c>
      <c r="D381" s="72" t="s">
        <v>4</v>
      </c>
      <c r="E381" s="73">
        <v>7.5</v>
      </c>
      <c r="F381" s="13">
        <v>1</v>
      </c>
      <c r="G381" s="58"/>
      <c r="H381" s="22">
        <f t="shared" si="22"/>
        <v>7.5</v>
      </c>
    </row>
    <row r="382" spans="2:8" ht="57" x14ac:dyDescent="0.2">
      <c r="B382" s="68" t="s">
        <v>294</v>
      </c>
      <c r="C382" s="71" t="s">
        <v>295</v>
      </c>
      <c r="D382" s="72" t="s">
        <v>4</v>
      </c>
      <c r="E382" s="73">
        <v>160</v>
      </c>
      <c r="F382" s="13">
        <v>1</v>
      </c>
      <c r="G382" s="58"/>
      <c r="H382" s="22">
        <f t="shared" si="22"/>
        <v>160</v>
      </c>
    </row>
    <row r="383" spans="2:8" ht="42.75" x14ac:dyDescent="0.2">
      <c r="B383" s="68" t="s">
        <v>153</v>
      </c>
      <c r="C383" s="71" t="s">
        <v>154</v>
      </c>
      <c r="D383" s="72" t="s">
        <v>20</v>
      </c>
      <c r="E383" s="73">
        <v>2.6999999999999997</v>
      </c>
      <c r="F383" s="13">
        <v>1</v>
      </c>
      <c r="G383" s="58"/>
      <c r="H383" s="22">
        <f t="shared" si="22"/>
        <v>2.7</v>
      </c>
    </row>
    <row r="384" spans="2:8" ht="28.5" x14ac:dyDescent="0.2">
      <c r="B384" s="68" t="s">
        <v>296</v>
      </c>
      <c r="C384" s="71" t="s">
        <v>297</v>
      </c>
      <c r="D384" s="72" t="s">
        <v>4</v>
      </c>
      <c r="E384" s="73">
        <v>32.28</v>
      </c>
      <c r="F384" s="13">
        <v>1</v>
      </c>
      <c r="G384" s="58"/>
      <c r="H384" s="22">
        <f t="shared" si="22"/>
        <v>32.28</v>
      </c>
    </row>
    <row r="385" spans="2:8" ht="19.149999999999999" customHeight="1" x14ac:dyDescent="0.2">
      <c r="B385" s="51"/>
      <c r="C385" s="53" t="s">
        <v>60</v>
      </c>
      <c r="D385" s="54"/>
      <c r="E385" s="54"/>
      <c r="F385" s="13">
        <v>1</v>
      </c>
      <c r="G385" s="54"/>
      <c r="H385" s="57">
        <f>SUM(H377:H384)</f>
        <v>965.63</v>
      </c>
    </row>
    <row r="386" spans="2:8" s="6" customFormat="1" ht="15.75" x14ac:dyDescent="0.2">
      <c r="B386" s="50"/>
      <c r="C386" s="51" t="s">
        <v>82</v>
      </c>
      <c r="D386" s="52"/>
      <c r="E386" s="52"/>
      <c r="F386" s="13">
        <v>1</v>
      </c>
      <c r="G386" s="52"/>
      <c r="H386" s="52"/>
    </row>
    <row r="387" spans="2:8" ht="156.75" x14ac:dyDescent="0.2">
      <c r="B387" s="68" t="s">
        <v>298</v>
      </c>
      <c r="C387" s="71" t="s">
        <v>299</v>
      </c>
      <c r="D387" s="72" t="s">
        <v>4</v>
      </c>
      <c r="E387" s="73">
        <v>209.92</v>
      </c>
      <c r="F387" s="13">
        <v>1</v>
      </c>
      <c r="G387" s="58"/>
      <c r="H387" s="22">
        <f t="shared" ref="H387:H391" si="23">ROUND(E387*F387,2)</f>
        <v>209.92</v>
      </c>
    </row>
    <row r="388" spans="2:8" ht="156.75" x14ac:dyDescent="0.2">
      <c r="B388" s="68" t="s">
        <v>183</v>
      </c>
      <c r="C388" s="71" t="s">
        <v>184</v>
      </c>
      <c r="D388" s="72" t="s">
        <v>4</v>
      </c>
      <c r="E388" s="73">
        <v>103.68</v>
      </c>
      <c r="F388" s="13">
        <v>1</v>
      </c>
      <c r="G388" s="58"/>
      <c r="H388" s="22">
        <f t="shared" si="23"/>
        <v>103.68</v>
      </c>
    </row>
    <row r="389" spans="2:8" ht="156.75" x14ac:dyDescent="0.2">
      <c r="B389" s="68" t="s">
        <v>239</v>
      </c>
      <c r="C389" s="71" t="s">
        <v>35</v>
      </c>
      <c r="D389" s="72" t="s">
        <v>5</v>
      </c>
      <c r="E389" s="73">
        <v>106.16999999999999</v>
      </c>
      <c r="F389" s="13">
        <v>1</v>
      </c>
      <c r="G389" s="58"/>
      <c r="H389" s="22">
        <f t="shared" si="23"/>
        <v>106.17</v>
      </c>
    </row>
    <row r="390" spans="2:8" ht="171" x14ac:dyDescent="0.2">
      <c r="B390" s="68" t="s">
        <v>241</v>
      </c>
      <c r="C390" s="71" t="s">
        <v>51</v>
      </c>
      <c r="D390" s="72" t="s">
        <v>4</v>
      </c>
      <c r="E390" s="73">
        <v>924.11</v>
      </c>
      <c r="F390" s="13">
        <v>1</v>
      </c>
      <c r="G390" s="58"/>
      <c r="H390" s="22">
        <f t="shared" si="23"/>
        <v>924.11</v>
      </c>
    </row>
    <row r="391" spans="2:8" ht="85.5" x14ac:dyDescent="0.2">
      <c r="B391" s="68" t="s">
        <v>105</v>
      </c>
      <c r="C391" s="71" t="s">
        <v>24</v>
      </c>
      <c r="D391" s="72" t="s">
        <v>4</v>
      </c>
      <c r="E391" s="73">
        <v>664.27</v>
      </c>
      <c r="F391" s="13">
        <v>1</v>
      </c>
      <c r="G391" s="58"/>
      <c r="H391" s="22">
        <f t="shared" si="23"/>
        <v>664.27</v>
      </c>
    </row>
    <row r="392" spans="2:8" ht="15.75" x14ac:dyDescent="0.2">
      <c r="B392" s="51"/>
      <c r="C392" s="53" t="s">
        <v>26</v>
      </c>
      <c r="D392" s="54"/>
      <c r="E392" s="54"/>
      <c r="F392" s="13">
        <v>1</v>
      </c>
      <c r="G392" s="54"/>
      <c r="H392" s="57">
        <f>SUM(H387:H391)</f>
        <v>2008.15</v>
      </c>
    </row>
    <row r="393" spans="2:8" s="6" customFormat="1" ht="15.75" x14ac:dyDescent="0.2">
      <c r="B393" s="50"/>
      <c r="C393" s="51" t="s">
        <v>83</v>
      </c>
      <c r="D393" s="52"/>
      <c r="E393" s="52"/>
      <c r="F393" s="13">
        <v>1</v>
      </c>
      <c r="G393" s="52"/>
      <c r="H393" s="52"/>
    </row>
    <row r="394" spans="2:8" ht="90" x14ac:dyDescent="0.2">
      <c r="B394" s="75" t="s">
        <v>191</v>
      </c>
      <c r="C394" s="76" t="s">
        <v>192</v>
      </c>
      <c r="D394" s="77" t="s">
        <v>3</v>
      </c>
      <c r="E394" s="73">
        <v>3</v>
      </c>
      <c r="F394" s="13">
        <v>1</v>
      </c>
      <c r="G394" s="58"/>
      <c r="H394" s="22">
        <f t="shared" ref="H394:H396" si="24">ROUND(E394*F394,2)</f>
        <v>3</v>
      </c>
    </row>
    <row r="395" spans="2:8" ht="45" x14ac:dyDescent="0.2">
      <c r="B395" s="75" t="s">
        <v>197</v>
      </c>
      <c r="C395" s="76" t="s">
        <v>198</v>
      </c>
      <c r="D395" s="77" t="s">
        <v>4</v>
      </c>
      <c r="E395" s="73">
        <v>74.88000000000001</v>
      </c>
      <c r="F395" s="13">
        <v>1</v>
      </c>
      <c r="G395" s="58"/>
      <c r="H395" s="22">
        <f t="shared" si="24"/>
        <v>74.88</v>
      </c>
    </row>
    <row r="396" spans="2:8" ht="105" x14ac:dyDescent="0.2">
      <c r="B396" s="75" t="s">
        <v>114</v>
      </c>
      <c r="C396" s="76" t="s">
        <v>115</v>
      </c>
      <c r="D396" s="77" t="s">
        <v>4</v>
      </c>
      <c r="E396" s="73">
        <v>74.88000000000001</v>
      </c>
      <c r="F396" s="13">
        <v>1</v>
      </c>
      <c r="G396" s="58"/>
      <c r="H396" s="22">
        <f t="shared" si="24"/>
        <v>74.88</v>
      </c>
    </row>
    <row r="397" spans="2:8" ht="15.75" x14ac:dyDescent="0.2">
      <c r="B397" s="51"/>
      <c r="C397" s="53" t="s">
        <v>39</v>
      </c>
      <c r="D397" s="54"/>
      <c r="E397" s="54"/>
      <c r="F397" s="13">
        <v>1</v>
      </c>
      <c r="G397" s="54"/>
      <c r="H397" s="57">
        <f>SUM(H394:H396)</f>
        <v>152.76</v>
      </c>
    </row>
    <row r="398" spans="2:8" s="6" customFormat="1" ht="15.75" x14ac:dyDescent="0.2">
      <c r="B398" s="50"/>
      <c r="C398" s="51" t="s">
        <v>84</v>
      </c>
      <c r="D398" s="52"/>
      <c r="E398" s="52"/>
      <c r="F398" s="13">
        <v>1</v>
      </c>
      <c r="G398" s="52"/>
      <c r="H398" s="52"/>
    </row>
    <row r="399" spans="2:8" ht="60" x14ac:dyDescent="0.2">
      <c r="B399" s="75" t="s">
        <v>245</v>
      </c>
      <c r="C399" s="76" t="s">
        <v>246</v>
      </c>
      <c r="D399" s="77" t="s">
        <v>5</v>
      </c>
      <c r="E399" s="73">
        <v>25</v>
      </c>
      <c r="F399" s="13">
        <v>1</v>
      </c>
      <c r="G399" s="58"/>
      <c r="H399" s="22">
        <f t="shared" ref="H399:H429" si="25">ROUND(E399*F399,2)</f>
        <v>25</v>
      </c>
    </row>
    <row r="400" spans="2:8" ht="60" x14ac:dyDescent="0.2">
      <c r="B400" s="75" t="s">
        <v>300</v>
      </c>
      <c r="C400" s="76" t="s">
        <v>301</v>
      </c>
      <c r="D400" s="77" t="s">
        <v>5</v>
      </c>
      <c r="E400" s="73">
        <v>90</v>
      </c>
      <c r="F400" s="13">
        <v>1</v>
      </c>
      <c r="G400" s="58"/>
      <c r="H400" s="22">
        <f t="shared" si="25"/>
        <v>90</v>
      </c>
    </row>
    <row r="401" spans="2:8" ht="45" x14ac:dyDescent="0.2">
      <c r="B401" s="75" t="s">
        <v>248</v>
      </c>
      <c r="C401" s="76" t="s">
        <v>38</v>
      </c>
      <c r="D401" s="77" t="s">
        <v>5</v>
      </c>
      <c r="E401" s="73">
        <v>25</v>
      </c>
      <c r="F401" s="13">
        <v>1</v>
      </c>
      <c r="G401" s="58"/>
      <c r="H401" s="22">
        <f t="shared" si="25"/>
        <v>25</v>
      </c>
    </row>
    <row r="402" spans="2:8" ht="45" x14ac:dyDescent="0.2">
      <c r="B402" s="75" t="s">
        <v>120</v>
      </c>
      <c r="C402" s="76" t="s">
        <v>32</v>
      </c>
      <c r="D402" s="77" t="s">
        <v>5</v>
      </c>
      <c r="E402" s="73">
        <v>75</v>
      </c>
      <c r="F402" s="13">
        <v>1</v>
      </c>
      <c r="G402" s="58"/>
      <c r="H402" s="22">
        <f t="shared" si="25"/>
        <v>75</v>
      </c>
    </row>
    <row r="403" spans="2:8" ht="45" x14ac:dyDescent="0.2">
      <c r="B403" s="75" t="s">
        <v>121</v>
      </c>
      <c r="C403" s="76" t="s">
        <v>31</v>
      </c>
      <c r="D403" s="77" t="s">
        <v>5</v>
      </c>
      <c r="E403" s="73">
        <v>145</v>
      </c>
      <c r="F403" s="13">
        <v>1</v>
      </c>
      <c r="G403" s="58"/>
      <c r="H403" s="22">
        <f t="shared" si="25"/>
        <v>145</v>
      </c>
    </row>
    <row r="404" spans="2:8" ht="45" x14ac:dyDescent="0.2">
      <c r="B404" s="75" t="s">
        <v>122</v>
      </c>
      <c r="C404" s="76" t="s">
        <v>123</v>
      </c>
      <c r="D404" s="77" t="s">
        <v>5</v>
      </c>
      <c r="E404" s="73">
        <v>145</v>
      </c>
      <c r="F404" s="13">
        <v>1</v>
      </c>
      <c r="G404" s="58"/>
      <c r="H404" s="22">
        <f t="shared" si="25"/>
        <v>145</v>
      </c>
    </row>
    <row r="405" spans="2:8" ht="45" x14ac:dyDescent="0.2">
      <c r="B405" s="75" t="s">
        <v>124</v>
      </c>
      <c r="C405" s="76" t="s">
        <v>125</v>
      </c>
      <c r="D405" s="77" t="s">
        <v>5</v>
      </c>
      <c r="E405" s="73">
        <v>435</v>
      </c>
      <c r="F405" s="13">
        <v>1</v>
      </c>
      <c r="G405" s="58"/>
      <c r="H405" s="22">
        <f t="shared" si="25"/>
        <v>435</v>
      </c>
    </row>
    <row r="406" spans="2:8" ht="45" x14ac:dyDescent="0.2">
      <c r="B406" s="75" t="s">
        <v>249</v>
      </c>
      <c r="C406" s="76" t="s">
        <v>250</v>
      </c>
      <c r="D406" s="77" t="s">
        <v>3</v>
      </c>
      <c r="E406" s="73">
        <v>1</v>
      </c>
      <c r="F406" s="13">
        <v>1</v>
      </c>
      <c r="G406" s="58"/>
      <c r="H406" s="22">
        <f t="shared" si="25"/>
        <v>1</v>
      </c>
    </row>
    <row r="407" spans="2:8" ht="60" x14ac:dyDescent="0.2">
      <c r="B407" s="75" t="s">
        <v>130</v>
      </c>
      <c r="C407" s="76" t="s">
        <v>131</v>
      </c>
      <c r="D407" s="77" t="s">
        <v>3</v>
      </c>
      <c r="E407" s="73">
        <v>9</v>
      </c>
      <c r="F407" s="13">
        <v>1</v>
      </c>
      <c r="G407" s="58"/>
      <c r="H407" s="22">
        <f t="shared" si="25"/>
        <v>9</v>
      </c>
    </row>
    <row r="408" spans="2:8" ht="45" x14ac:dyDescent="0.2">
      <c r="B408" s="75" t="s">
        <v>132</v>
      </c>
      <c r="C408" s="76" t="s">
        <v>133</v>
      </c>
      <c r="D408" s="77" t="s">
        <v>3</v>
      </c>
      <c r="E408" s="73">
        <v>23</v>
      </c>
      <c r="F408" s="13">
        <v>1</v>
      </c>
      <c r="G408" s="58"/>
      <c r="H408" s="22">
        <f t="shared" si="25"/>
        <v>23</v>
      </c>
    </row>
    <row r="409" spans="2:8" ht="45" x14ac:dyDescent="0.2">
      <c r="B409" s="75" t="s">
        <v>134</v>
      </c>
      <c r="C409" s="76" t="s">
        <v>135</v>
      </c>
      <c r="D409" s="77" t="s">
        <v>27</v>
      </c>
      <c r="E409" s="73">
        <v>45</v>
      </c>
      <c r="F409" s="13">
        <v>1</v>
      </c>
      <c r="G409" s="58"/>
      <c r="H409" s="22">
        <f t="shared" si="25"/>
        <v>45</v>
      </c>
    </row>
    <row r="410" spans="2:8" ht="45" x14ac:dyDescent="0.2">
      <c r="B410" s="75" t="s">
        <v>136</v>
      </c>
      <c r="C410" s="76" t="s">
        <v>137</v>
      </c>
      <c r="D410" s="77" t="s">
        <v>27</v>
      </c>
      <c r="E410" s="73">
        <v>23</v>
      </c>
      <c r="F410" s="13">
        <v>1</v>
      </c>
      <c r="G410" s="58"/>
      <c r="H410" s="22">
        <f t="shared" si="25"/>
        <v>23</v>
      </c>
    </row>
    <row r="411" spans="2:8" ht="90" x14ac:dyDescent="0.2">
      <c r="B411" s="75" t="s">
        <v>138</v>
      </c>
      <c r="C411" s="76" t="s">
        <v>139</v>
      </c>
      <c r="D411" s="77" t="s">
        <v>27</v>
      </c>
      <c r="E411" s="73">
        <v>11</v>
      </c>
      <c r="F411" s="13">
        <v>1</v>
      </c>
      <c r="G411" s="58"/>
      <c r="H411" s="22">
        <f t="shared" si="25"/>
        <v>11</v>
      </c>
    </row>
    <row r="412" spans="2:8" ht="60" x14ac:dyDescent="0.2">
      <c r="B412" s="75" t="s">
        <v>140</v>
      </c>
      <c r="C412" s="76" t="s">
        <v>141</v>
      </c>
      <c r="D412" s="77" t="s">
        <v>3</v>
      </c>
      <c r="E412" s="73">
        <v>1</v>
      </c>
      <c r="F412" s="13">
        <v>1</v>
      </c>
      <c r="G412" s="58"/>
      <c r="H412" s="22">
        <f t="shared" si="25"/>
        <v>1</v>
      </c>
    </row>
    <row r="413" spans="2:8" ht="90" x14ac:dyDescent="0.2">
      <c r="B413" s="75" t="s">
        <v>208</v>
      </c>
      <c r="C413" s="76" t="s">
        <v>54</v>
      </c>
      <c r="D413" s="77" t="s">
        <v>3</v>
      </c>
      <c r="E413" s="73">
        <v>5</v>
      </c>
      <c r="F413" s="13">
        <v>1</v>
      </c>
      <c r="G413" s="58"/>
      <c r="H413" s="22">
        <f t="shared" si="25"/>
        <v>5</v>
      </c>
    </row>
    <row r="414" spans="2:8" ht="75" x14ac:dyDescent="0.2">
      <c r="B414" s="75" t="s">
        <v>142</v>
      </c>
      <c r="C414" s="76" t="s">
        <v>143</v>
      </c>
      <c r="D414" s="77" t="s">
        <v>3</v>
      </c>
      <c r="E414" s="73">
        <v>18</v>
      </c>
      <c r="F414" s="13">
        <v>1</v>
      </c>
      <c r="G414" s="58"/>
      <c r="H414" s="22">
        <f t="shared" si="25"/>
        <v>18</v>
      </c>
    </row>
    <row r="415" spans="2:8" ht="45" x14ac:dyDescent="0.2">
      <c r="B415" s="75" t="s">
        <v>144</v>
      </c>
      <c r="C415" s="76" t="s">
        <v>28</v>
      </c>
      <c r="D415" s="77" t="s">
        <v>3</v>
      </c>
      <c r="E415" s="73">
        <v>9</v>
      </c>
      <c r="F415" s="13">
        <v>1</v>
      </c>
      <c r="G415" s="58"/>
      <c r="H415" s="22">
        <f t="shared" si="25"/>
        <v>9</v>
      </c>
    </row>
    <row r="416" spans="2:8" ht="30" x14ac:dyDescent="0.2">
      <c r="B416" s="75" t="s">
        <v>302</v>
      </c>
      <c r="C416" s="76" t="s">
        <v>303</v>
      </c>
      <c r="D416" s="77" t="s">
        <v>3</v>
      </c>
      <c r="E416" s="73">
        <v>1</v>
      </c>
      <c r="F416" s="13">
        <v>1</v>
      </c>
      <c r="G416" s="58"/>
      <c r="H416" s="22">
        <f t="shared" si="25"/>
        <v>1</v>
      </c>
    </row>
    <row r="417" spans="2:8" ht="60" x14ac:dyDescent="0.2">
      <c r="B417" s="75" t="s">
        <v>145</v>
      </c>
      <c r="C417" s="76" t="s">
        <v>146</v>
      </c>
      <c r="D417" s="77" t="s">
        <v>3</v>
      </c>
      <c r="E417" s="73">
        <v>1</v>
      </c>
      <c r="F417" s="13">
        <v>1</v>
      </c>
      <c r="G417" s="58"/>
      <c r="H417" s="22">
        <f t="shared" si="25"/>
        <v>1</v>
      </c>
    </row>
    <row r="418" spans="2:8" ht="90" x14ac:dyDescent="0.2">
      <c r="B418" s="75" t="s">
        <v>147</v>
      </c>
      <c r="C418" s="76" t="s">
        <v>30</v>
      </c>
      <c r="D418" s="77" t="s">
        <v>3</v>
      </c>
      <c r="E418" s="73">
        <v>10</v>
      </c>
      <c r="F418" s="13">
        <v>1</v>
      </c>
      <c r="G418" s="58"/>
      <c r="H418" s="22">
        <f t="shared" si="25"/>
        <v>10</v>
      </c>
    </row>
    <row r="419" spans="2:8" ht="90" x14ac:dyDescent="0.2">
      <c r="B419" s="75" t="s">
        <v>259</v>
      </c>
      <c r="C419" s="76" t="s">
        <v>260</v>
      </c>
      <c r="D419" s="77" t="s">
        <v>3</v>
      </c>
      <c r="E419" s="73">
        <v>1</v>
      </c>
      <c r="F419" s="13">
        <v>1</v>
      </c>
      <c r="G419" s="58"/>
      <c r="H419" s="22">
        <f t="shared" si="25"/>
        <v>1</v>
      </c>
    </row>
    <row r="420" spans="2:8" ht="132.6" customHeight="1" x14ac:dyDescent="0.2">
      <c r="B420" s="75" t="s">
        <v>263</v>
      </c>
      <c r="C420" s="76" t="s">
        <v>264</v>
      </c>
      <c r="D420" s="77" t="s">
        <v>27</v>
      </c>
      <c r="E420" s="73">
        <v>4</v>
      </c>
      <c r="F420" s="13">
        <v>1</v>
      </c>
      <c r="G420" s="58"/>
      <c r="H420" s="22">
        <f t="shared" si="25"/>
        <v>4</v>
      </c>
    </row>
    <row r="421" spans="2:8" ht="180.6" customHeight="1" x14ac:dyDescent="0.2">
      <c r="B421" s="75" t="s">
        <v>265</v>
      </c>
      <c r="C421" s="76" t="s">
        <v>266</v>
      </c>
      <c r="D421" s="77" t="s">
        <v>3</v>
      </c>
      <c r="E421" s="73">
        <v>2</v>
      </c>
      <c r="F421" s="13">
        <v>1</v>
      </c>
      <c r="G421" s="58"/>
      <c r="H421" s="22">
        <f t="shared" si="25"/>
        <v>2</v>
      </c>
    </row>
    <row r="422" spans="2:8" ht="89.45" customHeight="1" x14ac:dyDescent="0.2">
      <c r="B422" s="75" t="s">
        <v>267</v>
      </c>
      <c r="C422" s="76" t="s">
        <v>29</v>
      </c>
      <c r="D422" s="77" t="s">
        <v>3</v>
      </c>
      <c r="E422" s="73">
        <v>4</v>
      </c>
      <c r="F422" s="13">
        <v>1</v>
      </c>
      <c r="G422" s="58"/>
      <c r="H422" s="22">
        <f t="shared" si="25"/>
        <v>4</v>
      </c>
    </row>
    <row r="423" spans="2:8" ht="89.45" customHeight="1" x14ac:dyDescent="0.2">
      <c r="B423" s="75" t="s">
        <v>304</v>
      </c>
      <c r="C423" s="76" t="s">
        <v>305</v>
      </c>
      <c r="D423" s="77" t="s">
        <v>3</v>
      </c>
      <c r="E423" s="73">
        <v>2</v>
      </c>
      <c r="F423" s="13">
        <v>1</v>
      </c>
      <c r="G423" s="58"/>
      <c r="H423" s="22">
        <f t="shared" si="25"/>
        <v>2</v>
      </c>
    </row>
    <row r="424" spans="2:8" ht="134.44999999999999" customHeight="1" x14ac:dyDescent="0.2">
      <c r="B424" s="75" t="s">
        <v>268</v>
      </c>
      <c r="C424" s="76" t="s">
        <v>269</v>
      </c>
      <c r="D424" s="77" t="s">
        <v>3</v>
      </c>
      <c r="E424" s="73">
        <v>6</v>
      </c>
      <c r="F424" s="13">
        <v>1</v>
      </c>
      <c r="G424" s="58"/>
      <c r="H424" s="22">
        <f t="shared" si="25"/>
        <v>6</v>
      </c>
    </row>
    <row r="425" spans="2:8" ht="62.45" customHeight="1" x14ac:dyDescent="0.2">
      <c r="B425" s="75" t="s">
        <v>270</v>
      </c>
      <c r="C425" s="76" t="s">
        <v>55</v>
      </c>
      <c r="D425" s="77" t="s">
        <v>27</v>
      </c>
      <c r="E425" s="73">
        <v>6</v>
      </c>
      <c r="F425" s="13">
        <v>1</v>
      </c>
      <c r="G425" s="58"/>
      <c r="H425" s="22">
        <f t="shared" si="25"/>
        <v>6</v>
      </c>
    </row>
    <row r="426" spans="2:8" ht="100.15" customHeight="1" x14ac:dyDescent="0.2">
      <c r="B426" s="75" t="s">
        <v>150</v>
      </c>
      <c r="C426" s="76" t="s">
        <v>40</v>
      </c>
      <c r="D426" s="77" t="s">
        <v>3</v>
      </c>
      <c r="E426" s="73">
        <v>4</v>
      </c>
      <c r="F426" s="13">
        <v>1</v>
      </c>
      <c r="G426" s="58"/>
      <c r="H426" s="22">
        <f t="shared" si="25"/>
        <v>4</v>
      </c>
    </row>
    <row r="427" spans="2:8" ht="98.45" customHeight="1" x14ac:dyDescent="0.2">
      <c r="B427" s="75" t="s">
        <v>259</v>
      </c>
      <c r="C427" s="76" t="s">
        <v>260</v>
      </c>
      <c r="D427" s="77" t="s">
        <v>3</v>
      </c>
      <c r="E427" s="73">
        <v>2</v>
      </c>
      <c r="F427" s="13">
        <v>1</v>
      </c>
      <c r="G427" s="58"/>
      <c r="H427" s="22">
        <f t="shared" si="25"/>
        <v>2</v>
      </c>
    </row>
    <row r="428" spans="2:8" ht="165" x14ac:dyDescent="0.2">
      <c r="B428" s="75" t="s">
        <v>283</v>
      </c>
      <c r="C428" s="76" t="s">
        <v>56</v>
      </c>
      <c r="D428" s="77" t="s">
        <v>3</v>
      </c>
      <c r="E428" s="73">
        <v>4</v>
      </c>
      <c r="F428" s="13">
        <v>1</v>
      </c>
      <c r="G428" s="58"/>
      <c r="H428" s="22">
        <f t="shared" si="25"/>
        <v>4</v>
      </c>
    </row>
    <row r="429" spans="2:8" ht="186.6" customHeight="1" x14ac:dyDescent="0.2">
      <c r="B429" s="75" t="s">
        <v>306</v>
      </c>
      <c r="C429" s="76" t="s">
        <v>307</v>
      </c>
      <c r="D429" s="77" t="s">
        <v>3</v>
      </c>
      <c r="E429" s="73">
        <v>2</v>
      </c>
      <c r="F429" s="13">
        <v>1</v>
      </c>
      <c r="G429" s="58"/>
      <c r="H429" s="22">
        <f t="shared" si="25"/>
        <v>2</v>
      </c>
    </row>
    <row r="430" spans="2:8" ht="15.75" x14ac:dyDescent="0.2">
      <c r="B430" s="51"/>
      <c r="C430" s="53" t="s">
        <v>203</v>
      </c>
      <c r="D430" s="54"/>
      <c r="E430" s="54"/>
      <c r="F430" s="13">
        <v>1</v>
      </c>
      <c r="G430" s="54"/>
      <c r="H430" s="57">
        <f>SUM(H399:H429)</f>
        <v>1134</v>
      </c>
    </row>
    <row r="431" spans="2:8" ht="15.75" x14ac:dyDescent="0.2">
      <c r="B431" s="55"/>
      <c r="C431" s="56" t="s">
        <v>290</v>
      </c>
      <c r="D431" s="63"/>
      <c r="E431" s="65"/>
      <c r="F431" s="13">
        <v>1</v>
      </c>
      <c r="G431" s="64"/>
      <c r="H431" s="59">
        <f>H430+H397+H392+H385</f>
        <v>4260.54</v>
      </c>
    </row>
    <row r="432" spans="2:8" s="24" customFormat="1" ht="15.75" x14ac:dyDescent="0.25">
      <c r="B432" s="34"/>
      <c r="C432" s="60" t="s">
        <v>289</v>
      </c>
      <c r="D432" s="61"/>
      <c r="E432" s="66"/>
      <c r="F432" s="13">
        <v>1</v>
      </c>
      <c r="G432" s="61"/>
      <c r="H432" s="62"/>
    </row>
    <row r="433" spans="2:8" s="6" customFormat="1" ht="15.75" x14ac:dyDescent="0.2">
      <c r="B433" s="50"/>
      <c r="C433" s="51" t="s">
        <v>61</v>
      </c>
      <c r="D433" s="52"/>
      <c r="E433" s="52"/>
      <c r="F433" s="13">
        <v>1</v>
      </c>
      <c r="G433" s="52"/>
      <c r="H433" s="52"/>
    </row>
    <row r="434" spans="2:8" ht="60" x14ac:dyDescent="0.2">
      <c r="B434" s="75" t="s">
        <v>93</v>
      </c>
      <c r="C434" s="76" t="s">
        <v>94</v>
      </c>
      <c r="D434" s="77" t="s">
        <v>3</v>
      </c>
      <c r="E434" s="73">
        <v>18</v>
      </c>
      <c r="F434" s="13">
        <v>1</v>
      </c>
      <c r="G434" s="58"/>
      <c r="H434" s="22">
        <f t="shared" ref="H434:H435" si="26">ROUND(E434*F434,2)</f>
        <v>18</v>
      </c>
    </row>
    <row r="435" spans="2:8" ht="60" x14ac:dyDescent="0.2">
      <c r="B435" s="75" t="s">
        <v>292</v>
      </c>
      <c r="C435" s="76" t="s">
        <v>293</v>
      </c>
      <c r="D435" s="77" t="s">
        <v>4</v>
      </c>
      <c r="E435" s="73">
        <v>5</v>
      </c>
      <c r="F435" s="13">
        <v>1</v>
      </c>
      <c r="G435" s="58"/>
      <c r="H435" s="22">
        <f t="shared" si="26"/>
        <v>5</v>
      </c>
    </row>
    <row r="436" spans="2:8" ht="19.149999999999999" customHeight="1" x14ac:dyDescent="0.2">
      <c r="B436" s="51"/>
      <c r="C436" s="53" t="s">
        <v>60</v>
      </c>
      <c r="D436" s="54"/>
      <c r="E436" s="54"/>
      <c r="F436" s="13">
        <v>1</v>
      </c>
      <c r="G436" s="54"/>
      <c r="H436" s="57">
        <f>SUM(H434:H435)</f>
        <v>23</v>
      </c>
    </row>
    <row r="437" spans="2:8" s="6" customFormat="1" ht="15.75" x14ac:dyDescent="0.2">
      <c r="B437" s="50"/>
      <c r="C437" s="51" t="s">
        <v>82</v>
      </c>
      <c r="D437" s="52"/>
      <c r="E437" s="52"/>
      <c r="F437" s="13">
        <v>1</v>
      </c>
      <c r="G437" s="52"/>
      <c r="H437" s="52"/>
    </row>
    <row r="438" spans="2:8" ht="183" customHeight="1" x14ac:dyDescent="0.2">
      <c r="B438" s="75" t="s">
        <v>239</v>
      </c>
      <c r="C438" s="76" t="s">
        <v>35</v>
      </c>
      <c r="D438" s="77" t="s">
        <v>5</v>
      </c>
      <c r="E438" s="73">
        <v>57.02</v>
      </c>
      <c r="F438" s="13">
        <v>1</v>
      </c>
      <c r="G438" s="58"/>
      <c r="H438" s="22">
        <f t="shared" ref="H438:H439" si="27">ROUND(E438*F438,2)</f>
        <v>57.02</v>
      </c>
    </row>
    <row r="439" spans="2:8" ht="195.6" customHeight="1" x14ac:dyDescent="0.2">
      <c r="B439" s="75" t="s">
        <v>107</v>
      </c>
      <c r="C439" s="76" t="s">
        <v>51</v>
      </c>
      <c r="D439" s="77" t="s">
        <v>4</v>
      </c>
      <c r="E439" s="73">
        <v>421.94</v>
      </c>
      <c r="F439" s="13">
        <v>1</v>
      </c>
      <c r="G439" s="58"/>
      <c r="H439" s="22">
        <f t="shared" si="27"/>
        <v>421.94</v>
      </c>
    </row>
    <row r="440" spans="2:8" ht="15.75" x14ac:dyDescent="0.2">
      <c r="B440" s="51"/>
      <c r="C440" s="53" t="s">
        <v>26</v>
      </c>
      <c r="D440" s="54"/>
      <c r="E440" s="54"/>
      <c r="F440" s="13">
        <v>1</v>
      </c>
      <c r="G440" s="54"/>
      <c r="H440" s="57">
        <f>SUM(H438:H439)</f>
        <v>478.96</v>
      </c>
    </row>
    <row r="441" spans="2:8" s="6" customFormat="1" ht="15.75" x14ac:dyDescent="0.2">
      <c r="B441" s="50"/>
      <c r="C441" s="51" t="s">
        <v>83</v>
      </c>
      <c r="D441" s="52"/>
      <c r="E441" s="52"/>
      <c r="F441" s="13">
        <v>1</v>
      </c>
      <c r="G441" s="52"/>
      <c r="H441" s="52"/>
    </row>
    <row r="442" spans="2:8" ht="15.75" x14ac:dyDescent="0.2">
      <c r="B442" s="74"/>
      <c r="C442" s="51" t="s">
        <v>308</v>
      </c>
      <c r="D442" s="52"/>
      <c r="E442" s="52"/>
      <c r="F442" s="13">
        <v>1</v>
      </c>
      <c r="G442" s="52"/>
      <c r="H442" s="52"/>
    </row>
    <row r="443" spans="2:8" ht="110.45" customHeight="1" x14ac:dyDescent="0.2">
      <c r="B443" s="75" t="s">
        <v>191</v>
      </c>
      <c r="C443" s="76" t="s">
        <v>192</v>
      </c>
      <c r="D443" s="77" t="s">
        <v>3</v>
      </c>
      <c r="E443" s="73">
        <v>2</v>
      </c>
      <c r="F443" s="13">
        <v>1</v>
      </c>
      <c r="G443" s="58"/>
      <c r="H443" s="22">
        <f t="shared" ref="H443" si="28">ROUND(E443*F443,2)</f>
        <v>2</v>
      </c>
    </row>
    <row r="444" spans="2:8" ht="15.75" x14ac:dyDescent="0.2">
      <c r="B444" s="51"/>
      <c r="C444" s="53" t="s">
        <v>39</v>
      </c>
      <c r="D444" s="54"/>
      <c r="E444" s="54"/>
      <c r="F444" s="13">
        <v>1</v>
      </c>
      <c r="G444" s="54"/>
      <c r="H444" s="57">
        <f>SUM(H443)</f>
        <v>2</v>
      </c>
    </row>
    <row r="445" spans="2:8" s="6" customFormat="1" ht="15.75" x14ac:dyDescent="0.2">
      <c r="B445" s="50"/>
      <c r="C445" s="51" t="s">
        <v>84</v>
      </c>
      <c r="D445" s="52"/>
      <c r="E445" s="52"/>
      <c r="F445" s="13">
        <v>1</v>
      </c>
      <c r="G445" s="52"/>
      <c r="H445" s="52"/>
    </row>
    <row r="446" spans="2:8" ht="63" customHeight="1" x14ac:dyDescent="0.2">
      <c r="B446" s="75" t="s">
        <v>245</v>
      </c>
      <c r="C446" s="76" t="s">
        <v>246</v>
      </c>
      <c r="D446" s="77" t="s">
        <v>5</v>
      </c>
      <c r="E446" s="73">
        <v>32</v>
      </c>
      <c r="F446" s="13">
        <v>1</v>
      </c>
      <c r="G446" s="58"/>
      <c r="H446" s="22">
        <f t="shared" ref="H446:H475" si="29">ROUND(E446*F446,2)</f>
        <v>32</v>
      </c>
    </row>
    <row r="447" spans="2:8" ht="63" customHeight="1" x14ac:dyDescent="0.2">
      <c r="B447" s="75" t="s">
        <v>118</v>
      </c>
      <c r="C447" s="76" t="s">
        <v>119</v>
      </c>
      <c r="D447" s="77" t="s">
        <v>5</v>
      </c>
      <c r="E447" s="73">
        <v>90</v>
      </c>
      <c r="F447" s="13">
        <v>1</v>
      </c>
      <c r="G447" s="58"/>
      <c r="H447" s="22">
        <f t="shared" si="29"/>
        <v>90</v>
      </c>
    </row>
    <row r="448" spans="2:8" ht="63" customHeight="1" x14ac:dyDescent="0.2">
      <c r="B448" s="75" t="s">
        <v>248</v>
      </c>
      <c r="C448" s="76" t="s">
        <v>38</v>
      </c>
      <c r="D448" s="77" t="s">
        <v>5</v>
      </c>
      <c r="E448" s="73">
        <v>22</v>
      </c>
      <c r="F448" s="13">
        <v>1</v>
      </c>
      <c r="G448" s="58"/>
      <c r="H448" s="22">
        <f t="shared" si="29"/>
        <v>22</v>
      </c>
    </row>
    <row r="449" spans="2:8" ht="63" customHeight="1" x14ac:dyDescent="0.2">
      <c r="B449" s="75" t="s">
        <v>120</v>
      </c>
      <c r="C449" s="76" t="s">
        <v>32</v>
      </c>
      <c r="D449" s="77" t="s">
        <v>5</v>
      </c>
      <c r="E449" s="73">
        <v>96</v>
      </c>
      <c r="F449" s="13">
        <v>1</v>
      </c>
      <c r="G449" s="58"/>
      <c r="H449" s="22">
        <f t="shared" si="29"/>
        <v>96</v>
      </c>
    </row>
    <row r="450" spans="2:8" ht="63" customHeight="1" x14ac:dyDescent="0.2">
      <c r="B450" s="75" t="s">
        <v>121</v>
      </c>
      <c r="C450" s="76" t="s">
        <v>31</v>
      </c>
      <c r="D450" s="77" t="s">
        <v>5</v>
      </c>
      <c r="E450" s="73">
        <v>90</v>
      </c>
      <c r="F450" s="13">
        <v>1</v>
      </c>
      <c r="G450" s="58"/>
      <c r="H450" s="22">
        <f t="shared" si="29"/>
        <v>90</v>
      </c>
    </row>
    <row r="451" spans="2:8" ht="63" customHeight="1" x14ac:dyDescent="0.2">
      <c r="B451" s="75" t="s">
        <v>122</v>
      </c>
      <c r="C451" s="76" t="s">
        <v>123</v>
      </c>
      <c r="D451" s="77" t="s">
        <v>5</v>
      </c>
      <c r="E451" s="73">
        <v>90</v>
      </c>
      <c r="F451" s="13">
        <v>1</v>
      </c>
      <c r="G451" s="58"/>
      <c r="H451" s="22">
        <f t="shared" si="29"/>
        <v>90</v>
      </c>
    </row>
    <row r="452" spans="2:8" ht="63" customHeight="1" x14ac:dyDescent="0.2">
      <c r="B452" s="75" t="s">
        <v>124</v>
      </c>
      <c r="C452" s="76" t="s">
        <v>125</v>
      </c>
      <c r="D452" s="77" t="s">
        <v>5</v>
      </c>
      <c r="E452" s="73">
        <v>270</v>
      </c>
      <c r="F452" s="13">
        <v>1</v>
      </c>
      <c r="G452" s="58"/>
      <c r="H452" s="22">
        <f t="shared" si="29"/>
        <v>270</v>
      </c>
    </row>
    <row r="453" spans="2:8" ht="63" customHeight="1" x14ac:dyDescent="0.2">
      <c r="B453" s="75" t="s">
        <v>249</v>
      </c>
      <c r="C453" s="76" t="s">
        <v>250</v>
      </c>
      <c r="D453" s="77" t="s">
        <v>3</v>
      </c>
      <c r="E453" s="73">
        <v>1</v>
      </c>
      <c r="F453" s="13">
        <v>1</v>
      </c>
      <c r="G453" s="58"/>
      <c r="H453" s="22">
        <f t="shared" si="29"/>
        <v>1</v>
      </c>
    </row>
    <row r="454" spans="2:8" ht="73.150000000000006" customHeight="1" x14ac:dyDescent="0.2">
      <c r="B454" s="75" t="s">
        <v>130</v>
      </c>
      <c r="C454" s="76" t="s">
        <v>131</v>
      </c>
      <c r="D454" s="77" t="s">
        <v>3</v>
      </c>
      <c r="E454" s="73">
        <v>7</v>
      </c>
      <c r="F454" s="13">
        <v>1</v>
      </c>
      <c r="G454" s="58"/>
      <c r="H454" s="22">
        <f t="shared" si="29"/>
        <v>7</v>
      </c>
    </row>
    <row r="455" spans="2:8" ht="63" customHeight="1" x14ac:dyDescent="0.2">
      <c r="B455" s="75" t="s">
        <v>132</v>
      </c>
      <c r="C455" s="76" t="s">
        <v>133</v>
      </c>
      <c r="D455" s="77" t="s">
        <v>3</v>
      </c>
      <c r="E455" s="73">
        <v>15</v>
      </c>
      <c r="F455" s="13">
        <v>1</v>
      </c>
      <c r="G455" s="58"/>
      <c r="H455" s="22">
        <f t="shared" si="29"/>
        <v>15</v>
      </c>
    </row>
    <row r="456" spans="2:8" ht="79.150000000000006" customHeight="1" x14ac:dyDescent="0.2">
      <c r="B456" s="75" t="s">
        <v>251</v>
      </c>
      <c r="C456" s="76" t="s">
        <v>252</v>
      </c>
      <c r="D456" s="77" t="s">
        <v>3</v>
      </c>
      <c r="E456" s="73">
        <v>8</v>
      </c>
      <c r="F456" s="13">
        <v>1</v>
      </c>
      <c r="G456" s="58"/>
      <c r="H456" s="22">
        <f t="shared" si="29"/>
        <v>8</v>
      </c>
    </row>
    <row r="457" spans="2:8" ht="75" x14ac:dyDescent="0.2">
      <c r="B457" s="75" t="s">
        <v>253</v>
      </c>
      <c r="C457" s="76" t="s">
        <v>254</v>
      </c>
      <c r="D457" s="77" t="s">
        <v>3</v>
      </c>
      <c r="E457" s="73">
        <v>8</v>
      </c>
      <c r="F457" s="13">
        <v>1</v>
      </c>
      <c r="G457" s="58"/>
      <c r="H457" s="22">
        <f t="shared" si="29"/>
        <v>8</v>
      </c>
    </row>
    <row r="458" spans="2:8" ht="45" x14ac:dyDescent="0.2">
      <c r="B458" s="75" t="s">
        <v>134</v>
      </c>
      <c r="C458" s="76" t="s">
        <v>135</v>
      </c>
      <c r="D458" s="77" t="s">
        <v>27</v>
      </c>
      <c r="E458" s="73">
        <v>35</v>
      </c>
      <c r="F458" s="13">
        <v>1</v>
      </c>
      <c r="G458" s="58"/>
      <c r="H458" s="22">
        <f t="shared" si="29"/>
        <v>35</v>
      </c>
    </row>
    <row r="459" spans="2:8" ht="49.15" customHeight="1" x14ac:dyDescent="0.2">
      <c r="B459" s="75" t="s">
        <v>136</v>
      </c>
      <c r="C459" s="76" t="s">
        <v>137</v>
      </c>
      <c r="D459" s="77" t="s">
        <v>27</v>
      </c>
      <c r="E459" s="73">
        <v>25</v>
      </c>
      <c r="F459" s="13">
        <v>1</v>
      </c>
      <c r="G459" s="58"/>
      <c r="H459" s="22">
        <f t="shared" si="29"/>
        <v>25</v>
      </c>
    </row>
    <row r="460" spans="2:8" ht="102" customHeight="1" x14ac:dyDescent="0.2">
      <c r="B460" s="75" t="s">
        <v>138</v>
      </c>
      <c r="C460" s="76" t="s">
        <v>139</v>
      </c>
      <c r="D460" s="77" t="s">
        <v>27</v>
      </c>
      <c r="E460" s="73">
        <v>8</v>
      </c>
      <c r="F460" s="13">
        <v>1</v>
      </c>
      <c r="G460" s="58"/>
      <c r="H460" s="22">
        <f t="shared" si="29"/>
        <v>8</v>
      </c>
    </row>
    <row r="461" spans="2:8" ht="60" x14ac:dyDescent="0.2">
      <c r="B461" s="75" t="s">
        <v>140</v>
      </c>
      <c r="C461" s="76" t="s">
        <v>141</v>
      </c>
      <c r="D461" s="77" t="s">
        <v>3</v>
      </c>
      <c r="E461" s="73">
        <v>1</v>
      </c>
      <c r="F461" s="13">
        <v>1</v>
      </c>
      <c r="G461" s="58"/>
      <c r="H461" s="22">
        <f t="shared" si="29"/>
        <v>1</v>
      </c>
    </row>
    <row r="462" spans="2:8" ht="90" x14ac:dyDescent="0.2">
      <c r="B462" s="75" t="s">
        <v>208</v>
      </c>
      <c r="C462" s="76" t="s">
        <v>54</v>
      </c>
      <c r="D462" s="77" t="s">
        <v>3</v>
      </c>
      <c r="E462" s="73">
        <v>12</v>
      </c>
      <c r="F462" s="13">
        <v>1</v>
      </c>
      <c r="G462" s="58"/>
      <c r="H462" s="22">
        <f t="shared" si="29"/>
        <v>12</v>
      </c>
    </row>
    <row r="463" spans="2:8" ht="84.6" customHeight="1" x14ac:dyDescent="0.2">
      <c r="B463" s="75" t="s">
        <v>142</v>
      </c>
      <c r="C463" s="76" t="s">
        <v>143</v>
      </c>
      <c r="D463" s="77" t="s">
        <v>3</v>
      </c>
      <c r="E463" s="73">
        <v>14</v>
      </c>
      <c r="F463" s="13">
        <v>1</v>
      </c>
      <c r="G463" s="58"/>
      <c r="H463" s="22">
        <f t="shared" si="29"/>
        <v>14</v>
      </c>
    </row>
    <row r="464" spans="2:8" ht="66" customHeight="1" x14ac:dyDescent="0.2">
      <c r="B464" s="75" t="s">
        <v>144</v>
      </c>
      <c r="C464" s="76" t="s">
        <v>28</v>
      </c>
      <c r="D464" s="77" t="s">
        <v>3</v>
      </c>
      <c r="E464" s="73">
        <v>7</v>
      </c>
      <c r="F464" s="13">
        <v>1</v>
      </c>
      <c r="G464" s="58"/>
      <c r="H464" s="22">
        <f t="shared" si="29"/>
        <v>7</v>
      </c>
    </row>
    <row r="465" spans="2:8" ht="42" customHeight="1" x14ac:dyDescent="0.2">
      <c r="B465" s="75" t="s">
        <v>302</v>
      </c>
      <c r="C465" s="76" t="s">
        <v>303</v>
      </c>
      <c r="D465" s="77" t="s">
        <v>3</v>
      </c>
      <c r="E465" s="73">
        <v>2</v>
      </c>
      <c r="F465" s="13">
        <v>1</v>
      </c>
      <c r="G465" s="58"/>
      <c r="H465" s="22">
        <f t="shared" si="29"/>
        <v>2</v>
      </c>
    </row>
    <row r="466" spans="2:8" ht="75.599999999999994" customHeight="1" x14ac:dyDescent="0.2">
      <c r="B466" s="75" t="s">
        <v>145</v>
      </c>
      <c r="C466" s="76" t="s">
        <v>146</v>
      </c>
      <c r="D466" s="77" t="s">
        <v>3</v>
      </c>
      <c r="E466" s="73">
        <v>1</v>
      </c>
      <c r="F466" s="13">
        <v>1</v>
      </c>
      <c r="G466" s="58"/>
      <c r="H466" s="22">
        <f t="shared" si="29"/>
        <v>1</v>
      </c>
    </row>
    <row r="467" spans="2:8" ht="105.6" customHeight="1" x14ac:dyDescent="0.2">
      <c r="B467" s="75" t="s">
        <v>147</v>
      </c>
      <c r="C467" s="76" t="s">
        <v>30</v>
      </c>
      <c r="D467" s="77" t="s">
        <v>3</v>
      </c>
      <c r="E467" s="73">
        <v>10</v>
      </c>
      <c r="F467" s="13">
        <v>1</v>
      </c>
      <c r="G467" s="58"/>
      <c r="H467" s="22">
        <f t="shared" si="29"/>
        <v>10</v>
      </c>
    </row>
    <row r="468" spans="2:8" ht="104.45" customHeight="1" x14ac:dyDescent="0.2">
      <c r="B468" s="75" t="s">
        <v>273</v>
      </c>
      <c r="C468" s="76" t="s">
        <v>274</v>
      </c>
      <c r="D468" s="77" t="s">
        <v>3</v>
      </c>
      <c r="E468" s="73">
        <v>2</v>
      </c>
      <c r="F468" s="13">
        <v>1</v>
      </c>
      <c r="G468" s="58"/>
      <c r="H468" s="22">
        <f t="shared" si="29"/>
        <v>2</v>
      </c>
    </row>
    <row r="469" spans="2:8" ht="132" customHeight="1" x14ac:dyDescent="0.2">
      <c r="B469" s="75" t="s">
        <v>263</v>
      </c>
      <c r="C469" s="76" t="s">
        <v>264</v>
      </c>
      <c r="D469" s="77" t="s">
        <v>27</v>
      </c>
      <c r="E469" s="73">
        <v>7</v>
      </c>
      <c r="F469" s="13">
        <v>1</v>
      </c>
      <c r="G469" s="58"/>
      <c r="H469" s="22">
        <f t="shared" si="29"/>
        <v>7</v>
      </c>
    </row>
    <row r="470" spans="2:8" ht="88.9" customHeight="1" x14ac:dyDescent="0.2">
      <c r="B470" s="75" t="s">
        <v>267</v>
      </c>
      <c r="C470" s="76" t="s">
        <v>29</v>
      </c>
      <c r="D470" s="77" t="s">
        <v>3</v>
      </c>
      <c r="E470" s="73">
        <v>7</v>
      </c>
      <c r="F470" s="13">
        <v>1</v>
      </c>
      <c r="G470" s="58"/>
      <c r="H470" s="22">
        <f t="shared" si="29"/>
        <v>7</v>
      </c>
    </row>
    <row r="471" spans="2:8" ht="94.9" customHeight="1" x14ac:dyDescent="0.2">
      <c r="B471" s="75" t="s">
        <v>304</v>
      </c>
      <c r="C471" s="76" t="s">
        <v>305</v>
      </c>
      <c r="D471" s="77" t="s">
        <v>3</v>
      </c>
      <c r="E471" s="73">
        <v>7</v>
      </c>
      <c r="F471" s="13">
        <v>1</v>
      </c>
      <c r="G471" s="58"/>
      <c r="H471" s="22">
        <f t="shared" si="29"/>
        <v>7</v>
      </c>
    </row>
    <row r="472" spans="2:8" ht="136.15" customHeight="1" x14ac:dyDescent="0.2">
      <c r="B472" s="75" t="s">
        <v>268</v>
      </c>
      <c r="C472" s="76" t="s">
        <v>269</v>
      </c>
      <c r="D472" s="77" t="s">
        <v>3</v>
      </c>
      <c r="E472" s="73">
        <v>7</v>
      </c>
      <c r="F472" s="13">
        <v>1</v>
      </c>
      <c r="G472" s="58"/>
      <c r="H472" s="22">
        <f t="shared" si="29"/>
        <v>7</v>
      </c>
    </row>
    <row r="473" spans="2:8" ht="58.9" customHeight="1" x14ac:dyDescent="0.2">
      <c r="B473" s="75" t="s">
        <v>270</v>
      </c>
      <c r="C473" s="76" t="s">
        <v>55</v>
      </c>
      <c r="D473" s="77" t="s">
        <v>27</v>
      </c>
      <c r="E473" s="73">
        <v>7</v>
      </c>
      <c r="F473" s="13">
        <v>1</v>
      </c>
      <c r="G473" s="58"/>
      <c r="H473" s="22">
        <f t="shared" si="29"/>
        <v>7</v>
      </c>
    </row>
    <row r="474" spans="2:8" ht="90" x14ac:dyDescent="0.2">
      <c r="B474" s="75" t="s">
        <v>150</v>
      </c>
      <c r="C474" s="76" t="s">
        <v>40</v>
      </c>
      <c r="D474" s="77" t="s">
        <v>3</v>
      </c>
      <c r="E474" s="73">
        <v>7</v>
      </c>
      <c r="F474" s="13">
        <v>1</v>
      </c>
      <c r="G474" s="58"/>
      <c r="H474" s="22">
        <f t="shared" si="29"/>
        <v>7</v>
      </c>
    </row>
    <row r="475" spans="2:8" ht="177" customHeight="1" x14ac:dyDescent="0.2">
      <c r="B475" s="75" t="s">
        <v>283</v>
      </c>
      <c r="C475" s="76" t="s">
        <v>56</v>
      </c>
      <c r="D475" s="77" t="s">
        <v>3</v>
      </c>
      <c r="E475" s="73">
        <v>7</v>
      </c>
      <c r="F475" s="13">
        <v>1</v>
      </c>
      <c r="G475" s="58"/>
      <c r="H475" s="22">
        <f t="shared" si="29"/>
        <v>7</v>
      </c>
    </row>
    <row r="476" spans="2:8" ht="15.75" x14ac:dyDescent="0.2">
      <c r="B476" s="51"/>
      <c r="C476" s="53" t="s">
        <v>203</v>
      </c>
      <c r="D476" s="54"/>
      <c r="E476" s="54"/>
      <c r="F476" s="13">
        <v>1</v>
      </c>
      <c r="G476" s="54"/>
      <c r="H476" s="57">
        <f>SUM(H446:H475)</f>
        <v>895</v>
      </c>
    </row>
    <row r="477" spans="2:8" ht="15.75" x14ac:dyDescent="0.2">
      <c r="B477" s="55"/>
      <c r="C477" s="56" t="s">
        <v>291</v>
      </c>
      <c r="D477" s="63"/>
      <c r="E477" s="65"/>
      <c r="F477" s="13">
        <v>1</v>
      </c>
      <c r="G477" s="64"/>
      <c r="H477" s="59">
        <f>H476+H444+H440+H436</f>
        <v>1398.96</v>
      </c>
    </row>
    <row r="478" spans="2:8" s="24" customFormat="1" ht="15.75" x14ac:dyDescent="0.25">
      <c r="B478" s="34"/>
      <c r="C478" s="60" t="s">
        <v>343</v>
      </c>
      <c r="D478" s="61"/>
      <c r="E478" s="66"/>
      <c r="F478" s="13">
        <v>1</v>
      </c>
      <c r="G478" s="61"/>
      <c r="H478" s="62"/>
    </row>
    <row r="479" spans="2:8" s="6" customFormat="1" ht="15.75" x14ac:dyDescent="0.2">
      <c r="B479" s="50"/>
      <c r="C479" s="51" t="s">
        <v>340</v>
      </c>
      <c r="D479" s="52"/>
      <c r="E479" s="52"/>
      <c r="F479" s="13">
        <v>1</v>
      </c>
      <c r="G479" s="52"/>
      <c r="H479" s="52"/>
    </row>
    <row r="480" spans="2:8" ht="61.15" customHeight="1" x14ac:dyDescent="0.2">
      <c r="B480" s="75" t="s">
        <v>74</v>
      </c>
      <c r="C480" s="76" t="s">
        <v>48</v>
      </c>
      <c r="D480" s="77" t="s">
        <v>4</v>
      </c>
      <c r="E480" s="73">
        <v>1071.6899999999998</v>
      </c>
      <c r="F480" s="13">
        <v>1</v>
      </c>
      <c r="G480" s="58"/>
      <c r="H480" s="22">
        <f t="shared" ref="H480" si="30">ROUND(E480*F480,2)</f>
        <v>1071.69</v>
      </c>
    </row>
    <row r="481" spans="2:8" ht="84.6" customHeight="1" x14ac:dyDescent="0.2">
      <c r="B481" s="75" t="s">
        <v>345</v>
      </c>
      <c r="C481" s="76" t="s">
        <v>57</v>
      </c>
      <c r="D481" s="77" t="s">
        <v>4</v>
      </c>
      <c r="E481" s="73">
        <v>1511.26</v>
      </c>
      <c r="F481" s="13">
        <v>1</v>
      </c>
      <c r="G481" s="58"/>
      <c r="H481" s="22">
        <f t="shared" ref="H481:H494" si="31">ROUND(E481*F481,2)</f>
        <v>1511.26</v>
      </c>
    </row>
    <row r="482" spans="2:8" ht="68.45" customHeight="1" x14ac:dyDescent="0.2">
      <c r="B482" s="75" t="s">
        <v>346</v>
      </c>
      <c r="C482" s="76" t="s">
        <v>347</v>
      </c>
      <c r="D482" s="77" t="s">
        <v>20</v>
      </c>
      <c r="E482" s="73">
        <v>275.83000000000004</v>
      </c>
      <c r="F482" s="13">
        <v>1</v>
      </c>
      <c r="G482" s="58"/>
      <c r="H482" s="22">
        <f t="shared" si="31"/>
        <v>275.83</v>
      </c>
    </row>
    <row r="483" spans="2:8" ht="108" customHeight="1" x14ac:dyDescent="0.2">
      <c r="B483" s="75" t="s">
        <v>348</v>
      </c>
      <c r="C483" s="76" t="s">
        <v>50</v>
      </c>
      <c r="D483" s="77" t="s">
        <v>4</v>
      </c>
      <c r="E483" s="73">
        <v>140.59</v>
      </c>
      <c r="F483" s="13">
        <v>1</v>
      </c>
      <c r="G483" s="58"/>
      <c r="H483" s="22">
        <f t="shared" si="31"/>
        <v>140.59</v>
      </c>
    </row>
    <row r="484" spans="2:8" ht="91.15" customHeight="1" x14ac:dyDescent="0.2">
      <c r="B484" s="75" t="s">
        <v>349</v>
      </c>
      <c r="C484" s="76" t="s">
        <v>22</v>
      </c>
      <c r="D484" s="77" t="s">
        <v>20</v>
      </c>
      <c r="E484" s="73">
        <v>235.83</v>
      </c>
      <c r="F484" s="13">
        <v>1</v>
      </c>
      <c r="G484" s="58"/>
      <c r="H484" s="22">
        <f t="shared" si="31"/>
        <v>235.83</v>
      </c>
    </row>
    <row r="485" spans="2:8" ht="72.599999999999994" customHeight="1" x14ac:dyDescent="0.2">
      <c r="B485" s="75" t="s">
        <v>350</v>
      </c>
      <c r="C485" s="76" t="s">
        <v>351</v>
      </c>
      <c r="D485" s="77" t="s">
        <v>4</v>
      </c>
      <c r="E485" s="73">
        <v>185.57</v>
      </c>
      <c r="F485" s="13">
        <v>1</v>
      </c>
      <c r="G485" s="58"/>
      <c r="H485" s="22">
        <f t="shared" si="31"/>
        <v>185.57</v>
      </c>
    </row>
    <row r="486" spans="2:8" ht="65.45" customHeight="1" x14ac:dyDescent="0.2">
      <c r="B486" s="75" t="s">
        <v>170</v>
      </c>
      <c r="C486" s="76" t="s">
        <v>49</v>
      </c>
      <c r="D486" s="77" t="s">
        <v>20</v>
      </c>
      <c r="E486" s="73">
        <v>40</v>
      </c>
      <c r="F486" s="13">
        <v>1</v>
      </c>
      <c r="G486" s="58"/>
      <c r="H486" s="22">
        <f t="shared" si="31"/>
        <v>40</v>
      </c>
    </row>
    <row r="487" spans="2:8" ht="60" x14ac:dyDescent="0.2">
      <c r="B487" s="75" t="s">
        <v>77</v>
      </c>
      <c r="C487" s="76" t="s">
        <v>78</v>
      </c>
      <c r="D487" s="77" t="s">
        <v>20</v>
      </c>
      <c r="E487" s="73">
        <v>327.39</v>
      </c>
      <c r="F487" s="13">
        <v>1</v>
      </c>
      <c r="G487" s="58"/>
      <c r="H487" s="22">
        <f t="shared" si="31"/>
        <v>327.39</v>
      </c>
    </row>
    <row r="488" spans="2:8" ht="90" x14ac:dyDescent="0.2">
      <c r="B488" s="75" t="s">
        <v>101</v>
      </c>
      <c r="C488" s="76" t="s">
        <v>102</v>
      </c>
      <c r="D488" s="77" t="s">
        <v>4</v>
      </c>
      <c r="E488" s="73">
        <v>1529.11</v>
      </c>
      <c r="F488" s="13">
        <v>1</v>
      </c>
      <c r="G488" s="58"/>
      <c r="H488" s="22">
        <f t="shared" si="31"/>
        <v>1529.11</v>
      </c>
    </row>
    <row r="489" spans="2:8" ht="176.45" customHeight="1" x14ac:dyDescent="0.2">
      <c r="B489" s="75" t="s">
        <v>352</v>
      </c>
      <c r="C489" s="76" t="s">
        <v>353</v>
      </c>
      <c r="D489" s="77" t="s">
        <v>4</v>
      </c>
      <c r="E489" s="73">
        <v>1363.1499999999999</v>
      </c>
      <c r="F489" s="13">
        <v>1</v>
      </c>
      <c r="G489" s="58"/>
      <c r="H489" s="22">
        <f t="shared" si="31"/>
        <v>1363.15</v>
      </c>
    </row>
    <row r="490" spans="2:8" ht="183" customHeight="1" x14ac:dyDescent="0.2">
      <c r="B490" s="78" t="s">
        <v>354</v>
      </c>
      <c r="C490" s="76" t="s">
        <v>355</v>
      </c>
      <c r="D490" s="77" t="s">
        <v>4</v>
      </c>
      <c r="E490" s="73">
        <v>165.96</v>
      </c>
      <c r="F490" s="13">
        <v>1</v>
      </c>
      <c r="G490" s="58"/>
      <c r="H490" s="22">
        <f t="shared" si="31"/>
        <v>165.96</v>
      </c>
    </row>
    <row r="491" spans="2:8" ht="52.9" customHeight="1" x14ac:dyDescent="0.2">
      <c r="B491" s="78" t="s">
        <v>356</v>
      </c>
      <c r="C491" s="76" t="s">
        <v>357</v>
      </c>
      <c r="D491" s="77" t="s">
        <v>5</v>
      </c>
      <c r="E491" s="73">
        <v>120</v>
      </c>
      <c r="F491" s="13">
        <v>1</v>
      </c>
      <c r="G491" s="58"/>
      <c r="H491" s="22">
        <f t="shared" si="31"/>
        <v>120</v>
      </c>
    </row>
    <row r="492" spans="2:8" ht="184.9" customHeight="1" x14ac:dyDescent="0.2">
      <c r="B492" s="75" t="s">
        <v>106</v>
      </c>
      <c r="C492" s="76" t="s">
        <v>19</v>
      </c>
      <c r="D492" s="77" t="s">
        <v>4</v>
      </c>
      <c r="E492" s="73">
        <v>148.46</v>
      </c>
      <c r="F492" s="13">
        <v>1</v>
      </c>
      <c r="G492" s="58"/>
      <c r="H492" s="22">
        <f t="shared" si="31"/>
        <v>148.46</v>
      </c>
    </row>
    <row r="493" spans="2:8" ht="194.45" customHeight="1" x14ac:dyDescent="0.2">
      <c r="B493" s="78" t="s">
        <v>107</v>
      </c>
      <c r="C493" s="76" t="s">
        <v>51</v>
      </c>
      <c r="D493" s="77" t="s">
        <v>4</v>
      </c>
      <c r="E493" s="73">
        <v>148.46</v>
      </c>
      <c r="F493" s="13">
        <v>1</v>
      </c>
      <c r="G493" s="58"/>
      <c r="H493" s="22">
        <f t="shared" si="31"/>
        <v>148.46</v>
      </c>
    </row>
    <row r="494" spans="2:8" ht="120.6" customHeight="1" x14ac:dyDescent="0.2">
      <c r="B494" s="78" t="s">
        <v>358</v>
      </c>
      <c r="C494" s="76" t="s">
        <v>359</v>
      </c>
      <c r="D494" s="77" t="s">
        <v>5</v>
      </c>
      <c r="E494" s="73">
        <v>152.13999999999999</v>
      </c>
      <c r="F494" s="13">
        <v>1</v>
      </c>
      <c r="G494" s="58"/>
      <c r="H494" s="22">
        <f t="shared" si="31"/>
        <v>152.13999999999999</v>
      </c>
    </row>
    <row r="495" spans="2:8" ht="19.149999999999999" customHeight="1" x14ac:dyDescent="0.2">
      <c r="B495" s="51"/>
      <c r="C495" s="53" t="s">
        <v>360</v>
      </c>
      <c r="D495" s="54"/>
      <c r="E495" s="54"/>
      <c r="F495" s="13">
        <v>1</v>
      </c>
      <c r="G495" s="54"/>
      <c r="H495" s="57">
        <f>SUM(H480:H494)</f>
        <v>7415.4400000000005</v>
      </c>
    </row>
    <row r="496" spans="2:8" s="6" customFormat="1" ht="15.75" x14ac:dyDescent="0.2">
      <c r="B496" s="50"/>
      <c r="C496" s="51" t="s">
        <v>341</v>
      </c>
      <c r="D496" s="52"/>
      <c r="E496" s="52"/>
      <c r="F496" s="13">
        <v>1</v>
      </c>
      <c r="G496" s="52"/>
      <c r="H496" s="52"/>
    </row>
    <row r="497" spans="2:8" ht="60" x14ac:dyDescent="0.2">
      <c r="B497" s="75" t="s">
        <v>309</v>
      </c>
      <c r="C497" s="76" t="s">
        <v>310</v>
      </c>
      <c r="D497" s="77" t="s">
        <v>3</v>
      </c>
      <c r="E497" s="73">
        <v>1</v>
      </c>
      <c r="F497" s="13">
        <v>1</v>
      </c>
      <c r="G497" s="58"/>
      <c r="H497" s="22">
        <f t="shared" ref="H497" si="32">ROUND(E497*F497,2)</f>
        <v>1</v>
      </c>
    </row>
    <row r="498" spans="2:8" ht="45" x14ac:dyDescent="0.2">
      <c r="B498" s="75" t="s">
        <v>311</v>
      </c>
      <c r="C498" s="76" t="s">
        <v>312</v>
      </c>
      <c r="D498" s="77" t="s">
        <v>3</v>
      </c>
      <c r="E498" s="73">
        <v>1</v>
      </c>
      <c r="F498" s="13">
        <v>1</v>
      </c>
      <c r="G498" s="58"/>
      <c r="H498" s="22">
        <f t="shared" ref="H498:H511" si="33">ROUND(E498*F498,2)</f>
        <v>1</v>
      </c>
    </row>
    <row r="499" spans="2:8" ht="79.900000000000006" customHeight="1" x14ac:dyDescent="0.2">
      <c r="B499" s="75" t="s">
        <v>313</v>
      </c>
      <c r="C499" s="76" t="s">
        <v>314</v>
      </c>
      <c r="D499" s="77" t="s">
        <v>3</v>
      </c>
      <c r="E499" s="73">
        <v>1</v>
      </c>
      <c r="F499" s="13">
        <v>1</v>
      </c>
      <c r="G499" s="58"/>
      <c r="H499" s="22">
        <f t="shared" si="33"/>
        <v>1</v>
      </c>
    </row>
    <row r="500" spans="2:8" ht="78.599999999999994" customHeight="1" x14ac:dyDescent="0.2">
      <c r="B500" s="75" t="s">
        <v>315</v>
      </c>
      <c r="C500" s="76" t="s">
        <v>316</v>
      </c>
      <c r="D500" s="77" t="s">
        <v>3</v>
      </c>
      <c r="E500" s="73">
        <v>2</v>
      </c>
      <c r="F500" s="13">
        <v>1</v>
      </c>
      <c r="G500" s="58"/>
      <c r="H500" s="22">
        <f t="shared" si="33"/>
        <v>2</v>
      </c>
    </row>
    <row r="501" spans="2:8" ht="93" customHeight="1" x14ac:dyDescent="0.2">
      <c r="B501" s="75" t="s">
        <v>317</v>
      </c>
      <c r="C501" s="76" t="s">
        <v>318</v>
      </c>
      <c r="D501" s="77" t="s">
        <v>4</v>
      </c>
      <c r="E501" s="73">
        <v>4</v>
      </c>
      <c r="F501" s="13">
        <v>1</v>
      </c>
      <c r="G501" s="58"/>
      <c r="H501" s="22">
        <f t="shared" si="33"/>
        <v>4</v>
      </c>
    </row>
    <row r="502" spans="2:8" ht="74.45" customHeight="1" x14ac:dyDescent="0.2">
      <c r="B502" s="75" t="s">
        <v>319</v>
      </c>
      <c r="C502" s="76" t="s">
        <v>320</v>
      </c>
      <c r="D502" s="77" t="s">
        <v>3</v>
      </c>
      <c r="E502" s="73">
        <v>1</v>
      </c>
      <c r="F502" s="13">
        <v>1</v>
      </c>
      <c r="G502" s="58"/>
      <c r="H502" s="22">
        <f t="shared" si="33"/>
        <v>1</v>
      </c>
    </row>
    <row r="503" spans="2:8" ht="217.15" customHeight="1" x14ac:dyDescent="0.2">
      <c r="B503" s="75" t="s">
        <v>321</v>
      </c>
      <c r="C503" s="76" t="s">
        <v>322</v>
      </c>
      <c r="D503" s="77" t="s">
        <v>3</v>
      </c>
      <c r="E503" s="73">
        <v>1</v>
      </c>
      <c r="F503" s="13">
        <v>1</v>
      </c>
      <c r="G503" s="58"/>
      <c r="H503" s="22">
        <f t="shared" si="33"/>
        <v>1</v>
      </c>
    </row>
    <row r="504" spans="2:8" ht="112.15" customHeight="1" x14ac:dyDescent="0.2">
      <c r="B504" s="75" t="s">
        <v>323</v>
      </c>
      <c r="C504" s="76" t="s">
        <v>324</v>
      </c>
      <c r="D504" s="77" t="s">
        <v>3</v>
      </c>
      <c r="E504" s="73">
        <v>1</v>
      </c>
      <c r="F504" s="13">
        <v>1</v>
      </c>
      <c r="G504" s="58"/>
      <c r="H504" s="22">
        <f t="shared" si="33"/>
        <v>1</v>
      </c>
    </row>
    <row r="505" spans="2:8" ht="70.900000000000006" customHeight="1" x14ac:dyDescent="0.2">
      <c r="B505" s="78" t="s">
        <v>325</v>
      </c>
      <c r="C505" s="76" t="s">
        <v>326</v>
      </c>
      <c r="D505" s="77" t="s">
        <v>3</v>
      </c>
      <c r="E505" s="73">
        <v>1</v>
      </c>
      <c r="F505" s="13">
        <v>1</v>
      </c>
      <c r="G505" s="58"/>
      <c r="H505" s="22">
        <f t="shared" si="33"/>
        <v>1</v>
      </c>
    </row>
    <row r="506" spans="2:8" ht="70.900000000000006" customHeight="1" x14ac:dyDescent="0.2">
      <c r="B506" s="78" t="s">
        <v>327</v>
      </c>
      <c r="C506" s="76" t="s">
        <v>328</v>
      </c>
      <c r="D506" s="77" t="s">
        <v>3</v>
      </c>
      <c r="E506" s="73">
        <v>1</v>
      </c>
      <c r="F506" s="13">
        <v>1</v>
      </c>
      <c r="G506" s="58"/>
      <c r="H506" s="22">
        <f t="shared" si="33"/>
        <v>1</v>
      </c>
    </row>
    <row r="507" spans="2:8" ht="70.900000000000006" customHeight="1" x14ac:dyDescent="0.2">
      <c r="B507" s="78" t="s">
        <v>329</v>
      </c>
      <c r="C507" s="76" t="s">
        <v>330</v>
      </c>
      <c r="D507" s="77" t="s">
        <v>3</v>
      </c>
      <c r="E507" s="73">
        <v>1</v>
      </c>
      <c r="F507" s="13">
        <v>1</v>
      </c>
      <c r="G507" s="58"/>
      <c r="H507" s="22">
        <f t="shared" si="33"/>
        <v>1</v>
      </c>
    </row>
    <row r="508" spans="2:8" ht="70.900000000000006" customHeight="1" x14ac:dyDescent="0.2">
      <c r="B508" s="78" t="s">
        <v>331</v>
      </c>
      <c r="C508" s="76" t="s">
        <v>332</v>
      </c>
      <c r="D508" s="77" t="s">
        <v>3</v>
      </c>
      <c r="E508" s="73">
        <v>1</v>
      </c>
      <c r="F508" s="13">
        <v>1</v>
      </c>
      <c r="G508" s="58"/>
      <c r="H508" s="22">
        <f t="shared" si="33"/>
        <v>1</v>
      </c>
    </row>
    <row r="509" spans="2:8" ht="70.900000000000006" customHeight="1" x14ac:dyDescent="0.2">
      <c r="B509" s="78" t="s">
        <v>333</v>
      </c>
      <c r="C509" s="76" t="s">
        <v>334</v>
      </c>
      <c r="D509" s="77" t="s">
        <v>3</v>
      </c>
      <c r="E509" s="73">
        <v>5</v>
      </c>
      <c r="F509" s="13">
        <v>1</v>
      </c>
      <c r="G509" s="58"/>
      <c r="H509" s="22">
        <f t="shared" si="33"/>
        <v>5</v>
      </c>
    </row>
    <row r="510" spans="2:8" ht="131.44999999999999" customHeight="1" x14ac:dyDescent="0.2">
      <c r="B510" s="75" t="s">
        <v>335</v>
      </c>
      <c r="C510" s="76" t="s">
        <v>336</v>
      </c>
      <c r="D510" s="77" t="s">
        <v>337</v>
      </c>
      <c r="E510" s="73">
        <v>4</v>
      </c>
      <c r="F510" s="13">
        <v>1</v>
      </c>
      <c r="G510" s="58"/>
      <c r="H510" s="22">
        <f t="shared" si="33"/>
        <v>4</v>
      </c>
    </row>
    <row r="511" spans="2:8" ht="103.15" customHeight="1" x14ac:dyDescent="0.2">
      <c r="B511" s="75" t="s">
        <v>338</v>
      </c>
      <c r="C511" s="76" t="s">
        <v>339</v>
      </c>
      <c r="D511" s="77" t="s">
        <v>3</v>
      </c>
      <c r="E511" s="73">
        <v>3</v>
      </c>
      <c r="F511" s="13">
        <v>1</v>
      </c>
      <c r="G511" s="58"/>
      <c r="H511" s="22">
        <f t="shared" si="33"/>
        <v>3</v>
      </c>
    </row>
    <row r="512" spans="2:8" ht="15.75" x14ac:dyDescent="0.2">
      <c r="B512" s="51"/>
      <c r="C512" s="53" t="s">
        <v>361</v>
      </c>
      <c r="D512" s="54"/>
      <c r="E512" s="54"/>
      <c r="F512" s="13">
        <v>1</v>
      </c>
      <c r="G512" s="54"/>
      <c r="H512" s="57">
        <f>SUM(H497:H511)</f>
        <v>28</v>
      </c>
    </row>
    <row r="513" spans="2:8" s="6" customFormat="1" ht="15.75" x14ac:dyDescent="0.2">
      <c r="B513" s="50"/>
      <c r="C513" s="51" t="s">
        <v>362</v>
      </c>
      <c r="D513" s="52"/>
      <c r="E513" s="52"/>
      <c r="F513" s="13">
        <v>1</v>
      </c>
      <c r="G513" s="52"/>
      <c r="H513" s="52"/>
    </row>
    <row r="514" spans="2:8" ht="91.15" customHeight="1" x14ac:dyDescent="0.2">
      <c r="B514" s="75" t="s">
        <v>374</v>
      </c>
      <c r="C514" s="79" t="s">
        <v>364</v>
      </c>
      <c r="D514" s="77" t="s">
        <v>20</v>
      </c>
      <c r="E514" s="73">
        <v>46.08</v>
      </c>
      <c r="F514" s="13">
        <v>1</v>
      </c>
      <c r="G514" s="58"/>
      <c r="H514" s="22">
        <f t="shared" ref="H514:H521" si="34">ROUND(E514*F514,2)</f>
        <v>46.08</v>
      </c>
    </row>
    <row r="515" spans="2:8" ht="90" x14ac:dyDescent="0.2">
      <c r="B515" s="75" t="s">
        <v>375</v>
      </c>
      <c r="C515" s="79" t="s">
        <v>367</v>
      </c>
      <c r="D515" s="77" t="s">
        <v>4</v>
      </c>
      <c r="E515" s="73">
        <v>112.08</v>
      </c>
      <c r="F515" s="13">
        <v>1</v>
      </c>
      <c r="G515" s="58"/>
      <c r="H515" s="22">
        <f t="shared" si="34"/>
        <v>112.08</v>
      </c>
    </row>
    <row r="516" spans="2:8" ht="101.45" customHeight="1" x14ac:dyDescent="0.2">
      <c r="B516" s="75" t="s">
        <v>376</v>
      </c>
      <c r="C516" s="79" t="s">
        <v>366</v>
      </c>
      <c r="D516" s="77" t="s">
        <v>365</v>
      </c>
      <c r="E516" s="73">
        <v>5507.66</v>
      </c>
      <c r="F516" s="13">
        <v>1</v>
      </c>
      <c r="G516" s="58"/>
      <c r="H516" s="22">
        <f t="shared" si="34"/>
        <v>5507.66</v>
      </c>
    </row>
    <row r="517" spans="2:8" ht="150" x14ac:dyDescent="0.2">
      <c r="B517" s="75" t="s">
        <v>377</v>
      </c>
      <c r="C517" s="79" t="s">
        <v>368</v>
      </c>
      <c r="D517" s="77" t="s">
        <v>365</v>
      </c>
      <c r="E517" s="73">
        <v>1235</v>
      </c>
      <c r="F517" s="13">
        <v>1</v>
      </c>
      <c r="G517" s="58"/>
      <c r="H517" s="22">
        <f t="shared" si="34"/>
        <v>1235</v>
      </c>
    </row>
    <row r="518" spans="2:8" ht="138" customHeight="1" x14ac:dyDescent="0.2">
      <c r="B518" s="75" t="s">
        <v>378</v>
      </c>
      <c r="C518" s="79" t="s">
        <v>369</v>
      </c>
      <c r="D518" s="77" t="s">
        <v>3</v>
      </c>
      <c r="E518" s="73">
        <v>40</v>
      </c>
      <c r="F518" s="13">
        <v>1</v>
      </c>
      <c r="G518" s="58"/>
      <c r="H518" s="22">
        <f t="shared" si="34"/>
        <v>40</v>
      </c>
    </row>
    <row r="519" spans="2:8" ht="72.599999999999994" customHeight="1" x14ac:dyDescent="0.2">
      <c r="B519" s="75" t="s">
        <v>379</v>
      </c>
      <c r="C519" s="76" t="s">
        <v>370</v>
      </c>
      <c r="D519" s="77" t="s">
        <v>3</v>
      </c>
      <c r="E519" s="73">
        <v>12</v>
      </c>
      <c r="F519" s="13">
        <v>1</v>
      </c>
      <c r="G519" s="58"/>
      <c r="H519" s="22">
        <f t="shared" si="34"/>
        <v>12</v>
      </c>
    </row>
    <row r="520" spans="2:8" ht="72" customHeight="1" x14ac:dyDescent="0.2">
      <c r="B520" s="75" t="s">
        <v>380</v>
      </c>
      <c r="C520" s="76" t="s">
        <v>371</v>
      </c>
      <c r="D520" s="77" t="s">
        <v>20</v>
      </c>
      <c r="E520" s="73">
        <v>200</v>
      </c>
      <c r="F520" s="13">
        <v>1</v>
      </c>
      <c r="G520" s="58"/>
      <c r="H520" s="22">
        <f t="shared" si="34"/>
        <v>200</v>
      </c>
    </row>
    <row r="521" spans="2:8" ht="46.15" customHeight="1" x14ac:dyDescent="0.2">
      <c r="B521" s="75" t="s">
        <v>381</v>
      </c>
      <c r="C521" s="76" t="s">
        <v>372</v>
      </c>
      <c r="D521" s="77" t="s">
        <v>20</v>
      </c>
      <c r="E521" s="73">
        <v>72.8</v>
      </c>
      <c r="F521" s="13">
        <v>1</v>
      </c>
      <c r="G521" s="58"/>
      <c r="H521" s="22">
        <f t="shared" si="34"/>
        <v>72.8</v>
      </c>
    </row>
    <row r="522" spans="2:8" ht="45.6" customHeight="1" x14ac:dyDescent="0.2">
      <c r="B522" s="75" t="s">
        <v>382</v>
      </c>
      <c r="C522" s="76" t="s">
        <v>373</v>
      </c>
      <c r="D522" s="77" t="s">
        <v>4</v>
      </c>
      <c r="E522" s="73">
        <v>216</v>
      </c>
      <c r="F522" s="13">
        <v>1</v>
      </c>
      <c r="G522" s="58"/>
      <c r="H522" s="22">
        <f>ROUND(E522*F522,2)</f>
        <v>216</v>
      </c>
    </row>
    <row r="523" spans="2:8" ht="19.149999999999999" customHeight="1" x14ac:dyDescent="0.2">
      <c r="B523" s="51"/>
      <c r="C523" s="53" t="s">
        <v>363</v>
      </c>
      <c r="D523" s="54"/>
      <c r="E523" s="54"/>
      <c r="F523" s="54"/>
      <c r="G523" s="54"/>
      <c r="H523" s="57">
        <f>SUM(H514:H522)</f>
        <v>7441.62</v>
      </c>
    </row>
    <row r="524" spans="2:8" ht="15.75" x14ac:dyDescent="0.2">
      <c r="B524" s="55"/>
      <c r="C524" s="56" t="s">
        <v>344</v>
      </c>
      <c r="D524" s="63"/>
      <c r="E524" s="65"/>
      <c r="F524" s="64"/>
      <c r="G524" s="64"/>
      <c r="H524" s="59">
        <f>H512+H495+H523</f>
        <v>14885.060000000001</v>
      </c>
    </row>
  </sheetData>
  <protectedRanges>
    <protectedRange sqref="D124 B209 D135 D177 B177 D113 B113 D225 B200 B163 D163 B124 D200 B184 D209 B135 B141 B225 D184 D141 B271 D241 B241 D309 B263 D263 B248 D271 B309 D248 B341 D322 B322 D373 B333 D333 B373 D341 D385 B385 B392 D392 B397 D397 D430 B430 D436 B436 B440 D440 B444 D444 D476 B476 D495 B495 B512 D512 D523 B523" name="Rango1_17_1_1_2"/>
    <protectedRange sqref="C113 C209 C163 C184 C124 C135 C177 C200 C225 C141 C271 C248 C241 C263 C309 C341 C373 C322 C333 C385 C392 C397 C430 C436 C440 C444 C476 C495 C512 C523" name="Rango1_47_1_1_2"/>
    <protectedRange sqref="B104:B105 D210 B210 D104:D105 D164:D166 B164:B166 D178 D185 D114:D116 B114:B116 D201 D125 D136 D142 B185 B178 B125 B136 B142 B201 D272 B272 D226:D228 B226:B228 D242 D249 D264 B249 B242 B264 D342 B342 D310:D312 B310:B312 B334 D323 D334 B323 B374:B384 B386:B391 D374:D384 D393:D396 D386:D391 B398:B429 B393:B396 B431:B435 D398:D429 B437:B439 D431:D435 D441:D443 D437:D439 B441:B443 B445:B475 D445:D475 D477:D494 D496:D511 B477:B494 B496:B511 B524 D524 D513:D522 B513:B522" name="Rango1_17_1_1_2_2"/>
    <protectedRange sqref="C210 C104:C105 C178 C114:C116 C185 C125 C136 C142 C201 C272 C226:C228 C242 C249 C264 C342 C310:C312 C334 C323 C164:C166 C398:C429 C374:C384 C386:C391 C393:C396 C431:C435 C437:C439 C441:C443 C445:C475 C477:C494 C496:C511 C524 C513:C522" name="Rango1_47_1_1_2_1"/>
  </protectedRanges>
  <autoFilter ref="B104:H524"/>
  <mergeCells count="22">
    <mergeCell ref="C102:H102"/>
    <mergeCell ref="C101:H101"/>
    <mergeCell ref="B92:H92"/>
    <mergeCell ref="C99:H99"/>
    <mergeCell ref="C100:H100"/>
    <mergeCell ref="G97:H97"/>
    <mergeCell ref="B98:H98"/>
    <mergeCell ref="B1:H1"/>
    <mergeCell ref="C8:H8"/>
    <mergeCell ref="C9:H9"/>
    <mergeCell ref="C10:H10"/>
    <mergeCell ref="C11:H11"/>
    <mergeCell ref="G6:H6"/>
    <mergeCell ref="B7:H7"/>
    <mergeCell ref="C42:G42"/>
    <mergeCell ref="C49:G49"/>
    <mergeCell ref="C56:G56"/>
    <mergeCell ref="C63:G63"/>
    <mergeCell ref="C15:G15"/>
    <mergeCell ref="C19:G19"/>
    <mergeCell ref="C34:G34"/>
    <mergeCell ref="C26:G26"/>
  </mergeCells>
  <printOptions horizontalCentered="1"/>
  <pageMargins left="0.23622047244094491" right="0.23622047244094491" top="0.35433070866141736" bottom="0.35433070866141736" header="0.31496062992125984" footer="0.31496062992125984"/>
  <pageSetup scale="50" fitToHeight="0" orientation="portrait" horizontalDpi="300" verticalDpi="300" r:id="rId1"/>
  <headerFooter differentFirst="1">
    <oddFooter>&amp;L
 &amp;CPágina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Edith González</dc:creator>
  <cp:lastModifiedBy>Ana Belen Cosio Benson</cp:lastModifiedBy>
  <cp:lastPrinted>2024-08-16T17:25:52Z</cp:lastPrinted>
  <dcterms:created xsi:type="dcterms:W3CDTF">2023-05-08T21:18:26Z</dcterms:created>
  <dcterms:modified xsi:type="dcterms:W3CDTF">2024-08-16T18:21:43Z</dcterms:modified>
</cp:coreProperties>
</file>