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PC1\EMPRESA IHF\PROYECTOS\2024_IHF\H018-LICITACION CAMINO AL TEZAL\04-PROYECTO EJECUTIVO\PROY-EJECUTIVO-CALLE CAMINO AL TEZAL (ETAPA 3)-FOIS LOS CABOS-IHF-2024\05.- Catálogo de conceptos\"/>
    </mc:Choice>
  </mc:AlternateContent>
  <xr:revisionPtr revIDLastSave="0" documentId="13_ncr:1_{F54D4E9B-4779-4441-8F82-41D86AC11576}" xr6:coauthVersionLast="46" xr6:coauthVersionMax="47" xr10:uidLastSave="{00000000-0000-0000-0000-000000000000}"/>
  <bookViews>
    <workbookView xWindow="-120" yWindow="480" windowWidth="29040" windowHeight="15840" tabRatio="876" activeTab="1" xr2:uid="{C23A09AC-98DC-40C6-8459-2A4702B1D132}"/>
  </bookViews>
  <sheets>
    <sheet name="RESUMEN " sheetId="5" r:id="rId1"/>
    <sheet name="PRESUPUESTO INTEGRAL (CON P.U.)"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c">#REF!</definedName>
    <definedName name="\g">#REF!</definedName>
    <definedName name="\l">#REF!</definedName>
    <definedName name="\p">#REF!</definedName>
    <definedName name="\v">#REF!</definedName>
    <definedName name="__123Graph_A" hidden="1">'[1]Forma E-7'!$D$10:$D$189</definedName>
    <definedName name="__123Graph_ACURRENT" hidden="1">'[1]Forma E-7'!$D$10:$D$189</definedName>
    <definedName name="__123Graph_B" hidden="1">'[1]Forma E-7'!$E$10:$E$189</definedName>
    <definedName name="__123Graph_BCURRENT" hidden="1">'[1]Forma E-7'!$E$10:$E$189</definedName>
    <definedName name="__123Graph_X" hidden="1">'[1]Forma E-7'!$D$10:$D$189</definedName>
    <definedName name="__123Graph_XCURRENT" hidden="1">'[1]Forma E-7'!$D$10:$D$189</definedName>
    <definedName name="__KEY1" hidden="1">'[2]Forma E-7'!#REF!</definedName>
    <definedName name="__KEY2" hidden="1">'[3]Forma E-17'!#REF!</definedName>
    <definedName name="_1">#REF!</definedName>
    <definedName name="_120B">#REF!</definedName>
    <definedName name="_140G">#REF!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DSALD">#REF!</definedName>
    <definedName name="_DSS">#REF!</definedName>
    <definedName name="_xlnm._FilterDatabase" localSheetId="1" hidden="1">'PRESUPUESTO INTEGRAL (CON P.U.)'!$A$9:$F$136</definedName>
    <definedName name="_xlnm._FilterDatabase" localSheetId="0" hidden="1">'RESUMEN '!$A$9:$F$41</definedName>
    <definedName name="_jbndkbcds">#REF!</definedName>
    <definedName name="_jdsisad">#REF!</definedName>
    <definedName name="_Key1" hidden="1">'[4]Forma E-17'!#REF!</definedName>
    <definedName name="_Key2" hidden="1">#REF!</definedName>
    <definedName name="_LALKDS">[0]!_LALKDS</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DUHUSD">#REF!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#REF!</definedName>
    <definedName name="ABSCASCKA">#REF!</definedName>
    <definedName name="AC_20">#REF!</definedName>
    <definedName name="ACEITE">[6]LISTAMA!#REF!</definedName>
    <definedName name="AD">#REF!</definedName>
    <definedName name="ADITIVO">[6]LISTAMA!#REF!</definedName>
    <definedName name="ADO">#REF!</definedName>
    <definedName name="ANADAMIAJE">#REF!</definedName>
    <definedName name="ANDA">'[7]ANALISIS DE PRECIOS'!$K$12</definedName>
    <definedName name="ANDAMIAJE">#REF!</definedName>
    <definedName name="ANEX">#REF!</definedName>
    <definedName name="AÑO">#REF!</definedName>
    <definedName name="APECONOMICA">[8]CCALIF!#REF!</definedName>
    <definedName name="APERTURA">[8]REGP01!#REF!</definedName>
    <definedName name="APTECNICA">[8]CCALIF!#REF!</definedName>
    <definedName name="_xlnm.Print_Area" localSheetId="1">'PRESUPUESTO INTEGRAL (CON P.U.)'!$A$1:$F$171</definedName>
    <definedName name="_xlnm.Print_Area" localSheetId="0">'RESUMEN '!$A$1:$F$54</definedName>
    <definedName name="_xlnm.Print_Area">#REF!</definedName>
    <definedName name="Area_de_impresñion">#REF!</definedName>
    <definedName name="ASDASD">#REF!</definedName>
    <definedName name="ASDASDASD">#REF!</definedName>
    <definedName name="ASTO">[0]!ASTO</definedName>
    <definedName name="ASWEQLPÑP">#REF!</definedName>
    <definedName name="ASWERFV">#REF!</definedName>
    <definedName name="Avance">#REF!</definedName>
    <definedName name="BARRED">#REF!</definedName>
    <definedName name="BARREDORA">[9]COSTHOR!#REF!</definedName>
    <definedName name="base">#REF!</definedName>
    <definedName name="BASE2">#REF!</definedName>
    <definedName name="Bases">#REF!</definedName>
    <definedName name="BBB">[0]!BBB</definedName>
    <definedName name="BDBFDDFBD">'[10]Forma 3'!$A$1:$IV$8</definedName>
    <definedName name="BDFBFDBFD">#REF!</definedName>
    <definedName name="BDFGFD">#REF!</definedName>
    <definedName name="BEBFE">#REF!</definedName>
    <definedName name="BJÑOBJBÑOJÑÑ">#REF!</definedName>
    <definedName name="C_">#REF!</definedName>
    <definedName name="CAAAA">'[2]Forma E-7'!#REF!</definedName>
    <definedName name="CAB">'[5]Forma 3'!$A$9:$H$92</definedName>
    <definedName name="CABCD">#REF!</definedName>
    <definedName name="CAM3TON">[9]COSTHOR!#REF!</definedName>
    <definedName name="Cant04">'[11]Desglose 4'!#REF!</definedName>
    <definedName name="Cantidad">#REF!</definedName>
    <definedName name="Cantidad01">#REF!</definedName>
    <definedName name="Cantidad02">#REF!</definedName>
    <definedName name="Cantidad03">#REF!</definedName>
    <definedName name="Cantidad04">#REF!</definedName>
    <definedName name="Cantidad05">#REF!</definedName>
    <definedName name="Cantidad06">#REF!</definedName>
    <definedName name="CANTIDAD07">#REF!</definedName>
    <definedName name="Cantidad11">#REF!</definedName>
    <definedName name="Cantidad111">'[12]Res-hoja - est'!$K$112</definedName>
    <definedName name="Cantidad12">#REF!</definedName>
    <definedName name="Cantidad31">#REF!</definedName>
    <definedName name="CARU" hidden="1">'[13]Forma E-7'!$D$10:$D$189</definedName>
    <definedName name="CARUTELA">'[14]Forma 3'!$A$9:$H$92</definedName>
    <definedName name="Catalogo">[15]Catálogo!$B$3:$L$121</definedName>
    <definedName name="CC">#REF!</definedName>
    <definedName name="CCC">#REF!</definedName>
    <definedName name="CCCC">#REF!</definedName>
    <definedName name="CCCCCC">#REF!</definedName>
    <definedName name="CCCCCCCCC">#REF!</definedName>
    <definedName name="CCCCCCCCCCCCCCC">#REF!</definedName>
    <definedName name="CCCCCCCCCCCCCCCCCCCCCCC">'[16]Forma 3'!$A$1:$IV$8</definedName>
    <definedName name="CCCCCCCCCCCCCCCCCCCCCCCCCCCCC">#REF!</definedName>
    <definedName name="CFC">#REF!</definedName>
    <definedName name="chipote">#REF!</definedName>
    <definedName name="CHORRO">#REF!</definedName>
    <definedName name="ClaveFasar">#REF!</definedName>
    <definedName name="CLAVO">[6]LISTAMA!#REF!</definedName>
    <definedName name="Colchon">#REF!</definedName>
    <definedName name="Colchon2">[17]DrenajeB!$B$14</definedName>
    <definedName name="COMPM">#REF!</definedName>
    <definedName name="COMPRE">#REF!</definedName>
    <definedName name="Con_Sanción">#REF!</definedName>
    <definedName name="Contrato_No">#REF!</definedName>
    <definedName name="Convenio">#REF!</definedName>
    <definedName name="CORTAD">#REF!</definedName>
    <definedName name="CORTADC">#REF!</definedName>
    <definedName name="COSTO">#REF!</definedName>
    <definedName name="CUADRILLA">#REF!</definedName>
    <definedName name="cuadrilla1">[18]CUADRILLA!$J$22</definedName>
    <definedName name="CUADRO" hidden="1">#REF!</definedName>
    <definedName name="CULO">#REF!</definedName>
    <definedName name="CURAD">#REF!</definedName>
    <definedName name="d">#REF!</definedName>
    <definedName name="DANY">#REF!</definedName>
    <definedName name="DATOS">#REF!</definedName>
    <definedName name="DEEBDEBHBE">#REF!</definedName>
    <definedName name="descripcion">#REF!</definedName>
    <definedName name="DF">#REF!</definedName>
    <definedName name="DGRG">#REF!</definedName>
    <definedName name="DIRECTO">#REF!</definedName>
    <definedName name="E">#REF!</definedName>
    <definedName name="Ebase">'[19]BLVD. PERLA DEL GOLFO'!$C$8</definedName>
    <definedName name="ECAIM">[9]LISTAMA!#REF!</definedName>
    <definedName name="Ecarpeta">'[19]BLVD. PERLA DEL GOLFO'!$C$9</definedName>
    <definedName name="ECRI">#REF!</definedName>
    <definedName name="EQUIPO">[0]!EQUIPO</definedName>
    <definedName name="ER">#REF!</definedName>
    <definedName name="ER4R">[0]!ER4R</definedName>
    <definedName name="escalatorias">#REF!</definedName>
    <definedName name="ESPAR">#REF!</definedName>
    <definedName name="ESPARCIDORA">[9]COSTHOR!#REF!</definedName>
    <definedName name="ESTAB">#REF!</definedName>
    <definedName name="Estimación">#REF!</definedName>
    <definedName name="ESTRUC">'[20]Anexo Descarga San'!$Q$13</definedName>
    <definedName name="estructura">#REF!</definedName>
    <definedName name="FACIMG1">#REF!</definedName>
    <definedName name="FACIMG3">#REF!</definedName>
    <definedName name="FALLO">[8]REGP01!#REF!</definedName>
    <definedName name="FBDFBDZFBBFFFFFFFF">#REF!</definedName>
    <definedName name="FBEDBE">'[10]Forma 3'!$A$9:$H$92</definedName>
    <definedName name="FBFBDFBF">#REF!</definedName>
    <definedName name="FDBDFBFD">#REF!</definedName>
    <definedName name="FDBFDBFB">#REF!</definedName>
    <definedName name="FDBFDBFDBZFD">#REF!</definedName>
    <definedName name="FDGFDG" hidden="1">'[21]Forma E-17'!#REF!</definedName>
    <definedName name="FDZBFDBFDB">#REF!</definedName>
    <definedName name="Fecha">#REF!</definedName>
    <definedName name="FECHA2">#REF!</definedName>
    <definedName name="Fechas">#REF!</definedName>
    <definedName name="FER">#REF!</definedName>
    <definedName name="Fin_de_periodo">#REF!</definedName>
    <definedName name="FOIJD">#REF!</definedName>
    <definedName name="FORMAS" hidden="1">'[22]Forma E-7'!#REF!</definedName>
    <definedName name="fr" hidden="1">'[23]Forma E-7'!#REF!</definedName>
    <definedName name="FSHFH">#REF!</definedName>
    <definedName name="Generador2">'[24]Desglose 4'!#REF!</definedName>
    <definedName name="Generador3">'[25]Desglose 4'!#REF!</definedName>
    <definedName name="GGG">[0]!GGG</definedName>
    <definedName name="GGGG">[0]!GGGG</definedName>
    <definedName name="GGGGGG">[0]!GGGGGG</definedName>
    <definedName name="GGGGGGGG">[0]!GGGGGGGG</definedName>
    <definedName name="GKHKGHKJJJJJK">#REF!</definedName>
    <definedName name="GRUA">#REF!</definedName>
    <definedName name="GTGHHY" hidden="1">'[21]Forma E-17'!#REF!</definedName>
    <definedName name="HDYJUU">#REF!</definedName>
    <definedName name="HERRA">'[7]ANALISIS DE PRECIOS'!$J$12</definedName>
    <definedName name="HERRAMIENTA">#REF!</definedName>
    <definedName name="INDIREC">'[7]ANALISIS DE PRECIOS'!$M$12</definedName>
    <definedName name="INDIRECTO">#REF!</definedName>
    <definedName name="INF">#REF!</definedName>
    <definedName name="INFO">#REF!</definedName>
    <definedName name="Inicio">#REF!</definedName>
    <definedName name="ISAAC" hidden="1">'[1]Forma E-7'!$D$10:$D$189</definedName>
    <definedName name="JJJJ">[0]!JJJJ</definedName>
    <definedName name="JK">[26]CMPRESOR!$C$50</definedName>
    <definedName name="jocs">'[14]Forma 3'!$A$1:$IV$8</definedName>
    <definedName name="JOCS2">'[14]Forma 3'!$A$1:$IV$8</definedName>
    <definedName name="jorge" hidden="1">'[13]Forma E-7'!$D$10:$D$189</definedName>
    <definedName name="jytjytjytjytj">'[10]Forma 3'!$A$9:$H$92</definedName>
    <definedName name="KJBLKLLBJKBJK">#REF!</definedName>
    <definedName name="KJKJKLKJKKK">#REF!</definedName>
    <definedName name="KLBJKBLKJLLLOOÑ">#REF!</definedName>
    <definedName name="KUIY">#REF!</definedName>
    <definedName name="LARG.92">[0]!LARG.92</definedName>
    <definedName name="larguillo">[26]CMPRESOR!$C$50</definedName>
    <definedName name="LGL">[0]!LGL</definedName>
    <definedName name="LHHOJUT">#REF!</definedName>
    <definedName name="LILOLOK">#REF!</definedName>
    <definedName name="LLLLL">[0]!LLLLL</definedName>
    <definedName name="LLLLLLLLLL">[0]!LLLLLLLLLL</definedName>
    <definedName name="Lluvias2">#REF!</definedName>
    <definedName name="Macro2">[0]!Macro2</definedName>
    <definedName name="MADERA">[6]LISTAMA!#REF!</definedName>
    <definedName name="MAQUINARI">[0]!MAQUINARI</definedName>
    <definedName name="MAQUINARIA">#REF!</definedName>
    <definedName name="MATE">#REF!</definedName>
    <definedName name="MATE1">#REF!</definedName>
    <definedName name="MES">#REF!</definedName>
    <definedName name="MICRO">[9]LISTAMA!#REF!</definedName>
    <definedName name="MKLÑPYYHT">#REF!</definedName>
    <definedName name="NGFFF">#REF!</definedName>
    <definedName name="No_Est">#REF!</definedName>
    <definedName name="NODRIZA">#REF!</definedName>
    <definedName name="NUMERO">#REF!</definedName>
    <definedName name="ÑOPUGNT">#REF!</definedName>
    <definedName name="ÑPIHLOIUMUY">#REF!</definedName>
    <definedName name="OBRA">[0]!OBRA</definedName>
    <definedName name="OBRAS">'[27]Programa Conc.Dif.'!#REF!</definedName>
    <definedName name="octu">#N/A</definedName>
    <definedName name="P">#REF!</definedName>
    <definedName name="P.U.">#REF!</definedName>
    <definedName name="PA">#REF!</definedName>
    <definedName name="PACO">#REF!</definedName>
    <definedName name="partidas">#REF!</definedName>
    <definedName name="PAVCH">#REF!</definedName>
    <definedName name="PE">#REF!</definedName>
    <definedName name="Penalización">#REF!</definedName>
    <definedName name="PERIFL">#REF!</definedName>
    <definedName name="Periodo">#REF!</definedName>
    <definedName name="PETRO">#REF!</definedName>
    <definedName name="PI">#REF!</definedName>
    <definedName name="PINTA">#REF!</definedName>
    <definedName name="PINTURA">[9]LISTAMA!#REF!</definedName>
    <definedName name="PLANCH">#REF!</definedName>
    <definedName name="PLANTASF">#REF!</definedName>
    <definedName name="plantilla">#REF!</definedName>
    <definedName name="plantilla2">[17]DrenajeB!$B$13</definedName>
    <definedName name="PORCE">#REF!</definedName>
    <definedName name="POZARICA">#REF!</definedName>
    <definedName name="PRE">#REF!</definedName>
    <definedName name="PRESU">#REF!</definedName>
    <definedName name="PU">#REF!</definedName>
    <definedName name="PUESC">#REF!</definedName>
    <definedName name="RASTRA">#REF!</definedName>
    <definedName name="RelacionNueva">#REF!</definedName>
    <definedName name="relojes04">#REF!</definedName>
    <definedName name="RESUM">[0]!RESUM</definedName>
    <definedName name="RESUMEN">[0]!RESUMEN</definedName>
    <definedName name="RETRO">#REF!</definedName>
    <definedName name="Revalidación">#REF!</definedName>
    <definedName name="REVOLV">#REF!</definedName>
    <definedName name="RRE">[9]LISTAMA!#REF!</definedName>
    <definedName name="RYTUKKK">#REF!</definedName>
    <definedName name="S">#REF!</definedName>
    <definedName name="SAFSA">#REF!</definedName>
    <definedName name="SalarioBase">#REF!</definedName>
    <definedName name="SalarioNominal">#REF!</definedName>
    <definedName name="sd">#REF!</definedName>
    <definedName name="sdf">#REF!</definedName>
    <definedName name="SDVSV">#REF!</definedName>
    <definedName name="se">[28]PRGVAL!#REF!</definedName>
    <definedName name="SEBAS">[29]CMPRESOR!$C$50</definedName>
    <definedName name="SILICON">#REF!</definedName>
    <definedName name="SOLDAR">#REF!</definedName>
    <definedName name="SORT1" hidden="1">'[2]Forma E-7'!#REF!</definedName>
    <definedName name="SORT2" hidden="1">'[3]Forma E-17'!#REF!</definedName>
    <definedName name="Summary">#REF!</definedName>
    <definedName name="SUPER">#REF!</definedName>
    <definedName name="SWEE" hidden="1">'[23]Forma E-7'!#REF!</definedName>
    <definedName name="TA">#REF!</definedName>
    <definedName name="TANQUE">#REF!</definedName>
    <definedName name="TAREK">#REF!</definedName>
    <definedName name="tdjytjytjy" hidden="1">'[21]Forma E-17'!#REF!</definedName>
    <definedName name="Terminacion">#REF!</definedName>
    <definedName name="TEXTUR">#REF!</definedName>
    <definedName name="_xlnm.Print_Titles" localSheetId="1">'PRESUPUESTO INTEGRAL (CON P.U.)'!$1:$10</definedName>
    <definedName name="_xlnm.Print_Titles" localSheetId="0">'RESUMEN '!$1:$10</definedName>
    <definedName name="_xlnm.Print_Titles">#N/A</definedName>
    <definedName name="Títulos_a_imprimir_IM">'[30]Forma 3'!$A$1:$IV$8</definedName>
    <definedName name="toño" hidden="1">'[31]Forma E-17'!#REF!</definedName>
    <definedName name="tot">#REF!</definedName>
    <definedName name="TRACK">#REF!</definedName>
    <definedName name="TRITU">#REF!</definedName>
    <definedName name="TRITUSEC">#REF!</definedName>
    <definedName name="UTILID">'[7]ANALISIS DE PRECIOS'!$N$12</definedName>
    <definedName name="UTILIDAD">#REF!</definedName>
    <definedName name="VDVGY">#REF!</definedName>
    <definedName name="VDXVXC">#REF!</definedName>
    <definedName name="VIALETA">[9]LISTAMA!#REF!</definedName>
    <definedName name="VIBRADOR">#REF!</definedName>
    <definedName name="VILLAHERMOSA">#REF!</definedName>
    <definedName name="VOL">#REF!</definedName>
    <definedName name="VOLMICRO">#REF!</definedName>
    <definedName name="VOLPINTU">#REF!</definedName>
    <definedName name="VOLTOBE">#REF!</definedName>
    <definedName name="VXVV">#REF!</definedName>
    <definedName name="X">#REF!</definedName>
    <definedName name="YJDJGHJJHH">#REF!</definedName>
    <definedName name="ytjrjytjytjyj">'[10]Forma 3'!$A$1:$IV$8</definedName>
    <definedName name="ytjytjty" hidden="1">'[21]Forma E-17'!#REF!</definedName>
    <definedName name="Z">#REF!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7" i="4" l="1"/>
  <c r="F13" i="5"/>
  <c r="F19" i="4"/>
  <c r="F50" i="5" l="1"/>
  <c r="F45" i="5"/>
  <c r="F41" i="5"/>
  <c r="F27" i="5"/>
  <c r="F20" i="5"/>
  <c r="F113" i="4"/>
  <c r="F166" i="4"/>
  <c r="F165" i="4"/>
  <c r="F164" i="4"/>
  <c r="F35" i="5" l="1"/>
  <c r="F52" i="5" s="1"/>
  <c r="F53" i="5" s="1"/>
  <c r="F54" i="5" s="1"/>
  <c r="F163" i="4"/>
  <c r="F157" i="4" l="1"/>
  <c r="F153" i="4"/>
  <c r="F155" i="4"/>
  <c r="F156" i="4"/>
  <c r="F154" i="4"/>
  <c r="F149" i="4"/>
  <c r="F152" i="4"/>
  <c r="F150" i="4" l="1"/>
  <c r="F148" i="4" s="1"/>
  <c r="F144" i="4" l="1"/>
  <c r="F143" i="4"/>
  <c r="F141" i="4"/>
  <c r="F140" i="4"/>
  <c r="F162" i="4"/>
  <c r="F161" i="4"/>
  <c r="F160" i="4"/>
  <c r="F159" i="4"/>
  <c r="F158" i="4"/>
  <c r="F133" i="4"/>
  <c r="F134" i="4"/>
  <c r="F135" i="4"/>
  <c r="F127" i="4"/>
  <c r="F128" i="4"/>
  <c r="F129" i="4"/>
  <c r="F130" i="4"/>
  <c r="F131" i="4"/>
  <c r="F132" i="4"/>
  <c r="F125" i="4"/>
  <c r="F126" i="4"/>
  <c r="F110" i="4"/>
  <c r="F111" i="4"/>
  <c r="F112" i="4"/>
  <c r="F106" i="4"/>
  <c r="F107" i="4"/>
  <c r="F108" i="4"/>
  <c r="F109" i="4"/>
  <c r="F102" i="4"/>
  <c r="F103" i="4"/>
  <c r="F104" i="4"/>
  <c r="F105" i="4"/>
  <c r="F100" i="4"/>
  <c r="F101" i="4"/>
  <c r="F81" i="4"/>
  <c r="F82" i="4"/>
  <c r="F79" i="4"/>
  <c r="F80" i="4"/>
  <c r="F74" i="4"/>
  <c r="F75" i="4"/>
  <c r="F71" i="4"/>
  <c r="F92" i="4"/>
  <c r="F93" i="4"/>
  <c r="F94" i="4"/>
  <c r="F95" i="4"/>
  <c r="F96" i="4"/>
  <c r="F97" i="4"/>
  <c r="F88" i="4"/>
  <c r="F89" i="4"/>
  <c r="F87" i="4"/>
  <c r="F85" i="4"/>
  <c r="F86" i="4"/>
  <c r="F84" i="4"/>
  <c r="F66" i="4"/>
  <c r="F65" i="4"/>
  <c r="F63" i="4"/>
  <c r="F58" i="4"/>
  <c r="F59" i="4"/>
  <c r="F60" i="4"/>
  <c r="F20" i="4"/>
  <c r="F21" i="4"/>
  <c r="F22" i="4"/>
  <c r="F41" i="4"/>
  <c r="F42" i="4"/>
  <c r="F23" i="4"/>
  <c r="F24" i="4"/>
  <c r="F26" i="4"/>
  <c r="F27" i="4"/>
  <c r="F28" i="4"/>
  <c r="F29" i="4"/>
  <c r="F30" i="4"/>
  <c r="F31" i="4"/>
  <c r="F32" i="4"/>
  <c r="F33" i="4"/>
  <c r="F34" i="4"/>
  <c r="F35" i="4"/>
  <c r="F36" i="4"/>
  <c r="F37" i="4"/>
  <c r="F38" i="4"/>
  <c r="F39" i="4"/>
  <c r="F44" i="4"/>
  <c r="F45" i="4"/>
  <c r="F46" i="4"/>
  <c r="F14" i="4"/>
  <c r="F13" i="4"/>
  <c r="F151" i="4" l="1"/>
  <c r="F43" i="4"/>
  <c r="F64" i="4"/>
  <c r="F25" i="4"/>
  <c r="F83" i="4"/>
  <c r="F12" i="4"/>
  <c r="F15" i="4" s="1"/>
  <c r="F40" i="4"/>
  <c r="F18" i="4"/>
  <c r="F47" i="4" l="1"/>
  <c r="F72" i="4"/>
  <c r="F124" i="4" l="1"/>
  <c r="F123" i="4" s="1"/>
  <c r="F122" i="4"/>
  <c r="F121" i="4"/>
  <c r="F120" i="4"/>
  <c r="F118" i="4"/>
  <c r="F117" i="4" s="1"/>
  <c r="F99" i="4"/>
  <c r="F98" i="4" s="1"/>
  <c r="F91" i="4"/>
  <c r="F90" i="4" s="1"/>
  <c r="F78" i="4"/>
  <c r="F77" i="4"/>
  <c r="F76" i="4" s="1"/>
  <c r="F73" i="4"/>
  <c r="F70" i="4" s="1"/>
  <c r="F62" i="4"/>
  <c r="F61" i="4" s="1"/>
  <c r="F57" i="4"/>
  <c r="F56" i="4" s="1"/>
  <c r="F55" i="4"/>
  <c r="F54" i="4"/>
  <c r="F53" i="4"/>
  <c r="F52" i="4"/>
  <c r="F51" i="4"/>
  <c r="F119" i="4" l="1"/>
  <c r="F136" i="4" s="1"/>
  <c r="F50" i="4"/>
  <c r="F67" i="4" s="1"/>
  <c r="F114" i="4"/>
  <c r="F142" i="4" l="1"/>
  <c r="F139" i="4" s="1"/>
  <c r="F145" i="4" s="1"/>
  <c r="F169" i="4" s="1"/>
  <c r="F170" i="4" l="1"/>
  <c r="F171" i="4" s="1"/>
</calcChain>
</file>

<file path=xl/sharedStrings.xml><?xml version="1.0" encoding="utf-8"?>
<sst xmlns="http://schemas.openxmlformats.org/spreadsheetml/2006/main" count="338" uniqueCount="167">
  <si>
    <t>FIDEICOMISO DE OBRAS DE</t>
  </si>
  <si>
    <t>INFRAESTRUCTURA SOCIAL DE LOS CABOS</t>
  </si>
  <si>
    <t>PRESUPUESTO DE OBRA</t>
  </si>
  <si>
    <t>CODIGO</t>
  </si>
  <si>
    <t>CONCEPTO</t>
  </si>
  <si>
    <t>UNIDAD</t>
  </si>
  <si>
    <t>CANTIDAD</t>
  </si>
  <si>
    <t>P.U</t>
  </si>
  <si>
    <t>IMPORTE</t>
  </si>
  <si>
    <t>RED DE AGUA POTABLE</t>
  </si>
  <si>
    <t xml:space="preserve">   TERRACERÍAS</t>
  </si>
  <si>
    <t>M3</t>
  </si>
  <si>
    <t>ML</t>
  </si>
  <si>
    <t>PZA</t>
  </si>
  <si>
    <t xml:space="preserve">   TOMAS DOMICILIARIAS</t>
  </si>
  <si>
    <t xml:space="preserve">   CAJAS DE OPERACIÓN DE VÁLVULAS</t>
  </si>
  <si>
    <t>TOTAL RED DE AGUA POTABLE</t>
  </si>
  <si>
    <t>RED DE ALCANTARILLADO</t>
  </si>
  <si>
    <t>TOTAL RED DE ALCANTARILLADO</t>
  </si>
  <si>
    <t>PAVIMENTO CON CONCRETO HIDRÁULICO</t>
  </si>
  <si>
    <t>M2</t>
  </si>
  <si>
    <t>TOTAL PAVIMENTO CON CONCRETO HIDRÁULICO</t>
  </si>
  <si>
    <t>ALUMBRADO PÚBLICO</t>
  </si>
  <si>
    <t xml:space="preserve">   ALBAÑILERÍA</t>
  </si>
  <si>
    <t xml:space="preserve">   INSTALACIÓN ELÉCTRICA</t>
  </si>
  <si>
    <t>TRAMITE</t>
  </si>
  <si>
    <t>TOTAL ALUMBRADO PÚBLICO</t>
  </si>
  <si>
    <t>TOTAL DE OBRA DE PAVIMENTACIÓN INTEGRAL</t>
  </si>
  <si>
    <t>IVA 16%</t>
  </si>
  <si>
    <t>TOTAL C/ IVA</t>
  </si>
  <si>
    <r>
      <t xml:space="preserve">FECHA: </t>
    </r>
    <r>
      <rPr>
        <b/>
        <sz val="10"/>
        <rFont val="Arial"/>
        <family val="2"/>
      </rPr>
      <t>JULIO/2024</t>
    </r>
  </si>
  <si>
    <t>PAVIMENTACIÓN</t>
  </si>
  <si>
    <t>PAVIMENTACIÓN DE LA CALLE CAMINO AL TEZAL (VISTA AL ARCO ETAPA 3) ENTRE TRAMO PAVIMENTADO Y AV. LAS TORRES EN CABO SAN LUCAS, MUNICIPIO DE LOS CABOS, BAJA CALIFORNIA SUR.</t>
  </si>
  <si>
    <t>CONTRATO: FOIS/CSL/PRO/RP-003-24</t>
  </si>
  <si>
    <t>CALLE CAMINO AL TEZAL (VISTA AL ARCO ETAPA 3</t>
  </si>
  <si>
    <t>TRABAJOS PRELIMINARES</t>
  </si>
  <si>
    <t>DESMONTE, POR UNIDAD DE OBRA TERMINADA.</t>
  </si>
  <si>
    <t>HA</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</si>
  <si>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</si>
  <si>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</si>
  <si>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</si>
  <si>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PLANTILLA COMPACTADA CON EQUIPO MECANICO DE 10 CMS. DE ESPESOR EN ZANJAS, CON MATERIAL SELECCIONADO PRODUCTO DE BANCO LIBRE DE BOLEO MAYOR DE 3". INCLUYE: CRIBADO DEL MATERIAL, ACARREOS DENTRO DE LA OBRA, INCORPORACION DE HUMEDAD, COMPACTACION DEL 85% PROCTOR, MANO DE OBRA, , HERRAMIENTA Y EQUIPO NECESARIO. </t>
  </si>
  <si>
    <t>TOMA DE AGUA POTABLE DE 3"x1/2"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( 76.2 MM) DE DIAMETRO. SONDEOS PARA LOCALIZACION DE LA TOMA, DEMOLICIONES NECESARIAS PARA SU INSTALACION, REPARACION PROVISIONAL DE TOMA DOMICILIARIA; INTERCONEXIONES EN TUBO DE COBRE, MANGUERA HIDRAULICA Y/O P.V.C. HIDRAULICO CED. 40 SEGUN SEA EL CASO. U.O.T. (LONGITUD DE 9.00 MTS, LARGA).</t>
  </si>
  <si>
    <t>TOMA DE AGUA POTABLE DE 3"x1/2" CON TUBO KITEC DE 1/2"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( 76.2 MM) DE DIAMETRO. SONDEOS PARA LOCALIZACION DE LA TOMA, DEMOLICIONES NECESARIAS PARA SU INSTALACION, REPARACION PROVISIONAL DE TOMA DOMICILIARIA; INTERCONEXIONES EN TUBO DE COBRE, MANGUERA HIDRAULICA Y/O P.V.C. HIDRAULICO CED. 40 SEGUN SEA EL CASO. U.O.T. (LONGITUD DE 4.00 MTS, LARGA).</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</si>
  <si>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</si>
  <si>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RELLENO COMPACTADO CON EQUIPO MECANICO MANUAL EN CAPAS DE 20 CMS. EN CEPA, CON MATERIAL SELECCIONADO PRODUCTO DE BANCO (CRIBADO POR LA MALLA DE 2 1/2") LIBRE DE BOLEO MAYOR DE 3", COMPACTADO AL 90% PROCTOR. INCLUYE: CRIBADO DEL MATERIAL, ACARREOS DENTRO DE LA OBRA, INCORPORACION DE HUMEDAD, MANO DE OBRA, HERRAMIENTA Y EQUIPO NECESARIO. </t>
  </si>
  <si>
    <t>REPOSICION DE TUBERIA EXISTENTE DE 3" DE DIAMETRO POR TUBERIA DE PVC HIDRAULICO ANGER (RD-32.5) DE 3" DE DIAMETRO. INCLUYE: TRAZO, NIVELACION, SUMINISTRO, INSTALACION, JUNTEO, LIMPIEZA, PRUEBA HIDRAULICA, INTERCONEXION A LA RED MUNICIPAL, SONDEO PARA LA LOCALIZACION DE TUBERIA, MANO DE OBRA Y HERRAMIENTA, U.O.T.</t>
  </si>
  <si>
    <t xml:space="preserve">SUMINISTRO E INSTALACION DE VALVULA DE Fo.Fo. BRIDADA DE 3"  DE DIAMETRO. INCLUYE: MANIOBRAS, INSTALACION, LIMPIEZA, PRUEBA HIDRAULICA, MANO DE OBRA Y  HERRAMIENTA. </t>
  </si>
  <si>
    <t>SUMINISTRO E INSTALACION DE CRUZ DE Fo.Fo. BRIDADA DE 3" x 3" DE DIAMETRO. INCLUYE: MANIOBRAS, INSTALACION, LIMPIEZA, PRUEBA HIDRAULICA, MANO DE OBRA Y HERRAMIENTA.</t>
  </si>
  <si>
    <t>SUMINISTRO E INSTALACION DE TEE DE Fo.Fo. BRIDADA DE 3" x 3" DE DIAMETRO. INCLUYE: MANIOBRAS, INSTALACION, LIMPIEZA, PRUEBA HIDRAULICA, MANO DE OBRA Y HERRAMIENTA.</t>
  </si>
  <si>
    <t xml:space="preserve">SUMINISTRO E INSTALACION DE JUNTAS ESPECIALES GIBAULT DE Fo.Fo. 3" DE DIAMETRO. INCLUYE: MANIOBRAS, INSTALACION, LIMPIEZA, PRUEBA HIDRAULICA, MANO DE OBRA Y  HERRAMIENTA. </t>
  </si>
  <si>
    <t xml:space="preserve">SUMINISTRO E INSTALACION DE COPLE DE REPARACION DE PVC HIDRAULICO ANGER DE 3" DE DIAMETRO. INCLUYE: MANIOBRAS, INSTALACION, LIMPIEZA, PRUEBA HIDRAULICA, MANO DE OBRA Y  HERRAMIENTA. </t>
  </si>
  <si>
    <t>SUMINISTRO E INSTALACION DE EXTREMIDAD CAMPANA DE PVC HIDRAULICO ANGER DE 3" DE DIAMETRO. INCLUYE: MANIOBRAS, INSTALACION, LIMPIEZA, PRUEBA HIDRAULICA, MANO DE OBRA Y HERRAMIENTA.</t>
  </si>
  <si>
    <t>SUMINISTRO E INSTALACION DE EXTREMIDAD ESPIGA DE PVC HIDRAULICO ANGER DE 3" DE DIAMETRO. INCLUYE: MANIOBRAS, INSTALACION, LIMPIEZA, PRUEBA HIDRAULICA, MANO DE OBRA Y HERRAMIENTA.</t>
  </si>
  <si>
    <t>SUMINISTRO E INSTALACION DE TAPON CAMPANA DE PVC HIDRAULICO ANGER DE 3" DE DIAMETRO. INCLUYE: MANIOBRAS, INSTALACION, LIMPIEZA, PRUEBA HIDRAULICA, MANO DE OBRA Y HERRAMIENTA.</t>
  </si>
  <si>
    <t>SUMINISTRO E INSTALACION DE EMPAQUE DE NEOPRENO DE 3" DE DIAMETRO. INCLUYE: MANIOBRAS, INSTALACION, LIMPIEZA, PRUEBA HIDRAULICA, MANO DE OBRA Y HERRAMIENTA.</t>
  </si>
  <si>
    <t>SUMINISTRO E INSTALACION DE EMPAQUE DE PLOMO DE 3" DE DIAMETRO. INCLUYE: MANIOBRAS, INSTALACION, LIMPIEZA, PRUEBA HIDRAULICA, MANO DE OBRA Y HERRAMIENTA.</t>
  </si>
  <si>
    <t>SUMINISTRO Y COLOCACION DE MARCO CON TAPA DE Fo.Fo. DE 50x50 CMS. CON PESO DE 75 KG. CON LEYENDA DE AGUA POTABLE. INCLUYE: MANIOBRAS, ACARREOS, MATERIAL, MANO DE OBRA Y HERRAMIENTA.</t>
  </si>
  <si>
    <t>SUMINISTRO Y COLOCACION DE CONTRAMARCO SENCILLO DE 1.10 MTS. CON CANAL DE 4" DE PERALTE. INCLUYE: MANIOBRAS, ACARREOS, MATERIAL, MANO DE OBRA Y HERRAMIENTA.</t>
  </si>
  <si>
    <t>SUMINISTRO Y COLOCACION DE CONTRAMARCO DOBLE DE 1.10 MTS. CON CANAL DE 4" DE PERALTE. INCLUYE: MANIOBRAS, ACARREOS, MATERIAL, MANO DE OBRA Y HERRAMIENTA.</t>
  </si>
  <si>
    <t>CONSTRUCCION DE CAJA DE OPERACIÓN DE VALVULA TIPO 5 DE ( 1.58 X 1.18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</si>
  <si>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ATRAQUES DE CONCRETO F´C=200 KG/CM2 T.M.A. 3/4" REV. NORMAL. ELABORADO EN OBRA. INCLUYE: ELABORACION, COLADO Y VIBRADO DE CONCRETO, CIMBRADO Y DESCIMBRADO, MATERIALES, MANO DE OBRA, HERRAMIENTA Y EQUIPO NECESARIO.</t>
  </si>
  <si>
    <t>CARGA Y RETIRO DE MATERIAL MIXTO, SOBRANTE NO UTILIZABLE PRODUCTO DE LA EXCAVACION FUERA DE LA OBRA (12 KM), HASTA EL LUGAR INDICADO POR SUPERVISION, INCLUYE: ACARREOS DENTRO DE LA OBRA, MANO DE OBRA, HERRAMIENTA Y EQUIPO NECESARIO.</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</si>
  <si>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</si>
  <si>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</si>
  <si>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</si>
  <si>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 xml:space="preserve">RELLENO COMPACTADO CON EQUIPO MECANICO MANUAL EN CAPAS DE 20 CM EN CEPA CON MATERIAL SELECCIONADO PRODUCTO DE BANCO LIBRE DE BOLEO MAYOR DE 3" , COMPACTADO AL 90% PROCTOR. INCLUYE: CRIBADO DEL MATERIAL, ACARREOS DENTRO DE LA OBRA, INCORPORACION DE HUMEDAD, MANO DE OBRA, HERRAMIENTA Y EQUIPO NECESARIO. </t>
  </si>
  <si>
    <t>REPOSICION DE TUBERIA DE 8" DE DIAM. POR TUBERIA DE PVC SANITARIO CON COPLE INTEGRAL (SDR-35) DE 8"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</si>
  <si>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</si>
  <si>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</si>
  <si>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</si>
  <si>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 xml:space="preserve">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ESTA INCLUIRA 2 AZAS RETRACTILES PARA IZAJE HECHAS CON VARILLA DE 3/8" SEGUN INDICACIONES DE SUPERVISION). ARMADO CON VARILLA CORRUGADA DEL No.3 @ 10 CM, AMBOS SENTIDOS SOLDADAS, MARCO A BASE DE ANGULO DE FIERRO DE 1 1/2" x 1 1/2" x 1/8" Y CONTRAMARCO CON ANGULO DE FIERRO DE 2" x 2" x 1/8" DE ESPESOR. INCLUYE: TAPA PROVISIONAL DE MADERA,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</si>
  <si>
    <t xml:space="preserve">SUMINISTRO Y COLOCACION DE BROCAL DE Fo.Fo. CIEGO TIPO PESADO PARA POZO DE VISITA, INCLUYE: LOSA DE 1.20 x 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</si>
  <si>
    <t>CONSTRUCCION DE POZO DE VISITA TIPO COMUN DE 1.25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</si>
  <si>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</si>
  <si>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GUARNICION DE CONCRETO F´c=200 kg/cm2. R.N. T.M.A. 19 MM. DE 15X20X40 CM DE SECCION TRAPEZOIDAL, CON JUNTAS DE EXPANSION A CADA 4.50 M. CON CARTON ASFALTADO DE 3/8" DE ESPESOR. INCLUYE: CIMBRA, DESCIMBRADO, ELABORACION, COLADO, VIBRADO Y CURADO DEL CONCRETO,  TRANSPORTE A LA SIGUIENTE POSICION, MATERIALES, MANO DE OBRA Y HERRAMIENTA</t>
  </si>
  <si>
    <t>GUARNICION DENTADA DE CONCRETO F´c=200 kg/cm2. R.N. T.M.A. 19 MM. DE 15X20X40 CM DE SECCION TRAPEZOIDAL, CON JUNTAS DE EXPANSION A CADA 4.50 M. CON CARTON ASFALTADO DE 3/8" DE ESPESOR. INCLUYE: CIMBRA, DESCIMBRADO, ELABORACION, COLADO, VIBRADO Y CURADO DEL CONCRETO,  TRANSPORTE A LA SIGUIENTE POSICION, MATERIALES, MANO DE OBRA Y HERRAMIENTA</t>
  </si>
  <si>
    <t>CONFINAMIENTO DE GUARNICION CON MATERIAL SELECCIONADO PRODUCTO DE LA EXCAVACION, LIBRE DE BOLEOS DE MAS DE 3", PRODUCTO DE LA EXCAVACION: INCLUYE MANO DE OBRA Y HERRAMIENTA.</t>
  </si>
  <si>
    <t>SUMINISTRO Y APLICACIÓN DE PINTURA  ESMALTE  COMEX O SIMILAR,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</si>
  <si>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</si>
  <si>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 xml:space="preserve">RELLENO COMPACTADO CON EQUIPO MECANICO CON MATERIAL SELECCIONADO PRODUCTO DE BANCO, LIBRE DE BOLEO MAYOR DE 3", EN CAPAS DE 20 CM, COMPACTADO AL 90% PROCTOR, PARA DESPLANTE DE BANQUETAS Y GUARNICIONES ADYACENTES, PARA DAR NIVELES DE PROYECTO, SEGUN INDICACIONES DE SUPERVISION. INCLUYE: CRIBADO DEL MATERIAL, ACARREOS DENTRO DE LA OBRA, INCORPORACION DE HUMEDAD, MANO DE OBRA, HERRAMIENTA Y EQUIPO NECESARIO. </t>
  </si>
  <si>
    <t>RELLENO COMPACTADO CON EQUIPO MECANICO CON MATERIAL SELECCIONADO PRODUCTO DE EXCAVACION EN CORTE,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</si>
  <si>
    <t>SUMINSTRO Y COLOCACION DE LOSETA PARA GUIA TACTIL, DE DIFERENTES TIPOS, DE CONCRETO POLIMERICO 30X30X2.5 CM. COLOR AMARILLO, PARA INDICAR CAMBIO DE TRAYECTORIA, PARADA DE AUTOBUCES, RAMPAS Y CRUCES. INCLUYE: FLETE, COLOCACIÓN, MATERIAL, MANO DE OBRA, HERRAMIENTA Y EQUIPO NECESARIO.  (P.U.O.T.). NOTA: EL LICITANTE DEBERA DE CONSIDERAR LAS PRUEBAS DE LABORATORIO RESPECTIVAS EFECTUADAS POR UN LABORATORIO EXTERNO AL MISMO Y PRESENTARSE AL MOMENTO DE REA LIZAR EL TRAMITE PARA EL PAGO DE ESTIMACIONES.</t>
  </si>
  <si>
    <t>SUMINISTRO E INSTALACIÓN DE ACCESORIO (BOLARDO O PICOBA CODIGO: PF-110) PARA DELIMITAR ZONAS PEATONALES, BANQUETAS Y CAMELLONES, DISEÑO MODERNO DE ALTA RESISTENCIA FABRICADO EN POLIETILENO DE UNA SOLA PIEZA. CON TUBO DE ACERO INTERNO, COLOR NEGRO CON FRANJA REFLEJANTE DE ALTA DENSIDAD COLOR AMARILLO, MEDIDAS: DIÁMETRO 15 CM. ALTURA 1.10 CM. CON 20.00 CM PARA ANCLAJE EN EL PISO, INCLUYE MATERIAL, MANO DE OBRA, HERRAMIENTA, EQUIPO NECESARIO, LIMPIEZA, CARGA Y RETIRO DEL ESCOMBRO FUERA DE LA OBRA HASTA EL LUGAR DONDE INDIQUE LA SUPERVISIÓN.</t>
  </si>
  <si>
    <t>TRAZO Y NIVELACION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</si>
  <si>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EXCAVACION Y/O CORTE POR MEDIOS MECANICOS EN TERRENO CON CUALQUIER CLASIFICACION EN TERRENO NATURAL, EL MATERIAL PRODUCTO DEL CORTE SE UTILIZARA EN LA FORMACION DE TERRAPLENES U ARROPES, CON ESPESOR VARIABLE PARA DAR EL NIVEL DEL TERRAPLEN. INCLUYE: ESCARIFICADO, ACAMELLONADO DEL MATERIAL PARA SER RETIRADO, Y EL EQUIPO NECESARIO.</t>
  </si>
  <si>
    <t>CONSTRUCCION Y FORMACION DE TERRAPLENES UTILIZANDO MATERIALES COMPACTABLES PROCEDENTES DEL CORTE. INCLUYE: ESCARIFICADO, TENDIDO, INCORPORACION DE HUMEDAD, ACAMELLONADO EN ALAS, AFINE Y COMPACTACION AL 90% DE SU P.V.S.M. DE LA PRUEBA PROCTOR, CARGA Y ACARREO DEL MATERIAL NO UTILIZABLE DENTRO Y FUERA DE LA OBRA HASTA EL LUGAR INDICADO POR SUPERVISION, LA MANO DE OBRA, HERRAMIENTA Y EQUIPO NECESARIO.</t>
  </si>
  <si>
    <t>CONSTRUCCION Y FORMACION DE TERRAPLENES UTILIZANDO MATERIALES COMPACTABLES PROCEDENTES DEL BANCO. INCLUYE: ESCARIFICADO, TENDIDO, INCORPORACION DE HUMEDAD, ACAMELLONADO EN ALAS, AFINE Y COMPACTACION AL 90% DE SU P.V.S.M. DE LA PRUEBA PROCTOR, CARGA Y ACARREO DEL MATERIAL NO UTILIZABLE DENTRO Y FUERA DE LA OBRA HASTA EL LUGAR INDICADO POR SUPERVISION, LA MANO DE OBRA, HERRAMIENTA Y EQUIPO NECESARIO.</t>
  </si>
  <si>
    <t>AFINE DE TERRACERIAS PARA DAR NIVELES DE PROYECTO DEFINITIVOS. INCLUYE: ESCARIFICADO, APERTURA DE CAJA, PAPEO DEL MATERIAL MAYOR A 3" MANUAL, FORMACION DE LA CAPA SUBRASANTE, INCORPORACION DE HUMEDAD OPTIMA, TENDIDO, AFINE Y COMPACTACION AL 95% DE SU  PVSM DE LA PRUEBA PROCTOR MODIFICADA  (ASSHTO), CON MATERIAL SELECCIONADO PRODUCTO DE CORTES, CARGA Y ACARREOS. CON UN ESPESOR DE 30 CM, EN TERRENO CON CUALQUIER CLASIFICACION. INCLUYE. LA MANO DE OBRA, Y EQUIPO NECESARIO.</t>
  </si>
  <si>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</si>
  <si>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RECORTE DE CARPETA ASFALTICA EXISTENTE EN MAL ESTADO DE HASTA 5 CM. DE ESPESOR COMPACTOS APROXIMADO, POR MEDIO DE UNA CORTADORA. INCLUYE: BARRIDO Y LIMPIEZA PREVIA (RETIRO DE LOS MATERIALES FUERA DE LA OBRA), DISGREGADO DE LA CARPETA,  ACAMELLONADO, CARGA Y ACARREO DEL MATERIAL NO UTILIZABLE FUERA DE LA OBRA HASTA DONDE LO INDIQUE LA SUPERVISION PARA SU ALMACENAJE Y POSTERIOR REUTILIZACION, LA MANO DE OBRA, HERRAMIENTA Y EQUIPO NECESARIO .(SE ACEPTARA UNICAMENTE EL USO DE MAQUINA RECUPERADORA).</t>
  </si>
  <si>
    <t>CONSTRUCCION  DE  BASE  HIDRAULICA  DE 30CM CON  MATERIAL PETREO A TAMAÑO MAXIMO DE 1 1/2", TOTALMENTE TRITURADO PROVENIENTE DE BANCO. INCLUYE: ACARREOS, INCORPORACION DE HUMEDAD, HOMOGENIZACION, TENDIDO, AFINE Y COMPACTACION AL 100% DE SU PVSM, ESPESOR DE 20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</si>
  <si>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</si>
  <si>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SUMINISTRO Y COLOCACION DE CONCRETO HIDRAULICO PREMEZCLADO MR=45 KG/CM2  DE FRAGUADO A 28 DÍAS, AUTOCURABLE HIDRATIUM O SIMILAR, T.M.A. DE 1 1/2". REV. DE 8 (± 2.0 CM.), MUESTREO EN OBRA, CEMENTO TIPO CPC40. SEGÚN NORMA NMX-C-414, AGREGADO GRUESO TRITURADO Y ARENA DE RIO. ELABORADO Y DOSIFICADO POR PESO EN PLANTA, EXTENDIDO EN LOSAS PARA PAVIMENTACIÓN CON ESPESOR DE 18 CM, TENDIDO Y NIVELADO CON PAVIMENTADORA DE CONCRETO (QUE EN GENERAL CUMPLA CON LO ESTABLECIDO EN LA CLAUSULA E EQUIPO, DE LA NORMA N.CTR.CAR.1.04.009/06, LIBRO CTR CONSTRUCCION, TEMA CAR CARRETERAS, PARTE 1 ACTIVIDADES DE OBRA, TITULO 04 PAVIMENTOS, CAPITULO 009 CARPETAS DE CONCRETO HIDRAULICO, DE LA NORMATIVA PARA LA INFRAESTRUCTURA DEL TRANSPORTE DE LA SECRETARÍA DE COMUNICACIONES Y TRANSPORTES), RODILLOS VIBRATORIOS, SEGUN SEA EL CASO, Y VIBRADO, AVIONADO CON CHECK ROD Y BULL FLOAT PARA UNA CORRECTA PLANICIDAD ACABADO CON PEINE METALICO DE CERDAS METALICAS ESPACIADOS @ 3/4" PARA DAR TEXTURA EN ACABADO RAYADO TRANSVERSAL,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1" GRADO 60, DE 46 CM DE LARGO @ 30 CM, EN FORMA TRANSVERSAL Y COLOCADAS A CADA 4.00 M, (CON UN  EXTREMO ENGRASADO, FUNDA O PINTURA ANTIADHERENTE); CON CANASTILLA METÁLICA, AHOGADAS EN EL CONCRETO EN EL ESPESOR MEDIO; LA JUNTA LONGITUDINAL SERÁ A BASE DE AMARRES CON VARILLA CORRUGADA DEL No. 4 FY= 4,200 KG/CM2 DE 50 CM DE LARGO @ 35 CM CORTE DE JUNTAS TRANSVERSALES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</si>
  <si>
    <t>LIMPIEZA DE OBRA TERMINADA. INCLUYE: ACOPIO, CARGA, ACARREO DE MATERIALES Y ESCOMBRO PRODUCTO DE LOS TRABAJOS EJECUTADOS FUERA DE LA OBRA, HASTA EL SITIO AUTORIZADO, SEGUN LO INDIQUE LA SUPERVISION, LA MANO DE OBRA, HERRAMIENTA Y EQUIPO NECESARIO.</t>
  </si>
  <si>
    <t>SUMINISTRO Y COLOCACION DE SEÑAL OBRAS Y DISPOSITIVOS DIVERSOS OD-5 INDICADOR DE OBSTACULOS, CON UN TABLERO DE 122 CM x 30 CM, SEGUN NORMAS DE LA DIRECCION DE TRANSITO MUNICIPAL, SIN CEJA FABRICADA EN LAMINA GALVANIZADA CAL.16 CON POSTE CUADRADO DE 1 1/2" x 1 1/2" CAL.14  SUJETA CON TORNILLOS 3/8" x 3" Y TUERCAS CON GUASA DE PRESION, LAS IMPRESIONES DE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 P.U.O.T.</t>
  </si>
  <si>
    <t xml:space="preserve">SUMINISTRO Y APLICACION DE PINTURA DE RAYAS CANALIZADORAS EN GAZAS, SE PINTARA UN ANCHO DE 20 CM DE COLOR AMARILLO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</si>
  <si>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MARCAS M-7.1 RAYAS PARA CRUCE DE PEATONES EN VÍAS PRIMARIAS, CON PINTURA TERMOPLÁSTICA COLOR AMARILLO RETRORREFLEJANTE DE 40 CM DE ANCHO, POR UNIDAD DE OBRA TERMINADA.</t>
  </si>
  <si>
    <t>MARCAS M-6 RAYA DE ALTO, CON PINTURA TERMOPLÁSTICA COLOR BLANCO RETRORREFLEJANTE DE 30 CM DE ANCHO, POR UNIDAD DE OBRA TERMINADA.</t>
  </si>
  <si>
    <t xml:space="preserve">SUMINISTRO Y APLICACION DE PINTURA PARA FLECHAS, LETRAS, NUMEROS DE COLOR BLANCO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</si>
  <si>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SUMINISTRO Y COLOCACION DE SEÑAL PREVENTIVA SP-41 REDUCTOR DE VELOCIDAD, CON UN TABLERO DE 71 CM X 71 CM, EN UN POSTE,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</si>
  <si>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SEÑAL PREVENTIVA SP-32 PEATONES, CON UN TABLERO DE 71 CM X 71 CM, EN UN POSTE,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</si>
  <si>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SEÑAL RESTRICTIVA SR-9 VELOCIDAD, CON UN TABLERO DE 71 CM X 71 CM, EN UN POSTE,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</si>
  <si>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SEÑAL RESTRICTIVA SR-6 ALTO, CON UN TABLERO DE 30 CM POR LADO, EN UN POSTE,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</si>
  <si>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SEÑAL RESTRICTIVA SR-22 PROHIBIDO ESTACIONARSE, CON UN TABLERO DE 71 CM X 71 CM, EN UN POSTE,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</si>
  <si>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 xml:space="preserve">SUMINISTRO Y COLOCACIÓN DE VIALETA COLOR BLANCO Y/O AMARILLO CON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</si>
  <si>
    <t xml:space="preserve">SUMINISTRO Y COLOCACIÓN DE BOTON DE ALUMINIO COLOR AMARILLO CON PERNO Y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</si>
  <si>
    <t xml:space="preserve">SUMINISTRO Y COLOCACIÓN DE REGISTRO ELÉCTRICO DE 40x40x40 Cm, A BASE DE CONCRETO F'c = 150 Kg/Cm2. T.M.A. 3/4". REV. DE 8 A 10 CMS. CON UN ESPESOR DE 10 CMS. PISO DE GRAVA, APLANADO INTERIOR PULIDO FINO, MARCO Y CONTRAMARCO METALICOS GALVANIZADOS ÁNGULO 1 1/2"x 1/4" Y TAPA DE CONCRETO POLIMERICO.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</si>
  <si>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</si>
  <si>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</si>
  <si>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SUMINISTRO Y COLOCACIÓN DE LUMINARIO DE LED DE 108  WATTS MODELO MODELO ROAD FOCUS MARCA PHILIPS O SIMILAR,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</si>
  <si>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1 BRAZO DE FIERRO DE 1.80 METROS DE LARGO, ATERRIZADO DE POSTE METALICO SEGUN NORMA OFICIAL MEXICANA SEDE001,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</si>
  <si>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2 BRAZOS DE FIERRO DE 1.80 METROS DE LARGO, ATERRIZADO DE POSTE METALICO SEGUN NORMA OFICIAL MEXICANA SEDE001,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</si>
  <si>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SUMINISTRO Y COLOCACIÓN DE CANALIZACIÓN ELÉCTRICA A BASE DE TUBERÍA PAD DE 2" (53mm) DE Ø,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</si>
  <si>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CABLE DE ALUMINIO TRIPLEX XLP No. (2-1/0+1-1/0)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</si>
  <si>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PAGO DE UNIDAD DE VERIFICACIÓN CERTIFICADO POR LA SECRETARIA DE ENERGÍA, AVALANDO LA INSTALACIÓN ELÉCTRICA DEL SISTEMA DE ALUMBRADO.</t>
  </si>
  <si>
    <t>SUMINISTRO Y COLOCACIÓN DE CENTRO DE CARGA SQUARE-D NEMA 3R MONOFÁSICO 120/240 VOLTS., 8 ESPACIOS Y BARRAS DE 100 AMPERES, CAJA 3 R Y ZAPATAS PRINCIPALES, CATALOGO QO816L100S,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</si>
  <si>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</si>
  <si>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</si>
  <si>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BASE DE MEDICIÓN MS-03 (100AMP.)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</si>
  <si>
    <t>SUMINISTRO Y COLOCACION DE SISTEMA DE TIERRAS AL INICIO Y AL FINAL DE CADA CIRCUITO DE ALUMBRADO SEGÚN NORMA OFICIAL MEXICANA SEDE001 QUE INCLUYE VARILLA DE TIERRA DE 3M, SOLDADURA, MANO DE OBRA Y TODO LO NECESARIO PARA SU CORRECTA EJECUCION.</t>
  </si>
  <si>
    <t>TRAMITES  ANTE LA COMISIÓN FEDERAL DE ELECTRICIDAD PAGO DEL DEPOSITO EN GARANTIA DEL CONTRATO A NOMBRE DEL H. AYUNTAMIENTO. INCLUYE: DERECHOS DE CONEXIONES.</t>
  </si>
  <si>
    <t>OBRAS DE PROTECCION</t>
  </si>
  <si>
    <t>TERRACERIAS</t>
  </si>
  <si>
    <t>EXCAVACION EN CORTE EN MATERIAL INVESTIGADO EN OBRA,PARA DESPLANTE DE MURO DE CONTENCIÓN, PARA DAR NIVELES DE PROYECTO. INCLUYE: TRAZO Y NIVELACION, CARGA, ACARREOS DENTRO Y FUERA DE LA OBRA DEL MATERIAL NO UTILIZABLE HASTA EL LUGAR INDICADO POR SUPERVISION, LA MANO DE OBRA, HERRAMIENTA Y EQUIPO NECESARIO</t>
  </si>
  <si>
    <t>ESTRUCTURAS</t>
  </si>
  <si>
    <t>PLANTILLA DE 5 CM DE ESPESOR, A BASE DE CONCRETO SIMPLE F'C = 100 KG/CM2 CON UNA RESISTENCIA A 28 DÍAS. INCLUYE: MATERIAL, MANO DE OBRA, HERRAMIENTA, EQUIPO Y TODO LO NECESARIO PARA SU EJECUCIÓN.</t>
  </si>
  <si>
    <t>MURO DE CONTENCIÓN TIPO MC-1 Y MC-2 HASTA 1.30 M DE ALTURA Y 0.15 M DE ESPESOR, ARMADO CON VAR. #3 @0.25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</si>
  <si>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COMNTENCION MC-1 Y MC-2 DE 0.80 M X 0.20 M DE ESPESOR, ARMADO CON VAR. #3 @0.20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</si>
  <si>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DENTELLON TIPO DC-1 HASTA 0.80 M DE ALTURA Y 0.15 M DE ESPESOR, ARMADO CON VAR. #3 @0.20 M EN SENTIDO VERTICAL Y CON VAR. #4 @0.20 M EN SENTIDO HORIZONTAL,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</si>
  <si>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DENTELLON DE 0.60 M X 0.15 M DE ESPESOR, ARMADO CON VAR. #3 @0.20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</si>
  <si>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CONTENCION MC-3, DE 0.85 M X 0.20 M DE ESPESOR, ARMADO CON VAR. #3 @0.20 M EN AMBOS SENTIDOS Y AMBOS LECHOS,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</si>
  <si>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TOTAL OBRAS DE PROTECCION</t>
  </si>
  <si>
    <t>TOTAL TRABAJOS PRELIMINARES</t>
  </si>
  <si>
    <t>SUMINISTRO Y COLOCACION DE PALO ABANICO WHASHINTONIA DE 1.5 M DE ALTURA, EL PRECIO INCLUYE: REPOSICION EN CASO DE MUERTE, CARGA, ACARREO, RIEGO, CONTROL DE PLAGA, LIMPIEZA, MANTENIMIENTO POR 30 DIAS POSTERIORES A LA FECHA DE RECEPCION, LOS MATERIALES, MANO DE OBRA, HERRAMIENTA, EQUIPO Y TODO LO NECESARIO.</t>
  </si>
  <si>
    <t>SUMINISTRO Y COLOCACION DE PENNISETUM COLA DE ZORRA, EL PRECIO INCLUYE: REPOSICION EN CASO DE MUERTE, CARGA, ACARREO, RIEGO, CONTROL DE PLAGA, LIMPIEZA, MANTENIMIENTO POR 30 DIAS POSTERIORES A LA FECHA DE RECEPCION, LOS MATERIALES, MANO DE OBRA, HERRAMIENTA, EQUIPO Y TODO LO NECESARIO.</t>
  </si>
  <si>
    <t>SUMINISTRO Y COLOCACION DE ARBOL PALO BLANCO 2 A 3 M DE ALTURA, EL PRECIO INCLUYE: REPOSICION EN CASO DE MUERTE, CARGA, ACARREO, RIEGO, CONTROL DE PLAGA, LIMPIEZA, MANTENIMIENTO POR 30 DIAS POSTERIORES A LA FECHA DE RECEPCION, LOS MATERIALES, MANO DE OBRA, HERRAMIENTA, EQUIPO Y TODO LO NECESARIO.</t>
  </si>
  <si>
    <t>SUMINISTRO Y COLOCACION DE BUGAMBILIA, EL PRECIO INCLUYE: REPOSICION EN CASO DE MUERTE, CARGA, ACARREO, RIEGO, CONTROL DE PLAGA, LIMPIEZA, MANTENIMIENTO POR 30 DIAS POSTERIORES A LA FECHA DE RECEPCION, LOS MATERIALES, MANO DE OBRA, HERRAMIENTA, EQUIPO Y TODO LO NECESARIO.</t>
  </si>
  <si>
    <t>SUMINISTRO Y COLOCACION DE GRAVILLA/SELLO. EL PRECIO INCLUYE: CARGA, ACARREO, MATERIAL, MANO DE OBRA, HERRAMIENTA, EQUIPO Y TODO LO NECESARIO.</t>
  </si>
  <si>
    <t>VEGETACION</t>
  </si>
  <si>
    <t>JARDINERIA</t>
  </si>
  <si>
    <t>TOTAL JARDINERIA</t>
  </si>
  <si>
    <t>SEÑALIZACIÓN</t>
  </si>
  <si>
    <t>CONSTRUCCION DE BANQUETAS DE 10 CM DE ESPESOR ARMADA CON MALLA-LACK 6x6-10/10. EN ZONA PEATONAL, ACABADO LAVADO, EN LOSAS DE SECCION VARIABLE, JUNTAS FRIAS. EL CONCRETO SERA F´c=150 KG/CM2. T.M.A. 3/4". REV. DE 8 A 10 CM PREMEZCLADO ELABORADO EN PLANTA, INCLUYE: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P.U.O.T.NOTA: EL LICITANTE DEBERA DE CONSIDERAR LAS PRUEBAS DE LABORATORIO RESPECTIVAS EFECTUADAS POR UN LABORATORIO EXTERNO AL MISMO Y PRESENTARSE AL MOMENTO DE REALIZAR EL TRAMITE PARA EL PAGO DE ESTIMACIONES.</t>
  </si>
  <si>
    <t>FABRICACION DE RAMPAS ARMADA CON MALLA-LACK 6x6-10/10 PARA EL ACCESO DE PERSONAS CON CAPACIDADES DIFERENTES, DE CONCRETO DE 10 CM DE ESPESOR, Y CON UNA PENDIENTE MAXIMA DEL 8%, ACABADO PULIDO Y RAYADO TRANSVERSAL CON PEINE METALICO PARA DAR ACABADO ANTIDERRAPANTE, EN LOSAS DE 1.20 M. DE ANCHO COMO MINIMO. CON BORDES LATERALES DE 10 CM DE ALTURA Y 10 CM DE ANCHO DE CONCRETO, EN EL DESARROLLO LONGITUDINAL DE LA RAMPA, ACABADO EN ARISTAS CON VOLTEADOR. EL CONCRETO SERA F´c=150 KG/CM2. T.M.A. 3/4". REV. DE 8 A 10 CM. PREMEZCLADO ELABORADO EN PLANTA. INCLUYE: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t>
  </si>
  <si>
    <t>EXCAVACION POR MEDIOS MECANICOS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</si>
  <si>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GUARNICIONES</t>
  </si>
  <si>
    <t>BANQUETAS Y RAMPAS</t>
  </si>
  <si>
    <t>POZOS DE VISITA</t>
  </si>
  <si>
    <t>REGISTRO SANITARIO</t>
  </si>
  <si>
    <t>TUBERÍA Y PIEZAS ESPECIALES</t>
  </si>
  <si>
    <t>EXCAVACIÓN DE ZANJA DE 50 Cm DE PROFUNDIDAD Y ANCHO VARIABLE DE 20 CM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</si>
  <si>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MURO DE CONTENCIÓN TIPO MC-6 HASTA 3.50 M DE ALTURA MAXIMA Y 0.20 M DE ESPESOR, ARMADO CON VAR. #3 @0.20 M EN SENTIDO HORIZONTAL Y VAR. #3 @0.15 M EN SENTIDO VERTICAL Y VAR. #3 @0.20 M EN SENTIDO HORIZONTAL Y VAR. #4 @0.15 M EN SENTIDO VERTICAL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</si>
  <si>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CONTENCION MC-6, DE 1.50 M X 0.20 M DE ESPESOR, ARMADO CON VAR. #3 @0.20 M EN SENTIDO TRANSVERSAL Y VAR. #3 @0.25 M EN SENTIDO LONGITUDINAL EN LECHO INFERIOR Y VAR. #4 @0.20 M TRANSVERSAL Y  VAR. #3 @0.25 M LONGITUDINAL EN LECHO SUPERIOR,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</si>
  <si>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MURO DE CONTENCIÓN TIPO MC-7 HASTA 2.50 M DE ALTURA MAXIMA Y 0.15 M DE ESPESOR, ARMADO CON VAR. #3 @0.15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</si>
  <si>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CONTENCION MC-7, DE 0.95 M X 0.15 M DE ESPESOR, ARMADO CON VAR. #3 @0.20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</si>
  <si>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SEÑAL RESTRICTIVA SII-6 NOMENCLATURA DE CALLE CON DOS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</si>
  <si>
    <t>MURO DE CONTENCIÓN TIPO MC-3 HASTA 2.50 M DE ALTURA MAXIMA Y 0.20 M DE ESPESOR, ARMADO CON VAR. #3 @0.20 M EN AMBOS SENTIDOS Y AMBOS LECHOS,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</si>
  <si>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MURO DE CONTENCIÓN TIPO MC-4 HASTA 2.00 M DE ALTURA MAXIMA Y 0.15 M DE ESPESOR, ARMADO CON VAR. #3 @0.20 M EN SENTIDO HORIZONTAL Y VAR. #3 @0.15 M EN SENTIDO VERTICAL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</si>
  <si>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CONTENCION MC-4, DE 0.75 M X 0.15 M DE ESPESOR, ARMADO CON VAR. #3 @0.20 M EN AMBOS SENTIDOS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</si>
  <si>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MURO DE CONTENCIÓN TIPO MC-5 HASTA 4.50 M DE ALTURA MAXIMA Y 0.20 M DE ESPESOR, ARMADO CON VAR. #3 @0.20 M EN SENTIDO HORIZONTAL Y VAR. #3 @0.15 M EN SENTIDO VERTICAL,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</si>
  <si>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ZAPATA CORRIDA DE CONCRETO PARA MURO DE CONTENCION MC-5, DE 1.20 M X 0.25 M DE ESPESOR, ARMADO CON VAR. #3 @0.20 M EN AMBOS SENTIDOS EN LECHO INFERIOR Y VAR. #4 @0.15 M TRANSVERSAL Y  VAR. #3 @0.20 M LONGITUDINAL EN LECHO SUPERIOR, CON CONCRETO PREMEZCLADO F'C= 250 KG/CM2. INCLUYE: SUMINISTRO DE CONCRETO F´C=250 KG/CM2. T.M.A. 3/4". REV. DE 8 A 10 CM PREMEZCLADO ELABORADO EN PLANTA, IMPERMEABILIZANTE ASFALTICO FIBRATADO IMPAC, CIMBRADO, DESCIMBRADO, HABILITADO DE ACERO, VIBRADO DE CONCRETO, MATERIAL, MANO DE OBRA, HERRAMIENTA, EQUIPO Y TODO LO NECESARIO PARA SU EJECUCIÓN.</t>
  </si>
  <si>
    <t xml:space="preserve">SUMINISTRO Y APLICACION DE PINTURA EN LA ORILLA DERECHA E IZQUIERDA CONTINUA DE COLOR BLANCO DE 10 CM DE ANCHO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</si>
  <si>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 xml:space="preserve">SUMINISTRO Y APLICACION DE PINTURA EN CENTRO  CONTINUA DE COLOR AMARILLO DE 10 CM DE ANCHO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</si>
  <si>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VEINTIUN MIL OCHOCIENTOS OCHENTA Y CINCO MIL  VEINTITRES PESOS 18/100 M.N. CON I.V.A.</t>
  </si>
  <si>
    <t>DESPALMES DE CORTES Y DESPLANTE DE TERRAPLENES, DESPERDICIANDO EL MATERIAL QUE SERÁ UTILIZADO PARA ARROPE DE TERRAPLENES, POR UNIDAD DE OBRA TERMINADA.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</si>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</sst>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quot;%&quot;\ ##0.00"/>
    <numFmt numFmtId="165" formatCode="_(&quot;$&quot;* #,##0.00_);_(&quot;$&quot;* \(#,##0.00\);_(&quot;$&quot;* &quot;-&quot;??_);_(@_)"/>
    <numFmt numFmtId="166" formatCode="0.00\ &quot;%&quot;"/>
    <numFmt numFmtId="167" formatCode="_-* #,##0.00\ _€_-;\-* #,##0.00\ _€_-;_-* &quot;-&quot;??\ _€_-;_-@_-"/>
    <numFmt numFmtId="168" formatCode="&quot;$&quot;#,##0.00"/>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20"/>
      <name val="Arial"/>
      <family val="2"/>
    </font>
    <font>
      <sz val="14"/>
      <name val="Arial"/>
      <family val="2"/>
    </font>
    <font>
      <sz val="10"/>
      <name val="Arial"/>
      <family val="2"/>
    </font>
    <font>
      <b/>
      <sz val="10"/>
      <name val="Arial"/>
      <family val="2"/>
    </font>
    <font>
      <b/>
      <sz val="16"/>
      <name val="Arial"/>
      <family val="2"/>
    </font>
    <font>
      <b/>
      <sz val="10"/>
      <color theme="0"/>
      <name val="Arial"/>
      <family val="2"/>
    </font>
    <font>
      <b/>
      <sz val="8"/>
      <name val="Arial"/>
      <family val="2"/>
    </font>
    <font>
      <b/>
      <sz val="16"/>
      <name val="Calibri"/>
      <family val="2"/>
      <scheme val="minor"/>
    </font>
    <font>
      <b/>
      <sz val="11"/>
      <name val="Calibri"/>
      <family val="2"/>
      <scheme val="minor"/>
    </font>
    <font>
      <b/>
      <sz val="14"/>
      <name val="Calibri"/>
      <family val="2"/>
      <scheme val="minor"/>
    </font>
    <font>
      <sz val="11"/>
      <name val="Arial"/>
      <family val="2"/>
    </font>
    <font>
      <sz val="11"/>
      <name val="Calibri"/>
      <family val="2"/>
      <scheme val="minor"/>
    </font>
    <font>
      <b/>
      <sz val="10"/>
      <color theme="0"/>
      <name val="Swis721 Ex BT"/>
      <family val="2"/>
    </font>
    <font>
      <b/>
      <sz val="12"/>
      <color theme="0"/>
      <name val="Swis721 Ex BT"/>
      <family val="2"/>
    </font>
    <font>
      <b/>
      <sz val="12"/>
      <name val="Calibri"/>
      <family val="2"/>
      <scheme val="minor"/>
    </font>
    <font>
      <b/>
      <sz val="17"/>
      <color rgb="FFC00000"/>
      <name val="Calibri"/>
      <family val="2"/>
      <scheme val="minor"/>
    </font>
    <font>
      <b/>
      <sz val="14"/>
      <name val="Arial"/>
      <family val="2"/>
    </font>
    <font>
      <b/>
      <sz val="11"/>
      <name val="Arial"/>
      <family val="2"/>
    </font>
    <font>
      <sz val="8"/>
      <name val="Arial"/>
      <family val="2"/>
    </font>
    <font>
      <sz val="10"/>
      <name val="Arial"/>
    </font>
    <font>
      <sz val="10"/>
      <color theme="1"/>
      <name val="Arial"/>
      <family val="2"/>
    </font>
    <font>
      <sz val="10"/>
      <name val="Courier"/>
    </font>
    <font>
      <sz val="11"/>
      <color theme="1"/>
      <name val="Arial"/>
      <family val="2"/>
    </font>
  </fonts>
  <fills count="14">
    <fill>
      <patternFill patternType="none"/>
    </fill>
    <fill>
      <patternFill patternType="gray125"/>
    </fill>
    <fill>
      <patternFill patternType="solid">
        <fgColor rgb="FFA20033"/>
        <bgColor indexed="64"/>
      </patternFill>
    </fill>
    <fill>
      <patternFill patternType="solid">
        <fgColor theme="0"/>
        <bgColor indexed="64"/>
      </patternFill>
    </fill>
    <fill>
      <patternFill patternType="solid">
        <fgColor rgb="FFFBD797"/>
        <bgColor indexed="64"/>
      </patternFill>
    </fill>
    <fill>
      <patternFill patternType="solid">
        <fgColor theme="0" tint="-0.14999847407452621"/>
        <bgColor indexed="64"/>
      </patternFill>
    </fill>
    <fill>
      <patternFill patternType="solid">
        <fgColor theme="2"/>
        <bgColor indexed="64"/>
      </patternFill>
    </fill>
    <fill>
      <patternFill patternType="solid">
        <fgColor rgb="FFDAEEF3"/>
        <bgColor indexed="64"/>
      </patternFill>
    </fill>
    <fill>
      <patternFill patternType="solid">
        <fgColor rgb="FFD8E4BC"/>
        <bgColor indexed="64"/>
      </patternFill>
    </fill>
    <fill>
      <patternFill patternType="solid">
        <fgColor rgb="FFCCC0DA"/>
        <bgColor indexed="64"/>
      </patternFill>
    </fill>
    <fill>
      <patternFill patternType="solid">
        <fgColor rgb="FF0070C0"/>
        <bgColor indexed="64"/>
      </patternFill>
    </fill>
    <fill>
      <patternFill patternType="solid">
        <fgColor theme="5"/>
        <bgColor indexed="64"/>
      </patternFill>
    </fill>
    <fill>
      <patternFill patternType="solid">
        <fgColor theme="7" tint="-0.249977111117893"/>
        <bgColor indexed="64"/>
      </patternFill>
    </fill>
    <fill>
      <patternFill patternType="solid">
        <fgColor theme="9"/>
        <bgColor indexed="64"/>
      </patternFill>
    </fill>
  </fills>
  <borders count="3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165" fontId="6" fillId="0" borderId="0" applyFont="0" applyFill="0" applyBorder="0" applyAlignment="0" applyProtection="0"/>
    <xf numFmtId="9" fontId="3" fillId="0" borderId="0" applyFont="0" applyFill="0" applyBorder="0" applyAlignment="0" applyProtection="0"/>
    <xf numFmtId="0" fontId="6" fillId="0" borderId="0"/>
    <xf numFmtId="165" fontId="6" fillId="0" borderId="0" applyFont="0" applyFill="0" applyBorder="0" applyAlignment="0" applyProtection="0"/>
    <xf numFmtId="167" fontId="3" fillId="0" borderId="0" applyFont="0" applyFill="0" applyBorder="0" applyAlignment="0" applyProtection="0"/>
    <xf numFmtId="39" fontId="25" fillId="0" borderId="0"/>
    <xf numFmtId="0" fontId="2" fillId="0" borderId="0"/>
    <xf numFmtId="0" fontId="2" fillId="0" borderId="0"/>
    <xf numFmtId="9" fontId="23" fillId="0" borderId="0" applyFont="0" applyFill="0" applyBorder="0" applyAlignment="0" applyProtection="0"/>
    <xf numFmtId="0" fontId="1" fillId="0" borderId="0"/>
    <xf numFmtId="0" fontId="1" fillId="0" borderId="0"/>
  </cellStyleXfs>
  <cellXfs count="147">
    <xf numFmtId="0" fontId="0" fillId="0" borderId="0" xfId="0"/>
    <xf numFmtId="0" fontId="5" fillId="0" borderId="0" xfId="0" applyFont="1" applyAlignment="1">
      <alignment vertical="center"/>
    </xf>
    <xf numFmtId="0" fontId="0" fillId="0" borderId="0" xfId="0" applyAlignment="1">
      <alignment vertical="center"/>
    </xf>
    <xf numFmtId="0" fontId="0" fillId="3" borderId="0" xfId="0" applyFill="1" applyAlignment="1">
      <alignment vertical="center"/>
    </xf>
    <xf numFmtId="0" fontId="10" fillId="3" borderId="21" xfId="0" applyFont="1" applyFill="1" applyBorder="1" applyAlignment="1">
      <alignment horizontal="center" vertical="center"/>
    </xf>
    <xf numFmtId="4" fontId="10" fillId="3" borderId="21" xfId="0" applyNumberFormat="1" applyFont="1" applyFill="1" applyBorder="1" applyAlignment="1">
      <alignment horizontal="center" vertical="center"/>
    </xf>
    <xf numFmtId="44" fontId="10" fillId="3" borderId="21" xfId="0" applyNumberFormat="1" applyFont="1" applyFill="1" applyBorder="1" applyAlignment="1">
      <alignment horizontal="center" vertical="center"/>
    </xf>
    <xf numFmtId="0" fontId="12" fillId="4" borderId="21" xfId="0" applyFont="1" applyFill="1" applyBorder="1" applyAlignment="1">
      <alignment horizontal="center" vertical="top" wrapText="1"/>
    </xf>
    <xf numFmtId="0" fontId="13" fillId="4" borderId="21" xfId="3" applyFont="1" applyFill="1" applyBorder="1" applyAlignment="1">
      <alignment horizontal="justify" vertical="top" wrapText="1"/>
    </xf>
    <xf numFmtId="0" fontId="12" fillId="4" borderId="21" xfId="0" applyFont="1" applyFill="1" applyBorder="1" applyAlignment="1">
      <alignment horizontal="justify" vertical="top" wrapText="1"/>
    </xf>
    <xf numFmtId="4" fontId="12" fillId="4" borderId="21" xfId="0" applyNumberFormat="1" applyFont="1" applyFill="1" applyBorder="1" applyAlignment="1">
      <alignment horizontal="justify" vertical="top" wrapText="1"/>
    </xf>
    <xf numFmtId="44" fontId="12" fillId="4" borderId="21" xfId="0" applyNumberFormat="1" applyFont="1" applyFill="1" applyBorder="1" applyAlignment="1">
      <alignment horizontal="justify" vertical="top" wrapText="1"/>
    </xf>
    <xf numFmtId="44" fontId="13" fillId="4" borderId="21" xfId="0" applyNumberFormat="1" applyFont="1" applyFill="1" applyBorder="1" applyAlignment="1">
      <alignment horizontal="justify" vertical="top" wrapText="1"/>
    </xf>
    <xf numFmtId="0" fontId="6" fillId="0" borderId="21" xfId="0" applyFont="1" applyBorder="1" applyAlignment="1">
      <alignment horizontal="center" vertical="top"/>
    </xf>
    <xf numFmtId="0" fontId="6" fillId="0" borderId="21" xfId="3" applyBorder="1" applyAlignment="1">
      <alignment horizontal="justify" vertical="top"/>
    </xf>
    <xf numFmtId="0" fontId="6" fillId="0" borderId="21" xfId="0" applyFont="1" applyBorder="1" applyAlignment="1">
      <alignment horizontal="center" vertical="top" wrapText="1"/>
    </xf>
    <xf numFmtId="4" fontId="6" fillId="0" borderId="21" xfId="0" applyNumberFormat="1" applyFont="1" applyBorder="1" applyAlignment="1">
      <alignment horizontal="center" vertical="top" wrapText="1"/>
    </xf>
    <xf numFmtId="44" fontId="6" fillId="0" borderId="21" xfId="0" applyNumberFormat="1" applyFont="1" applyBorder="1" applyAlignment="1">
      <alignment horizontal="center" vertical="top"/>
    </xf>
    <xf numFmtId="44" fontId="6" fillId="0" borderId="21" xfId="1" applyNumberFormat="1" applyFont="1" applyFill="1" applyBorder="1" applyAlignment="1">
      <alignment horizontal="center" vertical="top"/>
    </xf>
    <xf numFmtId="4" fontId="6" fillId="0" borderId="21" xfId="0" applyNumberFormat="1" applyFont="1" applyBorder="1" applyAlignment="1">
      <alignment horizontal="center" vertical="top"/>
    </xf>
    <xf numFmtId="44" fontId="6" fillId="0" borderId="21" xfId="4" applyNumberFormat="1" applyFont="1" applyFill="1" applyBorder="1" applyAlignment="1">
      <alignment horizontal="center" vertical="top"/>
    </xf>
    <xf numFmtId="44" fontId="14" fillId="0" borderId="21" xfId="4" applyNumberFormat="1" applyFont="1" applyFill="1" applyBorder="1" applyAlignment="1">
      <alignment horizontal="center" vertical="top"/>
    </xf>
    <xf numFmtId="44" fontId="15" fillId="0" borderId="21" xfId="1" applyNumberFormat="1" applyFont="1" applyFill="1" applyBorder="1" applyAlignment="1">
      <alignment horizontal="center" vertical="top"/>
    </xf>
    <xf numFmtId="164" fontId="13" fillId="3" borderId="22" xfId="0" applyNumberFormat="1" applyFont="1" applyFill="1" applyBorder="1" applyAlignment="1">
      <alignment horizontal="center" vertical="top"/>
    </xf>
    <xf numFmtId="4" fontId="13" fillId="3" borderId="22" xfId="0" applyNumberFormat="1" applyFont="1" applyFill="1" applyBorder="1" applyAlignment="1">
      <alignment horizontal="center" vertical="top"/>
    </xf>
    <xf numFmtId="44" fontId="13" fillId="3" borderId="22" xfId="0" applyNumberFormat="1" applyFont="1" applyFill="1" applyBorder="1" applyAlignment="1">
      <alignment horizontal="center" vertical="top"/>
    </xf>
    <xf numFmtId="44" fontId="14" fillId="0" borderId="21" xfId="0" applyNumberFormat="1" applyFont="1" applyBorder="1" applyAlignment="1">
      <alignment horizontal="center" vertical="top"/>
    </xf>
    <xf numFmtId="164" fontId="11" fillId="5" borderId="21" xfId="0" applyNumberFormat="1" applyFont="1" applyFill="1" applyBorder="1" applyAlignment="1">
      <alignment horizontal="centerContinuous" vertical="top"/>
    </xf>
    <xf numFmtId="164" fontId="11" fillId="5" borderId="21" xfId="3" applyNumberFormat="1" applyFont="1" applyFill="1" applyBorder="1" applyAlignment="1">
      <alignment horizontal="centerContinuous" vertical="top"/>
    </xf>
    <xf numFmtId="4" fontId="0" fillId="0" borderId="0" xfId="0" applyNumberFormat="1" applyAlignment="1">
      <alignment vertical="center"/>
    </xf>
    <xf numFmtId="164" fontId="11" fillId="5" borderId="21" xfId="0" applyNumberFormat="1" applyFont="1" applyFill="1" applyBorder="1" applyAlignment="1">
      <alignment vertical="top"/>
    </xf>
    <xf numFmtId="164" fontId="11" fillId="5" borderId="21" xfId="3" applyNumberFormat="1" applyFont="1" applyFill="1" applyBorder="1" applyAlignment="1">
      <alignment vertical="top"/>
    </xf>
    <xf numFmtId="164" fontId="11" fillId="5" borderId="21" xfId="0" applyNumberFormat="1" applyFont="1" applyFill="1" applyBorder="1" applyAlignment="1">
      <alignment horizontal="right" vertical="top"/>
    </xf>
    <xf numFmtId="44" fontId="11" fillId="5" borderId="21" xfId="0" applyNumberFormat="1" applyFont="1" applyFill="1" applyBorder="1" applyAlignment="1">
      <alignment vertical="top"/>
    </xf>
    <xf numFmtId="164" fontId="13" fillId="3" borderId="22" xfId="3" applyNumberFormat="1" applyFont="1" applyFill="1" applyBorder="1" applyAlignment="1">
      <alignment horizontal="center" vertical="top"/>
    </xf>
    <xf numFmtId="4" fontId="13" fillId="3" borderId="22" xfId="3" applyNumberFormat="1" applyFont="1" applyFill="1" applyBorder="1" applyAlignment="1">
      <alignment horizontal="center" vertical="top"/>
    </xf>
    <xf numFmtId="44" fontId="13" fillId="3" borderId="22" xfId="3" applyNumberFormat="1" applyFont="1" applyFill="1" applyBorder="1" applyAlignment="1">
      <alignment horizontal="center" vertical="top"/>
    </xf>
    <xf numFmtId="0" fontId="6" fillId="3" borderId="0" xfId="3" applyFill="1" applyAlignment="1">
      <alignment vertical="center"/>
    </xf>
    <xf numFmtId="0" fontId="16" fillId="2" borderId="2" xfId="0" applyFont="1" applyFill="1" applyBorder="1" applyAlignment="1">
      <alignment vertical="top" wrapText="1"/>
    </xf>
    <xf numFmtId="0" fontId="16" fillId="2" borderId="23" xfId="0" applyFont="1" applyFill="1" applyBorder="1" applyAlignment="1">
      <alignment vertical="top" wrapText="1"/>
    </xf>
    <xf numFmtId="0" fontId="17" fillId="2" borderId="23" xfId="0" applyFont="1" applyFill="1" applyBorder="1" applyAlignment="1">
      <alignment horizontal="right" vertical="top"/>
    </xf>
    <xf numFmtId="44" fontId="17" fillId="2" borderId="24" xfId="0" applyNumberFormat="1" applyFont="1" applyFill="1" applyBorder="1" applyAlignment="1">
      <alignment vertical="top" wrapText="1"/>
    </xf>
    <xf numFmtId="44" fontId="13" fillId="6" borderId="21" xfId="0" applyNumberFormat="1" applyFont="1" applyFill="1" applyBorder="1" applyAlignment="1">
      <alignment vertical="top"/>
    </xf>
    <xf numFmtId="44" fontId="19" fillId="3" borderId="21" xfId="1" applyNumberFormat="1" applyFont="1" applyFill="1" applyBorder="1" applyAlignment="1">
      <alignment horizontal="right" vertical="top" wrapText="1"/>
    </xf>
    <xf numFmtId="44" fontId="0" fillId="0" borderId="0" xfId="0" applyNumberFormat="1" applyAlignment="1">
      <alignment vertical="center"/>
    </xf>
    <xf numFmtId="44" fontId="6" fillId="0" borderId="0" xfId="0" applyNumberFormat="1" applyFont="1" applyAlignment="1">
      <alignment vertical="center"/>
    </xf>
    <xf numFmtId="44" fontId="20" fillId="0" borderId="0" xfId="0" applyNumberFormat="1" applyFont="1" applyAlignment="1">
      <alignment vertical="center"/>
    </xf>
    <xf numFmtId="44" fontId="14" fillId="0" borderId="0" xfId="0" applyNumberFormat="1" applyFont="1" applyAlignment="1">
      <alignment vertical="center"/>
    </xf>
    <xf numFmtId="166" fontId="14" fillId="0" borderId="0" xfId="2" applyNumberFormat="1" applyFont="1" applyAlignment="1">
      <alignment vertical="center"/>
    </xf>
    <xf numFmtId="44" fontId="21" fillId="0" borderId="0" xfId="0" applyNumberFormat="1" applyFont="1" applyAlignment="1">
      <alignment vertical="center"/>
    </xf>
    <xf numFmtId="164" fontId="11" fillId="7" borderId="21" xfId="0" applyNumberFormat="1" applyFont="1" applyFill="1" applyBorder="1" applyAlignment="1">
      <alignment horizontal="centerContinuous" vertical="top"/>
    </xf>
    <xf numFmtId="164" fontId="11" fillId="7" borderId="21" xfId="3" applyNumberFormat="1" applyFont="1" applyFill="1" applyBorder="1" applyAlignment="1">
      <alignment horizontal="centerContinuous" vertical="top"/>
    </xf>
    <xf numFmtId="44" fontId="11" fillId="7" borderId="21" xfId="0" applyNumberFormat="1" applyFont="1" applyFill="1" applyBorder="1" applyAlignment="1">
      <alignment horizontal="centerContinuous" vertical="top"/>
    </xf>
    <xf numFmtId="164" fontId="11" fillId="7" borderId="21" xfId="0" applyNumberFormat="1" applyFont="1" applyFill="1" applyBorder="1" applyAlignment="1">
      <alignment vertical="top"/>
    </xf>
    <xf numFmtId="164" fontId="11" fillId="7" borderId="21" xfId="3" applyNumberFormat="1" applyFont="1" applyFill="1" applyBorder="1" applyAlignment="1">
      <alignment vertical="top"/>
    </xf>
    <xf numFmtId="164" fontId="11" fillId="7" borderId="21" xfId="0" applyNumberFormat="1" applyFont="1" applyFill="1" applyBorder="1" applyAlignment="1">
      <alignment horizontal="right" vertical="top"/>
    </xf>
    <xf numFmtId="44" fontId="11" fillId="7" borderId="21" xfId="0" applyNumberFormat="1" applyFont="1" applyFill="1" applyBorder="1" applyAlignment="1">
      <alignment vertical="top"/>
    </xf>
    <xf numFmtId="164" fontId="11" fillId="8" borderId="21" xfId="0" applyNumberFormat="1" applyFont="1" applyFill="1" applyBorder="1" applyAlignment="1">
      <alignment horizontal="centerContinuous" vertical="top"/>
    </xf>
    <xf numFmtId="164" fontId="11" fillId="8" borderId="21" xfId="3" applyNumberFormat="1" applyFont="1" applyFill="1" applyBorder="1" applyAlignment="1">
      <alignment horizontal="centerContinuous" vertical="top"/>
    </xf>
    <xf numFmtId="164" fontId="11" fillId="8" borderId="21" xfId="0" applyNumberFormat="1" applyFont="1" applyFill="1" applyBorder="1" applyAlignment="1">
      <alignment vertical="top"/>
    </xf>
    <xf numFmtId="164" fontId="11" fillId="8" borderId="21" xfId="3" applyNumberFormat="1" applyFont="1" applyFill="1" applyBorder="1" applyAlignment="1">
      <alignment vertical="top"/>
    </xf>
    <xf numFmtId="164" fontId="11" fillId="8" borderId="21" xfId="0" applyNumberFormat="1" applyFont="1" applyFill="1" applyBorder="1" applyAlignment="1">
      <alignment horizontal="right" vertical="top"/>
    </xf>
    <xf numFmtId="44" fontId="11" fillId="8" borderId="21" xfId="0" applyNumberFormat="1" applyFont="1" applyFill="1" applyBorder="1" applyAlignment="1">
      <alignment vertical="top"/>
    </xf>
    <xf numFmtId="164" fontId="11" fillId="9" borderId="21" xfId="0" applyNumberFormat="1" applyFont="1" applyFill="1" applyBorder="1" applyAlignment="1">
      <alignment horizontal="centerContinuous" vertical="top"/>
    </xf>
    <xf numFmtId="164" fontId="11" fillId="9" borderId="21" xfId="3" applyNumberFormat="1" applyFont="1" applyFill="1" applyBorder="1" applyAlignment="1">
      <alignment horizontal="centerContinuous" vertical="top"/>
    </xf>
    <xf numFmtId="164" fontId="11" fillId="9" borderId="21" xfId="0" applyNumberFormat="1" applyFont="1" applyFill="1" applyBorder="1" applyAlignment="1">
      <alignment vertical="top"/>
    </xf>
    <xf numFmtId="164" fontId="11" fillId="9" borderId="21" xfId="0" applyNumberFormat="1" applyFont="1" applyFill="1" applyBorder="1" applyAlignment="1">
      <alignment horizontal="right" vertical="top"/>
    </xf>
    <xf numFmtId="44" fontId="11" fillId="9" borderId="21" xfId="0" applyNumberFormat="1" applyFont="1" applyFill="1" applyBorder="1" applyAlignment="1">
      <alignment vertical="top"/>
    </xf>
    <xf numFmtId="0" fontId="10" fillId="10" borderId="21" xfId="0" applyFont="1" applyFill="1" applyBorder="1" applyAlignment="1">
      <alignment horizontal="center" vertical="center"/>
    </xf>
    <xf numFmtId="164" fontId="11" fillId="10" borderId="21" xfId="3" applyNumberFormat="1" applyFont="1" applyFill="1" applyBorder="1" applyAlignment="1">
      <alignment horizontal="centerContinuous"/>
    </xf>
    <xf numFmtId="0" fontId="10" fillId="10" borderId="21" xfId="0" applyFont="1" applyFill="1" applyBorder="1" applyAlignment="1">
      <alignment horizontal="centerContinuous"/>
    </xf>
    <xf numFmtId="4" fontId="10" fillId="10" borderId="21" xfId="0" applyNumberFormat="1" applyFont="1" applyFill="1" applyBorder="1" applyAlignment="1">
      <alignment horizontal="centerContinuous"/>
    </xf>
    <xf numFmtId="44" fontId="10" fillId="10" borderId="21" xfId="0" applyNumberFormat="1" applyFont="1" applyFill="1" applyBorder="1" applyAlignment="1">
      <alignment horizontal="centerContinuous"/>
    </xf>
    <xf numFmtId="44" fontId="10" fillId="10" borderId="21" xfId="0" applyNumberFormat="1" applyFont="1" applyFill="1" applyBorder="1" applyAlignment="1">
      <alignment horizontal="center" vertical="center"/>
    </xf>
    <xf numFmtId="0" fontId="3" fillId="0" borderId="8" xfId="0" applyFont="1" applyBorder="1" applyAlignment="1">
      <alignment horizontal="center" vertical="center" wrapText="1"/>
    </xf>
    <xf numFmtId="0" fontId="3" fillId="0" borderId="21" xfId="3" applyFont="1" applyBorder="1" applyAlignment="1">
      <alignment horizontal="justify" vertical="top"/>
    </xf>
    <xf numFmtId="0" fontId="3" fillId="0" borderId="21" xfId="3" applyFont="1" applyBorder="1" applyAlignment="1">
      <alignment horizontal="justify" vertical="top" wrapText="1"/>
    </xf>
    <xf numFmtId="164" fontId="11" fillId="11" borderId="21" xfId="0" applyNumberFormat="1" applyFont="1" applyFill="1" applyBorder="1" applyAlignment="1">
      <alignment vertical="top"/>
    </xf>
    <xf numFmtId="44" fontId="11" fillId="11" borderId="21" xfId="0" applyNumberFormat="1" applyFont="1" applyFill="1" applyBorder="1" applyAlignment="1">
      <alignment vertical="top"/>
    </xf>
    <xf numFmtId="164" fontId="11" fillId="12" borderId="21" xfId="0" applyNumberFormat="1" applyFont="1" applyFill="1" applyBorder="1" applyAlignment="1">
      <alignment horizontal="centerContinuous" vertical="top"/>
    </xf>
    <xf numFmtId="164" fontId="11" fillId="12" borderId="21" xfId="3" applyNumberFormat="1" applyFont="1" applyFill="1" applyBorder="1" applyAlignment="1">
      <alignment horizontal="centerContinuous" vertical="top"/>
    </xf>
    <xf numFmtId="44" fontId="11" fillId="12" borderId="21" xfId="0" applyNumberFormat="1" applyFont="1" applyFill="1" applyBorder="1" applyAlignment="1">
      <alignment horizontal="centerContinuous" vertical="top"/>
    </xf>
    <xf numFmtId="164" fontId="11" fillId="3" borderId="28" xfId="0" applyNumberFormat="1" applyFont="1" applyFill="1" applyBorder="1" applyAlignment="1">
      <alignment horizontal="right" vertical="top"/>
    </xf>
    <xf numFmtId="164" fontId="11" fillId="3" borderId="22" xfId="0" applyNumberFormat="1" applyFont="1" applyFill="1" applyBorder="1" applyAlignment="1">
      <alignment horizontal="right" vertical="top"/>
    </xf>
    <xf numFmtId="164" fontId="11" fillId="3" borderId="29" xfId="0" applyNumberFormat="1" applyFont="1" applyFill="1" applyBorder="1" applyAlignment="1">
      <alignment horizontal="right" vertical="top"/>
    </xf>
    <xf numFmtId="44" fontId="11" fillId="3" borderId="21" xfId="0" applyNumberFormat="1" applyFont="1" applyFill="1" applyBorder="1" applyAlignment="1">
      <alignment horizontal="centerContinuous" vertical="top"/>
    </xf>
    <xf numFmtId="164" fontId="11" fillId="13" borderId="21" xfId="0" applyNumberFormat="1" applyFont="1" applyFill="1" applyBorder="1" applyAlignment="1">
      <alignment vertical="top"/>
    </xf>
    <xf numFmtId="44" fontId="11" fillId="13" borderId="21" xfId="0" applyNumberFormat="1" applyFont="1" applyFill="1" applyBorder="1" applyAlignment="1">
      <alignment vertical="top"/>
    </xf>
    <xf numFmtId="0" fontId="3" fillId="0" borderId="21" xfId="0" applyFont="1" applyBorder="1" applyAlignment="1">
      <alignment horizontal="center" vertical="top" wrapText="1"/>
    </xf>
    <xf numFmtId="0" fontId="3" fillId="0" borderId="0" xfId="0" applyFont="1" applyAlignment="1">
      <alignment vertical="center"/>
    </xf>
    <xf numFmtId="4" fontId="6" fillId="0" borderId="22" xfId="0" applyNumberFormat="1" applyFont="1" applyBorder="1" applyAlignment="1">
      <alignment horizontal="center" vertical="top" wrapText="1"/>
    </xf>
    <xf numFmtId="44" fontId="6" fillId="0" borderId="29" xfId="0" applyNumberFormat="1" applyFont="1" applyBorder="1" applyAlignment="1">
      <alignment horizontal="center" vertical="top"/>
    </xf>
    <xf numFmtId="0" fontId="24" fillId="0" borderId="21" xfId="3" applyFont="1" applyBorder="1" applyAlignment="1">
      <alignment horizontal="justify" vertical="top"/>
    </xf>
    <xf numFmtId="0" fontId="3" fillId="0" borderId="28" xfId="0" applyFont="1" applyBorder="1" applyAlignment="1">
      <alignment horizontal="center" vertical="top" wrapText="1"/>
    </xf>
    <xf numFmtId="168" fontId="3" fillId="0" borderId="0" xfId="0" applyNumberFormat="1" applyFont="1" applyAlignment="1">
      <alignment vertical="center"/>
    </xf>
    <xf numFmtId="0" fontId="24" fillId="0" borderId="21" xfId="0" applyFont="1" applyBorder="1" applyAlignment="1">
      <alignment horizontal="center" vertical="top"/>
    </xf>
    <xf numFmtId="4" fontId="24" fillId="0" borderId="21" xfId="0" applyNumberFormat="1" applyFont="1" applyBorder="1" applyAlignment="1">
      <alignment horizontal="center" vertical="top"/>
    </xf>
    <xf numFmtId="44" fontId="24" fillId="0" borderId="21" xfId="0" applyNumberFormat="1" applyFont="1" applyBorder="1" applyAlignment="1">
      <alignment horizontal="center" vertical="top"/>
    </xf>
    <xf numFmtId="44" fontId="26" fillId="0" borderId="21" xfId="4" applyNumberFormat="1" applyFont="1" applyFill="1" applyBorder="1" applyAlignment="1">
      <alignment horizontal="center" vertical="top"/>
    </xf>
    <xf numFmtId="39" fontId="3" fillId="0" borderId="21" xfId="3" applyNumberFormat="1" applyFont="1" applyBorder="1" applyAlignment="1">
      <alignment horizontal="justify" vertical="top"/>
    </xf>
    <xf numFmtId="0" fontId="20" fillId="0" borderId="0" xfId="0" applyFont="1" applyAlignment="1">
      <alignment horizontal="right" vertical="center"/>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18" fillId="3" borderId="21" xfId="0" applyFont="1" applyFill="1" applyBorder="1" applyAlignment="1">
      <alignment horizontal="center" vertical="top" wrapText="1"/>
    </xf>
    <xf numFmtId="165" fontId="18" fillId="3" borderId="21" xfId="1" applyFont="1" applyFill="1" applyBorder="1" applyAlignment="1">
      <alignment horizontal="center" vertical="top" wrapText="1"/>
    </xf>
    <xf numFmtId="164" fontId="11" fillId="11" borderId="28" xfId="3" applyNumberFormat="1" applyFont="1" applyFill="1" applyBorder="1" applyAlignment="1">
      <alignment horizontal="center" vertical="top"/>
    </xf>
    <xf numFmtId="164" fontId="11" fillId="11" borderId="22" xfId="3" applyNumberFormat="1" applyFont="1" applyFill="1" applyBorder="1" applyAlignment="1">
      <alignment horizontal="center" vertical="top"/>
    </xf>
    <xf numFmtId="164" fontId="11" fillId="11" borderId="29" xfId="3" applyNumberFormat="1" applyFont="1" applyFill="1" applyBorder="1" applyAlignment="1">
      <alignment horizontal="center" vertical="top"/>
    </xf>
    <xf numFmtId="164" fontId="11" fillId="11" borderId="28" xfId="0" applyNumberFormat="1" applyFont="1" applyFill="1" applyBorder="1" applyAlignment="1">
      <alignment horizontal="center" vertical="top"/>
    </xf>
    <xf numFmtId="164" fontId="11" fillId="11" borderId="22" xfId="0" applyNumberFormat="1" applyFont="1" applyFill="1" applyBorder="1" applyAlignment="1">
      <alignment horizontal="center" vertical="top"/>
    </xf>
    <xf numFmtId="164" fontId="11" fillId="11" borderId="29" xfId="0" applyNumberFormat="1" applyFont="1" applyFill="1" applyBorder="1" applyAlignment="1">
      <alignment horizontal="center" vertical="top"/>
    </xf>
    <xf numFmtId="164" fontId="11" fillId="12" borderId="28" xfId="0" applyNumberFormat="1" applyFont="1" applyFill="1" applyBorder="1" applyAlignment="1">
      <alignment horizontal="right" vertical="top"/>
    </xf>
    <xf numFmtId="164" fontId="11" fillId="12" borderId="22" xfId="0" applyNumberFormat="1" applyFont="1" applyFill="1" applyBorder="1" applyAlignment="1">
      <alignment horizontal="right" vertical="top"/>
    </xf>
    <xf numFmtId="164" fontId="11" fillId="12" borderId="29" xfId="0" applyNumberFormat="1" applyFont="1" applyFill="1" applyBorder="1" applyAlignment="1">
      <alignment horizontal="right" vertical="top"/>
    </xf>
    <xf numFmtId="164" fontId="11" fillId="13" borderId="28" xfId="3" applyNumberFormat="1" applyFont="1" applyFill="1" applyBorder="1" applyAlignment="1">
      <alignment horizontal="center" vertical="top"/>
    </xf>
    <xf numFmtId="164" fontId="11" fillId="13" borderId="22" xfId="3" applyNumberFormat="1" applyFont="1" applyFill="1" applyBorder="1" applyAlignment="1">
      <alignment horizontal="center" vertical="top"/>
    </xf>
    <xf numFmtId="164" fontId="11" fillId="13" borderId="29" xfId="3" applyNumberFormat="1" applyFont="1" applyFill="1" applyBorder="1" applyAlignment="1">
      <alignment horizontal="center" vertical="top"/>
    </xf>
    <xf numFmtId="164" fontId="11" fillId="13" borderId="28" xfId="0" applyNumberFormat="1" applyFont="1" applyFill="1" applyBorder="1" applyAlignment="1">
      <alignment horizontal="center" vertical="top"/>
    </xf>
    <xf numFmtId="164" fontId="11" fillId="13" borderId="22" xfId="0" applyNumberFormat="1" applyFont="1" applyFill="1" applyBorder="1" applyAlignment="1">
      <alignment horizontal="center" vertical="top"/>
    </xf>
    <xf numFmtId="164" fontId="11" fillId="13" borderId="29" xfId="0" applyNumberFormat="1" applyFont="1" applyFill="1" applyBorder="1" applyAlignment="1">
      <alignment horizontal="center" vertical="top"/>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3" fillId="0" borderId="4" xfId="0" applyFont="1" applyBorder="1" applyAlignment="1">
      <alignment horizontal="right" vertical="center" wrapText="1"/>
    </xf>
    <xf numFmtId="0" fontId="6" fillId="0" borderId="0" xfId="0" applyFont="1" applyAlignment="1">
      <alignment horizontal="right" vertical="center"/>
    </xf>
    <xf numFmtId="0" fontId="6" fillId="0" borderId="5" xfId="0" applyFont="1" applyBorder="1" applyAlignment="1">
      <alignment horizontal="righ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cellXfs>
  <cellStyles count="12">
    <cellStyle name="Millares 3" xfId="5" xr:uid="{69EA8B43-FAF1-43A5-B951-2648680EF141}"/>
    <cellStyle name="Moneda" xfId="1" builtinId="4"/>
    <cellStyle name="Moneda 2" xfId="4" xr:uid="{35C111B5-F4AA-49F6-A5B9-2E3F26FFADDB}"/>
    <cellStyle name="Normal" xfId="0" builtinId="0"/>
    <cellStyle name="Normal 19" xfId="6" xr:uid="{26092F93-4DC9-4717-AACB-71D001277772}"/>
    <cellStyle name="Normal 3 2" xfId="3" xr:uid="{CFE12853-CC6C-47B7-A718-43182AA9B3FA}"/>
    <cellStyle name="Normal 3 3 2" xfId="8" xr:uid="{47FED41E-D37A-44EC-B456-7F469B05988E}"/>
    <cellStyle name="Normal 3 3 2 2" xfId="11" xr:uid="{8F60F21C-0E64-4712-A328-513570EF18B5}"/>
    <cellStyle name="Normal 4 2 2" xfId="7" xr:uid="{C2740348-0655-43F5-B907-327286A8CEF6}"/>
    <cellStyle name="Normal 4 2 2 2" xfId="10" xr:uid="{07DD7BA4-0F2F-4172-9697-3253DEF1BE4C}"/>
    <cellStyle name="Porcentaje" xfId="2" builtinId="5"/>
    <cellStyle name="Porcentaje 2" xfId="9" xr:uid="{22EE584C-51E7-488E-80BB-50B2431F413B}"/>
  </cellStyles>
  <dxfs count="0"/>
  <tableStyles count="0" defaultTableStyle="TableStyleMedium2" defaultPivotStyle="PivotStyleLight16"/>
  <colors>
    <mruColors>
      <color rgb="FFDCE6F1"/>
      <color rgb="FFC5D9F1"/>
      <color rgb="FFCCC0DA"/>
      <color rgb="FFD8E4B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68035</xdr:colOff>
      <xdr:row>0</xdr:row>
      <xdr:rowOff>68035</xdr:rowOff>
    </xdr:from>
    <xdr:to>
      <xdr:col>0</xdr:col>
      <xdr:colOff>911678</xdr:colOff>
      <xdr:row>3</xdr:row>
      <xdr:rowOff>240359</xdr:rowOff>
    </xdr:to>
    <xdr:pic>
      <xdr:nvPicPr>
        <xdr:cNvPr id="2" name="Imagen 10">
          <a:extLst>
            <a:ext uri="{FF2B5EF4-FFF2-40B4-BE49-F238E27FC236}">
              <a16:creationId xmlns:a16="http://schemas.microsoft.com/office/drawing/2014/main" id="{2E17F862-EF5B-4827-BBFE-60B94693EE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43643"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68035</xdr:colOff>
      <xdr:row>0</xdr:row>
      <xdr:rowOff>68035</xdr:rowOff>
    </xdr:from>
    <xdr:to>
      <xdr:col>0</xdr:col>
      <xdr:colOff>911678</xdr:colOff>
      <xdr:row>3</xdr:row>
      <xdr:rowOff>240359</xdr:rowOff>
    </xdr:to>
    <xdr:pic>
      <xdr:nvPicPr>
        <xdr:cNvPr id="2" name="Imagen 10">
          <a:extLst>
            <a:ext uri="{FF2B5EF4-FFF2-40B4-BE49-F238E27FC236}">
              <a16:creationId xmlns:a16="http://schemas.microsoft.com/office/drawing/2014/main" id="{57B34253-F982-4761-BE2B-23BC67BF39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43643"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Mis%20documentos\TRAMO%201\Ficha%20Genera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file:///C:\TERRACERIAS%20CYO\O%20B%20R%20A%20S%20%20%20E%20N%20%20%20P%20R%20O%20C%20E%20S%20O\VIALIDADES%20LOS%20CABOS%202016\Users\fausto\Documents\O%20B%20R%20A%20S_%20I%20B%20S\MISION%20SAPI%20SA%20DE%20CV\U%20R%20B%20-%201%20R%20A%20-%20E%20T%20A%20P%20A\REPORTE%20DE%20VOLUMENES\Semana%2021\URB-1ERA%20ETAPA-ESTIMACION%2021.xls?363099D7" TargetMode="External"/><Relationship Id="rId1" Type="http://schemas.openxmlformats.org/officeDocument/2006/relationships/externalLinkPath" Target="file:///\\363099D7\URB-1ERA%20ETAPA-ESTIMACION%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1.-PSUR%20RIO%202011%20Gen%20Autorizado%20Alcantarillado%20y%20Descargas%20Etapa%20I%20Parte%20II%20(17Oct20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LIBROS~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JOEL\INFO.%20ACT.%20PUEN.CASO%20III\Libro%20Prime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carreteras%20federales\choapas\tramo%2080-105\CMPRESOR.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RRACERIAS%20CYO\O%20B%20R%20A%20S%20%20%20E%20N%20%20%20P%20R%20O%20C%20E%20S%20O\VIALIDADES%20LOS%20CABOS%202016\Nueva%20carpeta\OBRAS\best%20buy\PRESUPUESTO_BEST_BUY_MUNDO_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LOSAS"/>
      <sheetName val="Forma 3"/>
      <sheetName val="B DATOS"/>
      <sheetName val="E-7"/>
      <sheetName val="E7-99002"/>
      <sheetName val="Ficha General"/>
      <sheetName val="TCA-058"/>
      <sheetName val="Av Fis-Fin"/>
      <sheetName val="Pagos x Est."/>
      <sheetName val="Avance"/>
      <sheetName val="Forma E_7"/>
      <sheetName val="Catálogo"/>
      <sheetName val="2.1 FICH-GEN"/>
      <sheetName val="Macro2"/>
      <sheetName val="Macro1"/>
      <sheetName val="caratula mo"/>
      <sheetName val="ctrol estimaciones"/>
      <sheetName val="control 1"/>
      <sheetName val="caratula ta"/>
      <sheetName val="AVANCE FISICO"/>
      <sheetName val="Desglose 4"/>
      <sheetName val="1 FICHA TEC "/>
      <sheetName val="2   INV Y METAS  "/>
      <sheetName val="Res-hoja - est"/>
      <sheetName val="CMPRESOR"/>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3"/>
      <sheetName val="B DATOS"/>
      <sheetName val="E7-99002"/>
      <sheetName val="Ficha General"/>
      <sheetName val="TCA-058"/>
      <sheetName val="Catálogo"/>
      <sheetName val="Av Fis-Fin"/>
      <sheetName val="Pagos x Est."/>
      <sheetName val="Avance"/>
      <sheetName val="Forma E_7"/>
      <sheetName val="LOSAS"/>
      <sheetName val="E-7"/>
      <sheetName val="2.1 FICH-GEN"/>
      <sheetName val="Desglose 4"/>
    </sheetNames>
    <sheetDataSet>
      <sheetData sheetId="0">
        <row r="13">
          <cell r="E13">
            <v>0</v>
          </cell>
        </row>
      </sheetData>
      <sheetData sheetId="1">
        <row r="13">
          <cell r="E13" t="str">
            <v xml:space="preserve"> </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CMPRESOR"/>
      <sheetName val="Desglose 4"/>
      <sheetName val="CATA"/>
      <sheetName val="Catálogo"/>
      <sheetName val="Res-hoja - est"/>
      <sheetName val="COSTHOR"/>
      <sheetName val="LISTAMA"/>
      <sheetName val="FINANC. GRAL."/>
      <sheetName val="6 Port de dvia"/>
      <sheetName val="6.1"/>
      <sheetName val="7 Precios unit"/>
      <sheetName val="7 P.U"/>
      <sheetName val="8 Recursos p Superv"/>
      <sheetName val="8.2"/>
      <sheetName val="Forma E-17"/>
      <sheetName val="GRAF.INVER"/>
      <sheetName val="Programa Conc.Dif."/>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t="str">
            <v xml:space="preserve"> </v>
          </cell>
          <cell r="E11" t="str">
            <v>A Ñ O  D E  1 9 9 7</v>
          </cell>
          <cell r="H11" t="str">
            <v>A Ñ O  D E  1 9 9 8</v>
          </cell>
        </row>
        <row r="12">
          <cell r="A12" t="str">
            <v>C O N C E P T O</v>
          </cell>
          <cell r="B12" t="str">
            <v>CON P.U. DE</v>
          </cell>
          <cell r="C12" t="str">
            <v>ACTUALIZADA</v>
          </cell>
          <cell r="E12" t="str">
            <v>CON P.U. DE</v>
          </cell>
          <cell r="F12" t="str">
            <v xml:space="preserve"> </v>
          </cell>
          <cell r="G12" t="str">
            <v xml:space="preserve"> </v>
          </cell>
          <cell r="H12" t="str">
            <v>CON P.U. DE</v>
          </cell>
        </row>
        <row r="13">
          <cell r="A13" t="str">
            <v xml:space="preserve"> </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t="str">
            <v xml:space="preserve"> </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atálogo"/>
      <sheetName val="Res-hoja - est"/>
      <sheetName val="Desglose 4"/>
      <sheetName val="CATA"/>
      <sheetName val="COSTHOR"/>
      <sheetName val="LISTAMA"/>
      <sheetName val="CMPRESOR"/>
      <sheetName val="GRAFICA FINANCIERA"/>
      <sheetName val="FINANC. GRAL."/>
      <sheetName val="6 Port de dvia"/>
      <sheetName val="6.1"/>
      <sheetName val="7 Precios unit"/>
      <sheetName val="7 P.U"/>
      <sheetName val="8 Recursos p Superv"/>
      <sheetName val="8.2"/>
      <sheetName val="Forma E-17"/>
      <sheetName val="GRAF.INVER"/>
      <sheetName val="Programa Conc.Dif."/>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Forma E_7"/>
      <sheetName val="1 FICHA TEC"/>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Desglose 4"/>
      <sheetName val="PRGVAL"/>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Desglose 4"/>
      <sheetName val="CMPRESOR"/>
      <sheetName val="e-39"/>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Programa Conc.Dif."/>
      <sheetName val="CMPRESOR"/>
      <sheetName val="Hoja1 (2)"/>
      <sheetName val="TECSA (sin amort.)"/>
      <sheetName val="Forma E-7 (P)"/>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COSTHOR"/>
      <sheetName val="LISTAMA"/>
      <sheetName val="Catálogo"/>
      <sheetName val="CMPRESOR"/>
      <sheetName val="CATA"/>
      <sheetName val="Res-hoja - est"/>
      <sheetName val="Desglose 4"/>
      <sheetName val="FINANC. GRAL."/>
      <sheetName val="6 Port de dvia"/>
      <sheetName val="6.1"/>
      <sheetName val="7 Precios unit"/>
      <sheetName val="7 P.U"/>
      <sheetName val="8 Recursos p Superv"/>
      <sheetName val="8.2"/>
      <sheetName val="Forma E-17"/>
      <sheetName val="GRAF.INVER"/>
      <sheetName val="Programa Conc.Dif."/>
      <sheetName val="GRAFICA FINANCIERA"/>
      <sheetName val="CARATULA FMPE-DT-751-13-1"/>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Programa Conc.Dif."/>
      <sheetName val="Rel_Estim"/>
      <sheetName val="Forma_E-7"/>
      <sheetName val="Forma_1_(2)"/>
      <sheetName val="Forma_E-17"/>
      <sheetName val="Est__Total"/>
      <sheetName val="Forma_1"/>
      <sheetName val="Forma_2"/>
      <sheetName val="Forma_3"/>
      <sheetName val="C"/>
      <sheetName val="CONCENTRADO"/>
      <sheetName val="RTCO96"/>
      <sheetName val="1.6"/>
      <sheetName val="GRA. ENTR. CORTEZ"/>
      <sheetName val="GRAFICA FINANCIERA"/>
      <sheetName val="RES08"/>
      <sheetName val="MAN08"/>
      <sheetName val="MAQ08"/>
      <sheetName val="Forma E-7 (P)"/>
      <sheetName val="Mayo.2009"/>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BE333-C9E0-4185-9B78-3BD6F98E27CE}">
  <sheetPr>
    <outlinePr summaryBelow="0"/>
    <pageSetUpPr fitToPage="1"/>
  </sheetPr>
  <dimension ref="A1:AI76"/>
  <sheetViews>
    <sheetView view="pageBreakPreview" topLeftCell="A4" zoomScale="85" zoomScaleNormal="85" zoomScaleSheetLayoutView="85" workbookViewId="0">
      <selection activeCell="J63" sqref="J63"/>
    </sheetView>
  </sheetViews>
  <sheetFormatPr baseColWidth="10" defaultColWidth="11.42578125" defaultRowHeight="12.75" outlineLevelCol="1" x14ac:dyDescent="0.2"/>
  <cols>
    <col min="1" max="1" width="15.7109375" style="2" customWidth="1"/>
    <col min="2" max="2" width="71.42578125" style="2" customWidth="1"/>
    <col min="3" max="3" width="10.28515625" style="2" customWidth="1"/>
    <col min="4" max="4" width="12.28515625" style="29" bestFit="1" customWidth="1" outlineLevel="1"/>
    <col min="5" max="5" width="15.5703125" style="44" customWidth="1" outlineLevel="1"/>
    <col min="6" max="6" width="24.42578125" style="44" customWidth="1"/>
    <col min="7" max="16384" width="11.42578125" style="2"/>
  </cols>
  <sheetData>
    <row r="1" spans="1:35" s="1" customFormat="1" ht="24.75" customHeight="1" x14ac:dyDescent="0.2">
      <c r="A1" s="133" t="s">
        <v>0</v>
      </c>
      <c r="B1" s="134"/>
      <c r="C1" s="134"/>
      <c r="D1" s="134"/>
      <c r="E1" s="134"/>
      <c r="F1" s="135"/>
    </row>
    <row r="2" spans="1:35" s="1" customFormat="1" ht="24.75" customHeight="1" x14ac:dyDescent="0.2">
      <c r="A2" s="136" t="s">
        <v>1</v>
      </c>
      <c r="B2" s="137"/>
      <c r="C2" s="137"/>
      <c r="D2" s="137"/>
      <c r="E2" s="137"/>
      <c r="F2" s="138"/>
    </row>
    <row r="3" spans="1:35" s="1" customFormat="1" ht="24.75" customHeight="1" x14ac:dyDescent="0.2">
      <c r="A3" s="139" t="s">
        <v>33</v>
      </c>
      <c r="B3" s="140"/>
      <c r="C3" s="140"/>
      <c r="D3" s="140"/>
      <c r="E3" s="140"/>
      <c r="F3" s="141"/>
    </row>
    <row r="4" spans="1:35" ht="24.75" customHeight="1" thickBot="1" x14ac:dyDescent="0.25">
      <c r="A4" s="142" t="s">
        <v>2</v>
      </c>
      <c r="B4" s="143"/>
      <c r="C4" s="143"/>
      <c r="D4" s="143"/>
      <c r="E4" s="143"/>
      <c r="F4" s="74" t="s">
        <v>30</v>
      </c>
    </row>
    <row r="5" spans="1:35" s="3" customFormat="1" ht="16.5" customHeight="1" x14ac:dyDescent="0.2">
      <c r="A5" s="144"/>
      <c r="B5" s="145"/>
      <c r="C5" s="145"/>
      <c r="D5" s="145"/>
      <c r="E5" s="145"/>
      <c r="F5" s="146"/>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s="3" customFormat="1" ht="33" customHeight="1" x14ac:dyDescent="0.2">
      <c r="A6" s="130" t="s">
        <v>32</v>
      </c>
      <c r="B6" s="131"/>
      <c r="C6" s="131"/>
      <c r="D6" s="131"/>
      <c r="E6" s="131"/>
      <c r="F6" s="132"/>
    </row>
    <row r="7" spans="1:35" s="3" customFormat="1" ht="15.75" customHeight="1" x14ac:dyDescent="0.2">
      <c r="A7" s="101"/>
      <c r="B7" s="102"/>
      <c r="C7" s="102"/>
      <c r="D7" s="102"/>
      <c r="E7" s="102"/>
      <c r="F7" s="103"/>
    </row>
    <row r="8" spans="1:35" s="3" customFormat="1" ht="33" customHeight="1" x14ac:dyDescent="0.2">
      <c r="A8" s="104" t="s">
        <v>32</v>
      </c>
      <c r="B8" s="105"/>
      <c r="C8" s="105"/>
      <c r="D8" s="105"/>
      <c r="E8" s="105"/>
      <c r="F8" s="106"/>
    </row>
    <row r="9" spans="1:35" s="3" customFormat="1" x14ac:dyDescent="0.2">
      <c r="A9" s="4" t="s">
        <v>3</v>
      </c>
      <c r="B9" s="4" t="s">
        <v>4</v>
      </c>
      <c r="C9" s="4" t="s">
        <v>5</v>
      </c>
      <c r="D9" s="5" t="s">
        <v>6</v>
      </c>
      <c r="E9" s="6" t="s">
        <v>7</v>
      </c>
      <c r="F9" s="6" t="s">
        <v>8</v>
      </c>
    </row>
    <row r="10" spans="1:35" s="3" customFormat="1" ht="21" x14ac:dyDescent="0.35">
      <c r="A10" s="68"/>
      <c r="B10" s="69" t="s">
        <v>34</v>
      </c>
      <c r="C10" s="70"/>
      <c r="D10" s="71"/>
      <c r="E10" s="72"/>
      <c r="F10" s="73"/>
    </row>
    <row r="11" spans="1:35" s="3" customFormat="1" ht="21" x14ac:dyDescent="0.2">
      <c r="A11" s="79" t="s">
        <v>35</v>
      </c>
      <c r="B11" s="80"/>
      <c r="C11" s="79"/>
      <c r="D11" s="79"/>
      <c r="E11" s="79"/>
      <c r="F11" s="81"/>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8.75" x14ac:dyDescent="0.2">
      <c r="A12" s="7"/>
      <c r="B12" s="8" t="s">
        <v>35</v>
      </c>
      <c r="C12" s="9"/>
      <c r="D12" s="10"/>
      <c r="E12" s="11"/>
      <c r="F12" s="12"/>
    </row>
    <row r="13" spans="1:35" s="3" customFormat="1" ht="21" x14ac:dyDescent="0.2">
      <c r="A13" s="121" t="s">
        <v>133</v>
      </c>
      <c r="B13" s="122"/>
      <c r="C13" s="122"/>
      <c r="D13" s="122"/>
      <c r="E13" s="123"/>
      <c r="F13" s="81">
        <f>F12</f>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s="3" customFormat="1" ht="21" x14ac:dyDescent="0.2">
      <c r="A14" s="82"/>
      <c r="B14" s="83"/>
      <c r="C14" s="83"/>
      <c r="D14" s="83"/>
      <c r="E14" s="84"/>
      <c r="F14" s="85"/>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s="3" customFormat="1" ht="21" x14ac:dyDescent="0.2">
      <c r="A15" s="50" t="s">
        <v>9</v>
      </c>
      <c r="B15" s="51"/>
      <c r="C15" s="50"/>
      <c r="D15" s="50"/>
      <c r="E15" s="50"/>
      <c r="F15" s="5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8.75" x14ac:dyDescent="0.2">
      <c r="A16" s="7"/>
      <c r="B16" s="8" t="s">
        <v>10</v>
      </c>
      <c r="C16" s="9"/>
      <c r="D16" s="10"/>
      <c r="E16" s="11"/>
      <c r="F16" s="12"/>
    </row>
    <row r="17" spans="1:35" ht="18.75" x14ac:dyDescent="0.2">
      <c r="A17" s="7"/>
      <c r="B17" s="8" t="s">
        <v>150</v>
      </c>
      <c r="C17" s="9"/>
      <c r="D17" s="10"/>
      <c r="E17" s="11"/>
      <c r="F17" s="12"/>
    </row>
    <row r="18" spans="1:35" ht="18.75" x14ac:dyDescent="0.2">
      <c r="A18" s="7"/>
      <c r="B18" s="8" t="s">
        <v>14</v>
      </c>
      <c r="C18" s="9"/>
      <c r="D18" s="10"/>
      <c r="E18" s="11"/>
      <c r="F18" s="12"/>
    </row>
    <row r="19" spans="1:35" ht="18.75" x14ac:dyDescent="0.2">
      <c r="A19" s="7"/>
      <c r="B19" s="8" t="s">
        <v>15</v>
      </c>
      <c r="C19" s="9"/>
      <c r="D19" s="10"/>
      <c r="E19" s="11"/>
      <c r="F19" s="12"/>
    </row>
    <row r="20" spans="1:35" s="3" customFormat="1" ht="21" x14ac:dyDescent="0.2">
      <c r="A20" s="53"/>
      <c r="B20" s="54"/>
      <c r="C20" s="53"/>
      <c r="D20" s="53"/>
      <c r="E20" s="55" t="s">
        <v>16</v>
      </c>
      <c r="F20" s="56">
        <f>F16+F17+F18+F19</f>
        <v>0</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s="3" customFormat="1" ht="18.75" x14ac:dyDescent="0.2">
      <c r="A21" s="23"/>
      <c r="B21" s="23"/>
      <c r="C21" s="23"/>
      <c r="D21" s="24"/>
      <c r="E21" s="25"/>
      <c r="F21" s="25"/>
    </row>
    <row r="22" spans="1:35" s="3" customFormat="1" ht="21" x14ac:dyDescent="0.2">
      <c r="A22" s="57" t="s">
        <v>17</v>
      </c>
      <c r="B22" s="58"/>
      <c r="C22" s="57"/>
      <c r="D22" s="57"/>
      <c r="E22" s="57"/>
      <c r="F22" s="57"/>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ht="18.75" x14ac:dyDescent="0.2">
      <c r="A23" s="7"/>
      <c r="B23" s="8" t="s">
        <v>10</v>
      </c>
      <c r="C23" s="9"/>
      <c r="D23" s="10"/>
      <c r="E23" s="11"/>
      <c r="F23" s="12"/>
    </row>
    <row r="24" spans="1:35" ht="18.75" x14ac:dyDescent="0.2">
      <c r="A24" s="7"/>
      <c r="B24" s="8" t="s">
        <v>150</v>
      </c>
      <c r="C24" s="9"/>
      <c r="D24" s="10"/>
      <c r="E24" s="11"/>
      <c r="F24" s="12"/>
    </row>
    <row r="25" spans="1:35" ht="18.75" x14ac:dyDescent="0.2">
      <c r="A25" s="7"/>
      <c r="B25" s="8" t="s">
        <v>149</v>
      </c>
      <c r="C25" s="9"/>
      <c r="D25" s="10"/>
      <c r="E25" s="11"/>
      <c r="F25" s="12"/>
    </row>
    <row r="26" spans="1:35" ht="18.75" x14ac:dyDescent="0.2">
      <c r="A26" s="7"/>
      <c r="B26" s="8" t="s">
        <v>148</v>
      </c>
      <c r="C26" s="9"/>
      <c r="D26" s="10"/>
      <c r="E26" s="11"/>
      <c r="F26" s="12"/>
    </row>
    <row r="27" spans="1:35" s="3" customFormat="1" ht="21" x14ac:dyDescent="0.2">
      <c r="A27" s="59"/>
      <c r="B27" s="60"/>
      <c r="C27" s="59"/>
      <c r="D27" s="59"/>
      <c r="E27" s="61" t="s">
        <v>18</v>
      </c>
      <c r="F27" s="62">
        <f>F26+F25+F24+F23</f>
        <v>0</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s="3" customFormat="1" ht="18.75" x14ac:dyDescent="0.2">
      <c r="A28" s="23"/>
      <c r="B28" s="23"/>
      <c r="C28" s="23"/>
      <c r="D28" s="24"/>
      <c r="E28" s="25"/>
      <c r="F28" s="25"/>
    </row>
    <row r="29" spans="1:35" s="3" customFormat="1" ht="21" x14ac:dyDescent="0.2">
      <c r="A29" s="27" t="s">
        <v>19</v>
      </c>
      <c r="B29" s="28"/>
      <c r="C29" s="27"/>
      <c r="D29" s="27"/>
      <c r="E29" s="27"/>
      <c r="F29" s="27"/>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8.75" x14ac:dyDescent="0.2">
      <c r="A30" s="7"/>
      <c r="B30" s="8" t="s">
        <v>10</v>
      </c>
      <c r="C30" s="9"/>
      <c r="D30" s="10"/>
      <c r="E30" s="11"/>
      <c r="F30" s="12"/>
    </row>
    <row r="31" spans="1:35" ht="18.75" x14ac:dyDescent="0.2">
      <c r="A31" s="7"/>
      <c r="B31" s="8" t="s">
        <v>31</v>
      </c>
      <c r="C31" s="9"/>
      <c r="D31" s="10"/>
      <c r="E31" s="11"/>
      <c r="F31" s="12"/>
    </row>
    <row r="32" spans="1:35" ht="18.75" x14ac:dyDescent="0.2">
      <c r="A32" s="7"/>
      <c r="B32" s="8" t="s">
        <v>146</v>
      </c>
      <c r="C32" s="9"/>
      <c r="D32" s="10"/>
      <c r="E32" s="11"/>
      <c r="F32" s="12"/>
    </row>
    <row r="33" spans="1:35" ht="18.75" x14ac:dyDescent="0.2">
      <c r="A33" s="7"/>
      <c r="B33" s="8" t="s">
        <v>147</v>
      </c>
      <c r="C33" s="9"/>
      <c r="D33" s="10"/>
      <c r="E33" s="11"/>
      <c r="F33" s="12"/>
    </row>
    <row r="34" spans="1:35" ht="18.75" x14ac:dyDescent="0.2">
      <c r="A34" s="7"/>
      <c r="B34" s="8" t="s">
        <v>142</v>
      </c>
      <c r="C34" s="9"/>
      <c r="D34" s="10"/>
      <c r="E34" s="11"/>
      <c r="F34" s="12"/>
    </row>
    <row r="35" spans="1:35" s="3" customFormat="1" ht="21" x14ac:dyDescent="0.2">
      <c r="A35" s="30"/>
      <c r="B35" s="31"/>
      <c r="C35" s="30"/>
      <c r="D35" s="30"/>
      <c r="E35" s="32" t="s">
        <v>21</v>
      </c>
      <c r="F35" s="33">
        <f>+F34+F33+F32+F31+F30</f>
        <v>0</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s="3" customFormat="1" ht="18.75" x14ac:dyDescent="0.2">
      <c r="A36" s="23"/>
      <c r="B36" s="23"/>
      <c r="C36" s="23"/>
      <c r="D36" s="24"/>
      <c r="E36" s="25"/>
      <c r="F36" s="25"/>
      <c r="G36" s="2"/>
      <c r="H36" s="2"/>
      <c r="I36" s="2"/>
      <c r="J36" s="2"/>
      <c r="K36" s="2"/>
    </row>
    <row r="37" spans="1:35" s="3" customFormat="1" ht="21" x14ac:dyDescent="0.2">
      <c r="A37" s="63" t="s">
        <v>22</v>
      </c>
      <c r="B37" s="64"/>
      <c r="C37" s="63"/>
      <c r="D37" s="63"/>
      <c r="E37" s="63"/>
      <c r="F37" s="63"/>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8.75" x14ac:dyDescent="0.2">
      <c r="A38" s="7"/>
      <c r="B38" s="8" t="s">
        <v>10</v>
      </c>
      <c r="C38" s="9"/>
      <c r="D38" s="10"/>
      <c r="E38" s="11"/>
      <c r="F38" s="12"/>
    </row>
    <row r="39" spans="1:35" ht="18.75" x14ac:dyDescent="0.2">
      <c r="A39" s="7"/>
      <c r="B39" s="8" t="s">
        <v>23</v>
      </c>
      <c r="C39" s="9"/>
      <c r="D39" s="10"/>
      <c r="E39" s="11"/>
      <c r="F39" s="12"/>
    </row>
    <row r="40" spans="1:35" ht="18.75" x14ac:dyDescent="0.2">
      <c r="A40" s="7"/>
      <c r="B40" s="8" t="s">
        <v>24</v>
      </c>
      <c r="C40" s="9"/>
      <c r="D40" s="10"/>
      <c r="E40" s="11"/>
      <c r="F40" s="12"/>
    </row>
    <row r="41" spans="1:35" s="3" customFormat="1" ht="21" x14ac:dyDescent="0.2">
      <c r="A41" s="65"/>
      <c r="B41" s="65"/>
      <c r="C41" s="65"/>
      <c r="D41" s="65"/>
      <c r="E41" s="66" t="s">
        <v>26</v>
      </c>
      <c r="F41" s="67">
        <f>F40+F39+F38</f>
        <v>0</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s="37" customFormat="1" ht="18.75" x14ac:dyDescent="0.2">
      <c r="A42" s="34"/>
      <c r="B42" s="34"/>
      <c r="C42" s="34"/>
      <c r="D42" s="35"/>
      <c r="E42" s="36"/>
      <c r="F42" s="36"/>
    </row>
    <row r="43" spans="1:35" s="3" customFormat="1" ht="21" x14ac:dyDescent="0.2">
      <c r="A43" s="124" t="s">
        <v>140</v>
      </c>
      <c r="B43" s="125"/>
      <c r="C43" s="125"/>
      <c r="D43" s="125"/>
      <c r="E43" s="125"/>
      <c r="F43" s="126"/>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8.75" x14ac:dyDescent="0.2">
      <c r="A44" s="7"/>
      <c r="B44" s="8" t="s">
        <v>139</v>
      </c>
      <c r="C44" s="9"/>
      <c r="D44" s="10"/>
      <c r="E44" s="11"/>
      <c r="F44" s="12"/>
    </row>
    <row r="45" spans="1:35" s="3" customFormat="1" ht="21" x14ac:dyDescent="0.2">
      <c r="A45" s="86"/>
      <c r="B45" s="86"/>
      <c r="C45" s="127" t="s">
        <v>141</v>
      </c>
      <c r="D45" s="128"/>
      <c r="E45" s="129"/>
      <c r="F45" s="87">
        <f>F44</f>
        <v>0</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s="37" customFormat="1" ht="18.75" x14ac:dyDescent="0.2">
      <c r="A46" s="34"/>
      <c r="B46" s="34"/>
      <c r="C46" s="34"/>
      <c r="D46" s="35"/>
      <c r="E46" s="36"/>
      <c r="F46" s="36"/>
    </row>
    <row r="47" spans="1:35" s="3" customFormat="1" ht="21" x14ac:dyDescent="0.2">
      <c r="A47" s="115" t="s">
        <v>122</v>
      </c>
      <c r="B47" s="116"/>
      <c r="C47" s="116"/>
      <c r="D47" s="116"/>
      <c r="E47" s="116"/>
      <c r="F47" s="117"/>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8.75" x14ac:dyDescent="0.2">
      <c r="A48" s="7"/>
      <c r="B48" s="8" t="s">
        <v>123</v>
      </c>
      <c r="C48" s="9"/>
      <c r="D48" s="10"/>
      <c r="E48" s="11"/>
      <c r="F48" s="12"/>
    </row>
    <row r="49" spans="1:35" ht="18.75" x14ac:dyDescent="0.2">
      <c r="A49" s="7"/>
      <c r="B49" s="8" t="s">
        <v>125</v>
      </c>
      <c r="C49" s="9"/>
      <c r="D49" s="10"/>
      <c r="E49" s="11"/>
      <c r="F49" s="12"/>
    </row>
    <row r="50" spans="1:35" s="3" customFormat="1" ht="21" x14ac:dyDescent="0.2">
      <c r="A50" s="77"/>
      <c r="B50" s="77"/>
      <c r="C50" s="118" t="s">
        <v>132</v>
      </c>
      <c r="D50" s="119"/>
      <c r="E50" s="120"/>
      <c r="F50" s="78">
        <f>F48+F49</f>
        <v>0</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s="37" customFormat="1" ht="18.75" x14ac:dyDescent="0.2">
      <c r="A51" s="34"/>
      <c r="B51" s="34"/>
      <c r="C51" s="34"/>
      <c r="D51" s="35"/>
      <c r="E51" s="36"/>
      <c r="F51" s="36"/>
    </row>
    <row r="52" spans="1:35" ht="15.75" x14ac:dyDescent="0.2">
      <c r="A52" s="38"/>
      <c r="B52" s="38"/>
      <c r="C52" s="38"/>
      <c r="D52" s="39"/>
      <c r="E52" s="40" t="s">
        <v>27</v>
      </c>
      <c r="F52" s="41">
        <f>F13+F20+F27+F35+F41+F45+F50</f>
        <v>0</v>
      </c>
    </row>
    <row r="53" spans="1:35" ht="25.5" customHeight="1" x14ac:dyDescent="0.2">
      <c r="A53" s="107" t="s">
        <v>166</v>
      </c>
      <c r="B53" s="108"/>
      <c r="C53" s="109"/>
      <c r="D53" s="113" t="s">
        <v>28</v>
      </c>
      <c r="E53" s="113"/>
      <c r="F53" s="42">
        <f>ROUND((F52*0.16),2)</f>
        <v>0</v>
      </c>
    </row>
    <row r="54" spans="1:35" ht="28.5" customHeight="1" x14ac:dyDescent="0.2">
      <c r="A54" s="110"/>
      <c r="B54" s="111"/>
      <c r="C54" s="112"/>
      <c r="D54" s="114" t="s">
        <v>29</v>
      </c>
      <c r="E54" s="114"/>
      <c r="F54" s="43">
        <f>F52+F53</f>
        <v>0</v>
      </c>
    </row>
    <row r="56" spans="1:35" ht="18" x14ac:dyDescent="0.2">
      <c r="B56" s="100"/>
      <c r="C56" s="100"/>
      <c r="D56" s="100"/>
      <c r="E56" s="100"/>
      <c r="F56" s="46"/>
    </row>
    <row r="57" spans="1:35" x14ac:dyDescent="0.2">
      <c r="C57" s="89"/>
      <c r="F57" s="94"/>
    </row>
    <row r="58" spans="1:35" x14ac:dyDescent="0.2">
      <c r="B58" s="44"/>
    </row>
    <row r="59" spans="1:35" x14ac:dyDescent="0.2">
      <c r="F59" s="45"/>
    </row>
    <row r="60" spans="1:35" ht="18" x14ac:dyDescent="0.2">
      <c r="F60" s="46"/>
    </row>
    <row r="61" spans="1:35" ht="14.25" x14ac:dyDescent="0.2">
      <c r="E61" s="47"/>
      <c r="F61" s="47"/>
    </row>
    <row r="62" spans="1:35" ht="15" x14ac:dyDescent="0.2">
      <c r="E62" s="48"/>
      <c r="F62" s="49"/>
    </row>
    <row r="63" spans="1:35" ht="14.25" x14ac:dyDescent="0.2">
      <c r="E63" s="47"/>
      <c r="F63" s="47"/>
    </row>
    <row r="64" spans="1:35" ht="14.25" x14ac:dyDescent="0.2">
      <c r="E64" s="47"/>
      <c r="F64" s="47"/>
    </row>
    <row r="65" spans="5:6" ht="15" x14ac:dyDescent="0.2">
      <c r="E65" s="47"/>
      <c r="F65" s="49"/>
    </row>
    <row r="66" spans="5:6" ht="14.25" x14ac:dyDescent="0.2">
      <c r="E66" s="47"/>
      <c r="F66" s="47"/>
    </row>
    <row r="67" spans="5:6" ht="14.25" x14ac:dyDescent="0.2">
      <c r="E67" s="47"/>
      <c r="F67" s="47"/>
    </row>
    <row r="68" spans="5:6" ht="14.25" x14ac:dyDescent="0.2">
      <c r="E68" s="47"/>
      <c r="F68" s="47"/>
    </row>
    <row r="69" spans="5:6" ht="14.25" x14ac:dyDescent="0.2">
      <c r="E69" s="47"/>
      <c r="F69" s="47"/>
    </row>
    <row r="70" spans="5:6" ht="14.25" x14ac:dyDescent="0.2">
      <c r="E70" s="47"/>
      <c r="F70" s="47"/>
    </row>
    <row r="71" spans="5:6" ht="14.25" x14ac:dyDescent="0.2">
      <c r="E71" s="47"/>
      <c r="F71" s="47"/>
    </row>
    <row r="72" spans="5:6" ht="14.25" x14ac:dyDescent="0.2">
      <c r="E72" s="47"/>
      <c r="F72" s="47"/>
    </row>
    <row r="73" spans="5:6" ht="14.25" x14ac:dyDescent="0.2">
      <c r="E73" s="47"/>
      <c r="F73" s="47"/>
    </row>
    <row r="74" spans="5:6" ht="14.25" x14ac:dyDescent="0.2">
      <c r="E74" s="47"/>
      <c r="F74" s="47"/>
    </row>
    <row r="75" spans="5:6" ht="14.25" x14ac:dyDescent="0.2">
      <c r="E75" s="47"/>
      <c r="F75" s="47"/>
    </row>
    <row r="76" spans="5:6" ht="14.25" x14ac:dyDescent="0.2">
      <c r="E76" s="47"/>
      <c r="F76" s="47"/>
    </row>
  </sheetData>
  <autoFilter ref="A9:F41" xr:uid="{00000000-0001-0000-0100-000000000000}"/>
  <mergeCells count="17">
    <mergeCell ref="C50:E50"/>
    <mergeCell ref="A53:C54"/>
    <mergeCell ref="D53:E53"/>
    <mergeCell ref="D54:E54"/>
    <mergeCell ref="B56:E56"/>
    <mergeCell ref="A7:F7"/>
    <mergeCell ref="A8:F8"/>
    <mergeCell ref="A13:E13"/>
    <mergeCell ref="A43:F43"/>
    <mergeCell ref="C45:E45"/>
    <mergeCell ref="A47:F47"/>
    <mergeCell ref="A1:F1"/>
    <mergeCell ref="A2:F2"/>
    <mergeCell ref="A3:F3"/>
    <mergeCell ref="A4:E4"/>
    <mergeCell ref="A5:F5"/>
    <mergeCell ref="A6:F6"/>
  </mergeCells>
  <printOptions horizontalCentered="1"/>
  <pageMargins left="0.23622047244094491" right="0.23622047244094491" top="0.23622047244094491" bottom="0.23622047244094491" header="0.31496062992125984" footer="0.31496062992125984"/>
  <pageSetup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C6E0-1E7C-4FEF-A253-B417D96907FC}">
  <sheetPr>
    <outlinePr summaryBelow="0"/>
    <pageSetUpPr fitToPage="1"/>
  </sheetPr>
  <dimension ref="A1:AI193"/>
  <sheetViews>
    <sheetView tabSelected="1" view="pageBreakPreview" topLeftCell="A142" zoomScale="85" zoomScaleNormal="85" zoomScaleSheetLayoutView="85" workbookViewId="0">
      <selection activeCell="I164" sqref="I164"/>
    </sheetView>
  </sheetViews>
  <sheetFormatPr baseColWidth="10" defaultColWidth="11.42578125" defaultRowHeight="12.75" outlineLevelRow="1" outlineLevelCol="1" x14ac:dyDescent="0.2"/>
  <cols>
    <col min="1" max="1" width="15.7109375" style="2" customWidth="1"/>
    <col min="2" max="2" width="71.42578125" style="2" customWidth="1"/>
    <col min="3" max="3" width="10.28515625" style="2" customWidth="1"/>
    <col min="4" max="4" width="12.28515625" style="29" bestFit="1" customWidth="1" outlineLevel="1"/>
    <col min="5" max="5" width="15.5703125" style="44" customWidth="1" outlineLevel="1"/>
    <col min="6" max="6" width="24.42578125" style="44" customWidth="1"/>
    <col min="7" max="16384" width="11.42578125" style="2"/>
  </cols>
  <sheetData>
    <row r="1" spans="1:35" s="1" customFormat="1" ht="24.75" customHeight="1" x14ac:dyDescent="0.2">
      <c r="A1" s="133" t="s">
        <v>0</v>
      </c>
      <c r="B1" s="134"/>
      <c r="C1" s="134"/>
      <c r="D1" s="134"/>
      <c r="E1" s="134"/>
      <c r="F1" s="135"/>
    </row>
    <row r="2" spans="1:35" s="1" customFormat="1" ht="24.75" customHeight="1" x14ac:dyDescent="0.2">
      <c r="A2" s="136" t="s">
        <v>1</v>
      </c>
      <c r="B2" s="137"/>
      <c r="C2" s="137"/>
      <c r="D2" s="137"/>
      <c r="E2" s="137"/>
      <c r="F2" s="138"/>
    </row>
    <row r="3" spans="1:35" s="1" customFormat="1" ht="24.75" customHeight="1" x14ac:dyDescent="0.2">
      <c r="A3" s="139" t="s">
        <v>33</v>
      </c>
      <c r="B3" s="140"/>
      <c r="C3" s="140"/>
      <c r="D3" s="140"/>
      <c r="E3" s="140"/>
      <c r="F3" s="141"/>
    </row>
    <row r="4" spans="1:35" ht="24.75" customHeight="1" thickBot="1" x14ac:dyDescent="0.25">
      <c r="A4" s="142" t="s">
        <v>2</v>
      </c>
      <c r="B4" s="143"/>
      <c r="C4" s="143"/>
      <c r="D4" s="143"/>
      <c r="E4" s="143"/>
      <c r="F4" s="74" t="s">
        <v>30</v>
      </c>
    </row>
    <row r="5" spans="1:35" s="3" customFormat="1" ht="16.5" customHeight="1" x14ac:dyDescent="0.2">
      <c r="A5" s="144"/>
      <c r="B5" s="145"/>
      <c r="C5" s="145"/>
      <c r="D5" s="145"/>
      <c r="E5" s="145"/>
      <c r="F5" s="146"/>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s="3" customFormat="1" ht="33" customHeight="1" x14ac:dyDescent="0.2">
      <c r="A6" s="130" t="s">
        <v>32</v>
      </c>
      <c r="B6" s="131"/>
      <c r="C6" s="131"/>
      <c r="D6" s="131"/>
      <c r="E6" s="131"/>
      <c r="F6" s="132"/>
    </row>
    <row r="7" spans="1:35" s="3" customFormat="1" ht="15.75" customHeight="1" x14ac:dyDescent="0.2">
      <c r="A7" s="101"/>
      <c r="B7" s="102"/>
      <c r="C7" s="102"/>
      <c r="D7" s="102"/>
      <c r="E7" s="102"/>
      <c r="F7" s="103"/>
    </row>
    <row r="8" spans="1:35" s="3" customFormat="1" ht="33" customHeight="1" x14ac:dyDescent="0.2">
      <c r="A8" s="104" t="s">
        <v>32</v>
      </c>
      <c r="B8" s="105"/>
      <c r="C8" s="105"/>
      <c r="D8" s="105"/>
      <c r="E8" s="105"/>
      <c r="F8" s="106"/>
    </row>
    <row r="9" spans="1:35" s="3" customFormat="1" x14ac:dyDescent="0.2">
      <c r="A9" s="4" t="s">
        <v>3</v>
      </c>
      <c r="B9" s="4" t="s">
        <v>4</v>
      </c>
      <c r="C9" s="4" t="s">
        <v>5</v>
      </c>
      <c r="D9" s="5" t="s">
        <v>6</v>
      </c>
      <c r="E9" s="6" t="s">
        <v>7</v>
      </c>
      <c r="F9" s="6" t="s">
        <v>8</v>
      </c>
    </row>
    <row r="10" spans="1:35" s="3" customFormat="1" ht="21" x14ac:dyDescent="0.35">
      <c r="A10" s="68"/>
      <c r="B10" s="69" t="s">
        <v>34</v>
      </c>
      <c r="C10" s="70"/>
      <c r="D10" s="71"/>
      <c r="E10" s="72"/>
      <c r="F10" s="73"/>
    </row>
    <row r="11" spans="1:35" s="3" customFormat="1" ht="21" x14ac:dyDescent="0.2">
      <c r="A11" s="79" t="s">
        <v>35</v>
      </c>
      <c r="B11" s="80"/>
      <c r="C11" s="79"/>
      <c r="D11" s="79"/>
      <c r="E11" s="79"/>
      <c r="F11" s="81"/>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8.75" x14ac:dyDescent="0.2">
      <c r="A12" s="7"/>
      <c r="B12" s="8" t="s">
        <v>35</v>
      </c>
      <c r="C12" s="9"/>
      <c r="D12" s="10"/>
      <c r="E12" s="11"/>
      <c r="F12" s="12">
        <f>SUM(F13:F14)</f>
        <v>0</v>
      </c>
    </row>
    <row r="13" spans="1:35" s="3" customFormat="1" outlineLevel="1" x14ac:dyDescent="0.2">
      <c r="A13" s="13">
        <v>1</v>
      </c>
      <c r="B13" s="75" t="s">
        <v>36</v>
      </c>
      <c r="C13" s="15" t="s">
        <v>37</v>
      </c>
      <c r="D13" s="16">
        <v>0.76</v>
      </c>
      <c r="E13" s="17"/>
      <c r="F13" s="18">
        <f>E13*D13</f>
        <v>0</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s="3" customFormat="1" ht="38.25" outlineLevel="1" x14ac:dyDescent="0.2">
      <c r="A14" s="13">
        <v>2</v>
      </c>
      <c r="B14" s="99" t="s">
        <v>165</v>
      </c>
      <c r="C14" s="13" t="s">
        <v>11</v>
      </c>
      <c r="D14" s="19">
        <v>1519.52</v>
      </c>
      <c r="E14" s="20"/>
      <c r="F14" s="18">
        <f t="shared" ref="F14" si="0">E14*D14</f>
        <v>0</v>
      </c>
    </row>
    <row r="15" spans="1:35" s="3" customFormat="1" ht="21" x14ac:dyDescent="0.2">
      <c r="A15" s="121" t="s">
        <v>133</v>
      </c>
      <c r="B15" s="122"/>
      <c r="C15" s="122"/>
      <c r="D15" s="122"/>
      <c r="E15" s="123"/>
      <c r="F15" s="81">
        <f>F12</f>
        <v>0</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s="3" customFormat="1" ht="21" x14ac:dyDescent="0.2">
      <c r="A16" s="82"/>
      <c r="B16" s="83"/>
      <c r="C16" s="83"/>
      <c r="D16" s="83"/>
      <c r="E16" s="84"/>
      <c r="F16" s="85"/>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s="3" customFormat="1" ht="21" x14ac:dyDescent="0.2">
      <c r="A17" s="50" t="s">
        <v>9</v>
      </c>
      <c r="B17" s="51"/>
      <c r="C17" s="50"/>
      <c r="D17" s="50"/>
      <c r="E17" s="50"/>
      <c r="F17" s="5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ht="18.75" x14ac:dyDescent="0.2">
      <c r="A18" s="7"/>
      <c r="B18" s="8" t="s">
        <v>10</v>
      </c>
      <c r="C18" s="9"/>
      <c r="D18" s="10"/>
      <c r="E18" s="11"/>
      <c r="F18" s="12">
        <f>SUM(F19:F24)</f>
        <v>0</v>
      </c>
    </row>
    <row r="19" spans="1:35" s="3" customFormat="1" ht="114.75" outlineLevel="1" x14ac:dyDescent="0.2">
      <c r="A19" s="13">
        <v>3</v>
      </c>
      <c r="B19" s="75" t="s">
        <v>38</v>
      </c>
      <c r="C19" s="15" t="s">
        <v>11</v>
      </c>
      <c r="D19" s="16">
        <v>371.07</v>
      </c>
      <c r="E19" s="17"/>
      <c r="F19" s="18">
        <f>E19*D19</f>
        <v>0</v>
      </c>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s="3" customFormat="1" ht="102" outlineLevel="1" x14ac:dyDescent="0.2">
      <c r="A20" s="13">
        <v>4</v>
      </c>
      <c r="B20" s="75" t="s">
        <v>39</v>
      </c>
      <c r="C20" s="15" t="s">
        <v>11</v>
      </c>
      <c r="D20" s="16">
        <v>82.460000000000008</v>
      </c>
      <c r="E20" s="17"/>
      <c r="F20" s="18">
        <f t="shared" ref="F20:F46" si="1">E20*D20</f>
        <v>0</v>
      </c>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s="3" customFormat="1" ht="76.5" outlineLevel="1" x14ac:dyDescent="0.2">
      <c r="A21" s="13">
        <v>5</v>
      </c>
      <c r="B21" s="75" t="s">
        <v>40</v>
      </c>
      <c r="C21" s="15" t="s">
        <v>11</v>
      </c>
      <c r="D21" s="16">
        <v>10.62</v>
      </c>
      <c r="E21" s="17"/>
      <c r="F21" s="18">
        <f t="shared" si="1"/>
        <v>0</v>
      </c>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s="3" customFormat="1" ht="76.5" outlineLevel="1" x14ac:dyDescent="0.2">
      <c r="A22" s="13">
        <v>6</v>
      </c>
      <c r="B22" s="75" t="s">
        <v>41</v>
      </c>
      <c r="C22" s="15" t="s">
        <v>11</v>
      </c>
      <c r="D22" s="16">
        <v>24.76</v>
      </c>
      <c r="E22" s="17"/>
      <c r="F22" s="18">
        <f t="shared" si="1"/>
        <v>0</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s="3" customFormat="1" ht="76.5" outlineLevel="1" x14ac:dyDescent="0.2">
      <c r="A23" s="13">
        <v>7</v>
      </c>
      <c r="B23" s="75" t="s">
        <v>44</v>
      </c>
      <c r="C23" s="15" t="s">
        <v>11</v>
      </c>
      <c r="D23" s="16">
        <v>164.92000000000002</v>
      </c>
      <c r="E23" s="17"/>
      <c r="F23" s="18">
        <f>E23*D23</f>
        <v>0</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s="3" customFormat="1" ht="76.5" outlineLevel="1" x14ac:dyDescent="0.2">
      <c r="A24" s="13">
        <v>8</v>
      </c>
      <c r="B24" s="75" t="s">
        <v>45</v>
      </c>
      <c r="C24" s="15" t="s">
        <v>11</v>
      </c>
      <c r="D24" s="16">
        <v>268.01</v>
      </c>
      <c r="E24" s="17"/>
      <c r="F24" s="18">
        <f>E24*D24</f>
        <v>0</v>
      </c>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8.75" x14ac:dyDescent="0.2">
      <c r="A25" s="7"/>
      <c r="B25" s="8" t="s">
        <v>150</v>
      </c>
      <c r="C25" s="9"/>
      <c r="D25" s="10"/>
      <c r="E25" s="11"/>
      <c r="F25" s="12">
        <f>SUM(F26:F39)</f>
        <v>0</v>
      </c>
    </row>
    <row r="26" spans="1:35" s="3" customFormat="1" ht="63.75" outlineLevel="1" x14ac:dyDescent="0.2">
      <c r="A26" s="13">
        <v>9</v>
      </c>
      <c r="B26" s="75" t="s">
        <v>46</v>
      </c>
      <c r="C26" s="15" t="s">
        <v>12</v>
      </c>
      <c r="D26" s="16">
        <v>505</v>
      </c>
      <c r="E26" s="17"/>
      <c r="F26" s="18">
        <f t="shared" si="1"/>
        <v>0</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s="3" customFormat="1" ht="38.25" outlineLevel="1" x14ac:dyDescent="0.2">
      <c r="A27" s="13">
        <v>10</v>
      </c>
      <c r="B27" s="75" t="s">
        <v>47</v>
      </c>
      <c r="C27" s="15" t="s">
        <v>13</v>
      </c>
      <c r="D27" s="16">
        <v>5</v>
      </c>
      <c r="E27" s="17"/>
      <c r="F27" s="18">
        <f t="shared" si="1"/>
        <v>0</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s="3" customFormat="1" ht="38.25" outlineLevel="1" x14ac:dyDescent="0.2">
      <c r="A28" s="13">
        <v>11</v>
      </c>
      <c r="B28" s="75" t="s">
        <v>48</v>
      </c>
      <c r="C28" s="15" t="s">
        <v>13</v>
      </c>
      <c r="D28" s="16">
        <v>1</v>
      </c>
      <c r="E28" s="17"/>
      <c r="F28" s="18">
        <f t="shared" si="1"/>
        <v>0</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s="3" customFormat="1" ht="38.25" outlineLevel="1" x14ac:dyDescent="0.2">
      <c r="A29" s="13">
        <v>12</v>
      </c>
      <c r="B29" s="75" t="s">
        <v>49</v>
      </c>
      <c r="C29" s="15" t="s">
        <v>13</v>
      </c>
      <c r="D29" s="16">
        <v>1</v>
      </c>
      <c r="E29" s="17"/>
      <c r="F29" s="18">
        <f t="shared" si="1"/>
        <v>0</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s="3" customFormat="1" ht="38.25" outlineLevel="1" x14ac:dyDescent="0.2">
      <c r="A30" s="13">
        <v>13</v>
      </c>
      <c r="B30" s="75" t="s">
        <v>50</v>
      </c>
      <c r="C30" s="15" t="s">
        <v>13</v>
      </c>
      <c r="D30" s="16">
        <v>2</v>
      </c>
      <c r="E30" s="17"/>
      <c r="F30" s="18">
        <f t="shared" si="1"/>
        <v>0</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s="3" customFormat="1" ht="51" outlineLevel="1" x14ac:dyDescent="0.2">
      <c r="A31" s="13">
        <v>14</v>
      </c>
      <c r="B31" s="75" t="s">
        <v>51</v>
      </c>
      <c r="C31" s="15" t="s">
        <v>13</v>
      </c>
      <c r="D31" s="16">
        <v>2</v>
      </c>
      <c r="E31" s="17"/>
      <c r="F31" s="18">
        <f t="shared" si="1"/>
        <v>0</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s="3" customFormat="1" ht="51" outlineLevel="1" x14ac:dyDescent="0.2">
      <c r="A32" s="13">
        <v>15</v>
      </c>
      <c r="B32" s="75" t="s">
        <v>52</v>
      </c>
      <c r="C32" s="15" t="s">
        <v>13</v>
      </c>
      <c r="D32" s="16">
        <v>5</v>
      </c>
      <c r="E32" s="17"/>
      <c r="F32" s="18">
        <f t="shared" si="1"/>
        <v>0</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s="3" customFormat="1" ht="38.25" outlineLevel="1" x14ac:dyDescent="0.2">
      <c r="A33" s="13">
        <v>16</v>
      </c>
      <c r="B33" s="75" t="s">
        <v>53</v>
      </c>
      <c r="C33" s="15" t="s">
        <v>13</v>
      </c>
      <c r="D33" s="16">
        <v>1</v>
      </c>
      <c r="E33" s="17"/>
      <c r="F33" s="18">
        <f t="shared" si="1"/>
        <v>0</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s="3" customFormat="1" ht="38.25" outlineLevel="1" x14ac:dyDescent="0.2">
      <c r="A34" s="13">
        <v>17</v>
      </c>
      <c r="B34" s="75" t="s">
        <v>54</v>
      </c>
      <c r="C34" s="15" t="s">
        <v>13</v>
      </c>
      <c r="D34" s="16">
        <v>3</v>
      </c>
      <c r="E34" s="17"/>
      <c r="F34" s="18">
        <f t="shared" si="1"/>
        <v>0</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s="3" customFormat="1" ht="38.25" outlineLevel="1" x14ac:dyDescent="0.2">
      <c r="A35" s="13">
        <v>18</v>
      </c>
      <c r="B35" s="75" t="s">
        <v>55</v>
      </c>
      <c r="C35" s="15" t="s">
        <v>13</v>
      </c>
      <c r="D35" s="16">
        <v>6</v>
      </c>
      <c r="E35" s="17"/>
      <c r="F35" s="18">
        <f t="shared" si="1"/>
        <v>0</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s="3" customFormat="1" ht="38.25" outlineLevel="1" x14ac:dyDescent="0.2">
      <c r="A36" s="13">
        <v>19</v>
      </c>
      <c r="B36" s="75" t="s">
        <v>56</v>
      </c>
      <c r="C36" s="15" t="s">
        <v>13</v>
      </c>
      <c r="D36" s="16">
        <v>6</v>
      </c>
      <c r="E36" s="17"/>
      <c r="F36" s="18">
        <f t="shared" si="1"/>
        <v>0</v>
      </c>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s="3" customFormat="1" ht="38.25" outlineLevel="1" x14ac:dyDescent="0.2">
      <c r="A37" s="13">
        <v>20</v>
      </c>
      <c r="B37" s="75" t="s">
        <v>57</v>
      </c>
      <c r="C37" s="13" t="s">
        <v>13</v>
      </c>
      <c r="D37" s="19">
        <v>5</v>
      </c>
      <c r="E37" s="20"/>
      <c r="F37" s="18">
        <f t="shared" si="1"/>
        <v>0</v>
      </c>
    </row>
    <row r="38" spans="1:35" s="3" customFormat="1" ht="38.25" outlineLevel="1" x14ac:dyDescent="0.2">
      <c r="A38" s="13">
        <v>21</v>
      </c>
      <c r="B38" s="75" t="s">
        <v>58</v>
      </c>
      <c r="C38" s="13" t="s">
        <v>13</v>
      </c>
      <c r="D38" s="19">
        <v>3</v>
      </c>
      <c r="E38" s="20"/>
      <c r="F38" s="18">
        <f t="shared" si="1"/>
        <v>0</v>
      </c>
    </row>
    <row r="39" spans="1:35" s="3" customFormat="1" ht="38.25" outlineLevel="1" x14ac:dyDescent="0.2">
      <c r="A39" s="13">
        <v>22</v>
      </c>
      <c r="B39" s="75" t="s">
        <v>59</v>
      </c>
      <c r="C39" s="13" t="s">
        <v>13</v>
      </c>
      <c r="D39" s="19">
        <v>1</v>
      </c>
      <c r="E39" s="20"/>
      <c r="F39" s="18">
        <f t="shared" si="1"/>
        <v>0</v>
      </c>
    </row>
    <row r="40" spans="1:35" ht="18.75" x14ac:dyDescent="0.2">
      <c r="A40" s="7"/>
      <c r="B40" s="8" t="s">
        <v>14</v>
      </c>
      <c r="C40" s="9"/>
      <c r="D40" s="10"/>
      <c r="E40" s="11"/>
      <c r="F40" s="12">
        <f>SUM(F41:F42)</f>
        <v>0</v>
      </c>
    </row>
    <row r="41" spans="1:35" s="3" customFormat="1" ht="179.25" customHeight="1" outlineLevel="1" x14ac:dyDescent="0.2">
      <c r="A41" s="13">
        <v>23</v>
      </c>
      <c r="B41" s="75" t="s">
        <v>42</v>
      </c>
      <c r="C41" s="15" t="s">
        <v>13</v>
      </c>
      <c r="D41" s="16">
        <v>8</v>
      </c>
      <c r="E41" s="17"/>
      <c r="F41" s="18">
        <f>E41*D41</f>
        <v>0</v>
      </c>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s="3" customFormat="1" ht="180" customHeight="1" outlineLevel="1" x14ac:dyDescent="0.2">
      <c r="A42" s="13">
        <v>24</v>
      </c>
      <c r="B42" s="75" t="s">
        <v>43</v>
      </c>
      <c r="C42" s="15" t="s">
        <v>13</v>
      </c>
      <c r="D42" s="16">
        <v>3</v>
      </c>
      <c r="E42" s="17"/>
      <c r="F42" s="18">
        <f>E42*D42</f>
        <v>0</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8.75" x14ac:dyDescent="0.2">
      <c r="A43" s="7"/>
      <c r="B43" s="8" t="s">
        <v>15</v>
      </c>
      <c r="C43" s="9"/>
      <c r="D43" s="10"/>
      <c r="E43" s="11"/>
      <c r="F43" s="12">
        <f>SUM(F44:F46)</f>
        <v>0</v>
      </c>
    </row>
    <row r="44" spans="1:35" s="3" customFormat="1" ht="90.6" customHeight="1" outlineLevel="1" x14ac:dyDescent="0.2">
      <c r="A44" s="13">
        <v>25</v>
      </c>
      <c r="B44" s="75" t="s">
        <v>60</v>
      </c>
      <c r="C44" s="13" t="s">
        <v>13</v>
      </c>
      <c r="D44" s="19">
        <v>2</v>
      </c>
      <c r="E44" s="20"/>
      <c r="F44" s="18">
        <f t="shared" si="1"/>
        <v>0</v>
      </c>
    </row>
    <row r="45" spans="1:35" s="3" customFormat="1" ht="51" outlineLevel="1" x14ac:dyDescent="0.2">
      <c r="A45" s="13">
        <v>26</v>
      </c>
      <c r="B45" s="76" t="s">
        <v>61</v>
      </c>
      <c r="C45" s="13" t="s">
        <v>11</v>
      </c>
      <c r="D45" s="19">
        <v>0.4</v>
      </c>
      <c r="E45" s="20"/>
      <c r="F45" s="18">
        <f t="shared" si="1"/>
        <v>0</v>
      </c>
    </row>
    <row r="46" spans="1:35" s="3" customFormat="1" ht="51" outlineLevel="1" x14ac:dyDescent="0.2">
      <c r="A46" s="13">
        <v>27</v>
      </c>
      <c r="B46" s="75" t="s">
        <v>62</v>
      </c>
      <c r="C46" s="13" t="s">
        <v>11</v>
      </c>
      <c r="D46" s="19">
        <v>250.21000000000004</v>
      </c>
      <c r="E46" s="20"/>
      <c r="F46" s="18">
        <f t="shared" si="1"/>
        <v>0</v>
      </c>
    </row>
    <row r="47" spans="1:35" s="3" customFormat="1" ht="21" x14ac:dyDescent="0.2">
      <c r="A47" s="53"/>
      <c r="B47" s="54"/>
      <c r="C47" s="53"/>
      <c r="D47" s="53"/>
      <c r="E47" s="55" t="s">
        <v>16</v>
      </c>
      <c r="F47" s="56">
        <f>F18+F25+F40+F43</f>
        <v>0</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s="3" customFormat="1" ht="18.75" x14ac:dyDescent="0.2">
      <c r="A48" s="23"/>
      <c r="B48" s="23"/>
      <c r="C48" s="23"/>
      <c r="D48" s="24"/>
      <c r="E48" s="25"/>
      <c r="F48" s="25"/>
    </row>
    <row r="49" spans="1:35" s="3" customFormat="1" ht="21" x14ac:dyDescent="0.2">
      <c r="A49" s="57" t="s">
        <v>17</v>
      </c>
      <c r="B49" s="58"/>
      <c r="C49" s="57"/>
      <c r="D49" s="57"/>
      <c r="E49" s="57"/>
      <c r="F49" s="57"/>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8.75" x14ac:dyDescent="0.2">
      <c r="A50" s="7"/>
      <c r="B50" s="8" t="s">
        <v>10</v>
      </c>
      <c r="C50" s="9"/>
      <c r="D50" s="10"/>
      <c r="E50" s="11"/>
      <c r="F50" s="12">
        <f>SUM(F51:F55)</f>
        <v>0</v>
      </c>
    </row>
    <row r="51" spans="1:35" s="3" customFormat="1" ht="114.75" outlineLevel="1" x14ac:dyDescent="0.2">
      <c r="A51" s="13">
        <v>28</v>
      </c>
      <c r="B51" s="75" t="s">
        <v>38</v>
      </c>
      <c r="C51" s="15" t="s">
        <v>11</v>
      </c>
      <c r="D51" s="16">
        <v>479.62000000000006</v>
      </c>
      <c r="E51" s="17"/>
      <c r="F51" s="22">
        <f t="shared" ref="F51:F54" si="2">E51*D51</f>
        <v>0</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s="3" customFormat="1" ht="102" outlineLevel="1" x14ac:dyDescent="0.2">
      <c r="A52" s="13">
        <v>29</v>
      </c>
      <c r="B52" s="75" t="s">
        <v>63</v>
      </c>
      <c r="C52" s="13" t="s">
        <v>11</v>
      </c>
      <c r="D52" s="19">
        <v>83.420000000000044</v>
      </c>
      <c r="E52" s="17"/>
      <c r="F52" s="21">
        <f t="shared" si="2"/>
        <v>0</v>
      </c>
    </row>
    <row r="53" spans="1:35" s="3" customFormat="1" ht="76.5" outlineLevel="1" x14ac:dyDescent="0.2">
      <c r="A53" s="13">
        <v>30</v>
      </c>
      <c r="B53" s="75" t="s">
        <v>64</v>
      </c>
      <c r="C53" s="13" t="s">
        <v>11</v>
      </c>
      <c r="D53" s="19">
        <v>33.6</v>
      </c>
      <c r="E53" s="17"/>
      <c r="F53" s="21">
        <f t="shared" si="2"/>
        <v>0</v>
      </c>
      <c r="J53" s="2"/>
      <c r="K53" s="2"/>
      <c r="L53" s="2"/>
      <c r="M53" s="2"/>
      <c r="N53" s="2"/>
      <c r="O53" s="2"/>
      <c r="P53" s="2"/>
      <c r="Q53" s="2"/>
      <c r="R53" s="2"/>
      <c r="S53" s="2"/>
      <c r="T53" s="2"/>
    </row>
    <row r="54" spans="1:35" s="3" customFormat="1" ht="76.5" outlineLevel="1" x14ac:dyDescent="0.2">
      <c r="A54" s="13">
        <v>31</v>
      </c>
      <c r="B54" s="75" t="s">
        <v>65</v>
      </c>
      <c r="C54" s="13" t="s">
        <v>11</v>
      </c>
      <c r="D54" s="19">
        <v>159.27999999999997</v>
      </c>
      <c r="E54" s="17"/>
      <c r="F54" s="21">
        <f t="shared" si="2"/>
        <v>0</v>
      </c>
      <c r="J54" s="2"/>
      <c r="K54" s="2"/>
      <c r="L54" s="2"/>
      <c r="M54" s="2"/>
      <c r="N54" s="2"/>
      <c r="O54" s="2"/>
      <c r="P54" s="2"/>
      <c r="Q54" s="2"/>
      <c r="R54" s="2"/>
      <c r="S54" s="2"/>
      <c r="T54" s="2"/>
    </row>
    <row r="55" spans="1:35" s="3" customFormat="1" ht="76.5" outlineLevel="1" x14ac:dyDescent="0.2">
      <c r="A55" s="13">
        <v>32</v>
      </c>
      <c r="B55" s="75" t="s">
        <v>66</v>
      </c>
      <c r="C55" s="13" t="s">
        <v>11</v>
      </c>
      <c r="D55" s="19">
        <v>378.25999999999982</v>
      </c>
      <c r="E55" s="17"/>
      <c r="F55" s="21">
        <f>E55*D55</f>
        <v>0</v>
      </c>
    </row>
    <row r="56" spans="1:35" ht="18.75" x14ac:dyDescent="0.2">
      <c r="A56" s="7"/>
      <c r="B56" s="8" t="s">
        <v>150</v>
      </c>
      <c r="C56" s="9"/>
      <c r="D56" s="10"/>
      <c r="E56" s="11"/>
      <c r="F56" s="12">
        <f>SUM(F57:F60)</f>
        <v>0</v>
      </c>
    </row>
    <row r="57" spans="1:35" s="3" customFormat="1" ht="89.25" outlineLevel="1" x14ac:dyDescent="0.2">
      <c r="A57" s="13">
        <v>33</v>
      </c>
      <c r="B57" s="75" t="s">
        <v>67</v>
      </c>
      <c r="C57" s="15" t="s">
        <v>12</v>
      </c>
      <c r="D57" s="16">
        <v>480</v>
      </c>
      <c r="E57" s="17"/>
      <c r="F57" s="26">
        <f>E57*D57</f>
        <v>0</v>
      </c>
      <c r="G57" s="2"/>
      <c r="H57" s="2"/>
      <c r="I57" s="2"/>
      <c r="J57" s="2"/>
      <c r="K57" s="2"/>
      <c r="L57" s="2"/>
      <c r="M57" s="2"/>
      <c r="N57" s="2"/>
      <c r="O57" s="2"/>
      <c r="P57" s="2"/>
      <c r="Q57" s="2"/>
      <c r="R57" s="2"/>
      <c r="S57" s="2"/>
      <c r="T57" s="2"/>
    </row>
    <row r="58" spans="1:35" s="3" customFormat="1" ht="76.5" outlineLevel="1" x14ac:dyDescent="0.2">
      <c r="A58" s="13">
        <v>34</v>
      </c>
      <c r="B58" s="75" t="s">
        <v>68</v>
      </c>
      <c r="C58" s="15" t="s">
        <v>12</v>
      </c>
      <c r="D58" s="16">
        <v>88</v>
      </c>
      <c r="E58" s="17"/>
      <c r="F58" s="26">
        <f t="shared" ref="F58:F60" si="3">E58*D58</f>
        <v>0</v>
      </c>
      <c r="G58" s="2"/>
      <c r="H58" s="2"/>
      <c r="I58" s="2"/>
      <c r="J58" s="2"/>
      <c r="K58" s="2"/>
      <c r="L58" s="2"/>
      <c r="M58" s="2"/>
      <c r="N58" s="2"/>
      <c r="O58" s="2"/>
      <c r="P58" s="2"/>
      <c r="Q58" s="2"/>
      <c r="R58" s="2"/>
      <c r="S58" s="2"/>
      <c r="T58" s="2"/>
    </row>
    <row r="59" spans="1:35" s="3" customFormat="1" ht="51" outlineLevel="1" x14ac:dyDescent="0.2">
      <c r="A59" s="13">
        <v>35</v>
      </c>
      <c r="B59" s="75" t="s">
        <v>69</v>
      </c>
      <c r="C59" s="15" t="s">
        <v>13</v>
      </c>
      <c r="D59" s="16">
        <v>11</v>
      </c>
      <c r="E59" s="17"/>
      <c r="F59" s="26">
        <f t="shared" si="3"/>
        <v>0</v>
      </c>
      <c r="G59" s="2"/>
      <c r="H59" s="2"/>
      <c r="I59" s="2"/>
      <c r="J59" s="2"/>
      <c r="K59" s="2"/>
      <c r="L59" s="2"/>
      <c r="M59" s="2"/>
      <c r="N59" s="2"/>
      <c r="O59" s="2"/>
      <c r="P59" s="2"/>
      <c r="Q59" s="2"/>
      <c r="R59" s="2"/>
      <c r="S59" s="2"/>
      <c r="T59" s="2"/>
    </row>
    <row r="60" spans="1:35" s="3" customFormat="1" ht="38.25" outlineLevel="1" x14ac:dyDescent="0.2">
      <c r="A60" s="13">
        <v>36</v>
      </c>
      <c r="B60" s="75" t="s">
        <v>70</v>
      </c>
      <c r="C60" s="15" t="s">
        <v>13</v>
      </c>
      <c r="D60" s="16">
        <v>11</v>
      </c>
      <c r="E60" s="17"/>
      <c r="F60" s="26">
        <f t="shared" si="3"/>
        <v>0</v>
      </c>
      <c r="G60" s="2"/>
      <c r="H60" s="2"/>
      <c r="I60" s="2"/>
      <c r="J60" s="2"/>
      <c r="K60" s="2"/>
      <c r="L60" s="2"/>
      <c r="M60" s="2"/>
      <c r="N60" s="2"/>
      <c r="O60" s="2"/>
      <c r="P60" s="2"/>
      <c r="Q60" s="2"/>
      <c r="R60" s="2"/>
      <c r="S60" s="2"/>
      <c r="T60" s="2"/>
    </row>
    <row r="61" spans="1:35" ht="18.75" x14ac:dyDescent="0.2">
      <c r="A61" s="7"/>
      <c r="B61" s="8" t="s">
        <v>149</v>
      </c>
      <c r="C61" s="9"/>
      <c r="D61" s="10"/>
      <c r="E61" s="11"/>
      <c r="F61" s="12">
        <f>SUM(F62:F63)</f>
        <v>0</v>
      </c>
    </row>
    <row r="62" spans="1:35" s="3" customFormat="1" ht="240" customHeight="1" x14ac:dyDescent="0.2">
      <c r="A62" s="13">
        <v>37</v>
      </c>
      <c r="B62" s="75" t="s">
        <v>71</v>
      </c>
      <c r="C62" s="13" t="s">
        <v>13</v>
      </c>
      <c r="D62" s="19">
        <v>11</v>
      </c>
      <c r="E62" s="17"/>
      <c r="F62" s="21">
        <f>E62*D62</f>
        <v>0</v>
      </c>
      <c r="G62" s="2"/>
      <c r="H62" s="2"/>
      <c r="I62" s="2"/>
      <c r="J62" s="2"/>
      <c r="K62" s="2"/>
      <c r="L62" s="2"/>
      <c r="M62" s="2"/>
      <c r="N62" s="2"/>
      <c r="O62" s="2"/>
      <c r="P62" s="2"/>
      <c r="Q62" s="2"/>
      <c r="R62" s="2"/>
      <c r="S62" s="2"/>
      <c r="T62" s="2"/>
    </row>
    <row r="63" spans="1:35" s="3" customFormat="1" ht="153" x14ac:dyDescent="0.2">
      <c r="A63" s="13">
        <v>38</v>
      </c>
      <c r="B63" s="75" t="s">
        <v>72</v>
      </c>
      <c r="C63" s="13" t="s">
        <v>13</v>
      </c>
      <c r="D63" s="19">
        <v>6</v>
      </c>
      <c r="E63" s="17"/>
      <c r="F63" s="21">
        <f t="shared" ref="F63" si="4">E63*D63</f>
        <v>0</v>
      </c>
      <c r="G63" s="2"/>
      <c r="H63" s="2"/>
      <c r="I63" s="2"/>
      <c r="J63" s="2"/>
      <c r="K63" s="2"/>
      <c r="L63" s="2"/>
      <c r="M63" s="2"/>
      <c r="N63" s="2"/>
      <c r="O63" s="2"/>
      <c r="P63" s="2"/>
      <c r="Q63" s="2"/>
      <c r="R63" s="2"/>
      <c r="S63" s="2"/>
      <c r="T63" s="2"/>
    </row>
    <row r="64" spans="1:35" ht="18.75" x14ac:dyDescent="0.2">
      <c r="A64" s="7"/>
      <c r="B64" s="8" t="s">
        <v>148</v>
      </c>
      <c r="C64" s="9"/>
      <c r="D64" s="10"/>
      <c r="E64" s="11"/>
      <c r="F64" s="12">
        <f>SUM(F65:F66)</f>
        <v>0</v>
      </c>
    </row>
    <row r="65" spans="1:35" s="3" customFormat="1" ht="191.25" x14ac:dyDescent="0.2">
      <c r="A65" s="13">
        <v>39</v>
      </c>
      <c r="B65" s="75" t="s">
        <v>73</v>
      </c>
      <c r="C65" s="13" t="s">
        <v>13</v>
      </c>
      <c r="D65" s="19">
        <v>6</v>
      </c>
      <c r="E65" s="17"/>
      <c r="F65" s="21">
        <f t="shared" ref="F65:F66" si="5">E65*D65</f>
        <v>0</v>
      </c>
      <c r="G65" s="2"/>
      <c r="H65" s="2"/>
      <c r="I65" s="2"/>
      <c r="J65" s="2"/>
      <c r="K65" s="2"/>
      <c r="L65" s="2"/>
      <c r="M65" s="2"/>
      <c r="N65" s="2"/>
      <c r="O65" s="2"/>
      <c r="P65" s="2"/>
      <c r="Q65" s="2"/>
      <c r="R65" s="2"/>
      <c r="S65" s="2"/>
      <c r="T65" s="2"/>
    </row>
    <row r="66" spans="1:35" s="3" customFormat="1" ht="51" x14ac:dyDescent="0.2">
      <c r="A66" s="13">
        <v>40</v>
      </c>
      <c r="B66" s="75" t="s">
        <v>62</v>
      </c>
      <c r="C66" s="13" t="s">
        <v>11</v>
      </c>
      <c r="D66" s="19">
        <v>319.89999999999986</v>
      </c>
      <c r="E66" s="17"/>
      <c r="F66" s="21">
        <f t="shared" si="5"/>
        <v>0</v>
      </c>
      <c r="G66" s="2"/>
      <c r="H66" s="2"/>
      <c r="I66" s="2"/>
      <c r="J66" s="2"/>
      <c r="K66" s="2"/>
      <c r="L66" s="2"/>
      <c r="M66" s="2"/>
      <c r="N66" s="2"/>
      <c r="O66" s="2"/>
      <c r="P66" s="2"/>
      <c r="Q66" s="2"/>
      <c r="R66" s="2"/>
      <c r="S66" s="2"/>
      <c r="T66" s="2"/>
    </row>
    <row r="67" spans="1:35" s="3" customFormat="1" ht="21" x14ac:dyDescent="0.2">
      <c r="A67" s="59"/>
      <c r="B67" s="60"/>
      <c r="C67" s="59"/>
      <c r="D67" s="59"/>
      <c r="E67" s="61" t="s">
        <v>18</v>
      </c>
      <c r="F67" s="62">
        <f>F64+F61+F56+F50</f>
        <v>0</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s="3" customFormat="1" ht="18.75" x14ac:dyDescent="0.2">
      <c r="A68" s="23"/>
      <c r="B68" s="23"/>
      <c r="C68" s="23"/>
      <c r="D68" s="24"/>
      <c r="E68" s="25"/>
      <c r="F68" s="25"/>
    </row>
    <row r="69" spans="1:35" s="3" customFormat="1" ht="21" x14ac:dyDescent="0.2">
      <c r="A69" s="27" t="s">
        <v>19</v>
      </c>
      <c r="B69" s="28"/>
      <c r="C69" s="27"/>
      <c r="D69" s="27"/>
      <c r="E69" s="27"/>
      <c r="F69" s="27"/>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8.75" x14ac:dyDescent="0.2">
      <c r="A70" s="7"/>
      <c r="B70" s="8" t="s">
        <v>10</v>
      </c>
      <c r="C70" s="9"/>
      <c r="D70" s="10"/>
      <c r="E70" s="11"/>
      <c r="F70" s="12">
        <f>SUM(F71:F75)</f>
        <v>0</v>
      </c>
    </row>
    <row r="71" spans="1:35" s="3" customFormat="1" ht="96" customHeight="1" outlineLevel="1" x14ac:dyDescent="0.2">
      <c r="A71" s="13">
        <v>41</v>
      </c>
      <c r="B71" s="14" t="s">
        <v>84</v>
      </c>
      <c r="C71" s="15" t="s">
        <v>20</v>
      </c>
      <c r="D71" s="16">
        <v>4578.58</v>
      </c>
      <c r="E71" s="17"/>
      <c r="F71" s="22">
        <f t="shared" ref="F71:F75" si="6">E71*D71</f>
        <v>0</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s="3" customFormat="1" ht="76.5" outlineLevel="1" x14ac:dyDescent="0.2">
      <c r="A72" s="13">
        <v>42</v>
      </c>
      <c r="B72" s="14" t="s">
        <v>85</v>
      </c>
      <c r="C72" s="15" t="s">
        <v>11</v>
      </c>
      <c r="D72" s="16">
        <v>773.37</v>
      </c>
      <c r="E72" s="17"/>
      <c r="F72" s="22">
        <f t="shared" si="6"/>
        <v>0</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s="3" customFormat="1" ht="96" customHeight="1" outlineLevel="1" x14ac:dyDescent="0.2">
      <c r="A73" s="13">
        <v>43</v>
      </c>
      <c r="B73" s="14" t="s">
        <v>86</v>
      </c>
      <c r="C73" s="13" t="s">
        <v>11</v>
      </c>
      <c r="D73" s="19">
        <v>773.37</v>
      </c>
      <c r="E73" s="17"/>
      <c r="F73" s="21">
        <f t="shared" si="6"/>
        <v>0</v>
      </c>
    </row>
    <row r="74" spans="1:35" s="3" customFormat="1" ht="96" customHeight="1" outlineLevel="1" x14ac:dyDescent="0.2">
      <c r="A74" s="13">
        <v>44</v>
      </c>
      <c r="B74" s="14" t="s">
        <v>87</v>
      </c>
      <c r="C74" s="13" t="s">
        <v>11</v>
      </c>
      <c r="D74" s="19">
        <v>1278.5700000000002</v>
      </c>
      <c r="E74" s="17"/>
      <c r="F74" s="21">
        <f t="shared" si="6"/>
        <v>0</v>
      </c>
    </row>
    <row r="75" spans="1:35" s="3" customFormat="1" ht="114.75" outlineLevel="1" x14ac:dyDescent="0.2">
      <c r="A75" s="13">
        <v>45</v>
      </c>
      <c r="B75" s="14" t="s">
        <v>88</v>
      </c>
      <c r="C75" s="13" t="s">
        <v>20</v>
      </c>
      <c r="D75" s="19">
        <v>4578.58</v>
      </c>
      <c r="E75" s="17"/>
      <c r="F75" s="21">
        <f t="shared" si="6"/>
        <v>0</v>
      </c>
    </row>
    <row r="76" spans="1:35" ht="18.75" x14ac:dyDescent="0.2">
      <c r="A76" s="7"/>
      <c r="B76" s="8" t="s">
        <v>31</v>
      </c>
      <c r="C76" s="9"/>
      <c r="D76" s="10"/>
      <c r="E76" s="11"/>
      <c r="F76" s="12">
        <f>SUM(F77:F82)</f>
        <v>0</v>
      </c>
    </row>
    <row r="77" spans="1:35" s="3" customFormat="1" ht="102" outlineLevel="1" x14ac:dyDescent="0.2">
      <c r="A77" s="13">
        <v>46</v>
      </c>
      <c r="B77" s="75" t="s">
        <v>89</v>
      </c>
      <c r="C77" s="15" t="s">
        <v>20</v>
      </c>
      <c r="D77" s="16">
        <v>4578.58</v>
      </c>
      <c r="E77" s="17"/>
      <c r="F77" s="22">
        <f t="shared" ref="F77:F82" si="7">E77*D77</f>
        <v>0</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s="3" customFormat="1" ht="114.75" outlineLevel="1" x14ac:dyDescent="0.2">
      <c r="A78" s="13">
        <v>47</v>
      </c>
      <c r="B78" s="76" t="s">
        <v>90</v>
      </c>
      <c r="C78" s="13" t="s">
        <v>12</v>
      </c>
      <c r="D78" s="19">
        <v>100</v>
      </c>
      <c r="E78" s="17"/>
      <c r="F78" s="21">
        <f t="shared" si="7"/>
        <v>0</v>
      </c>
    </row>
    <row r="79" spans="1:35" s="3" customFormat="1" ht="76.5" outlineLevel="1" x14ac:dyDescent="0.2">
      <c r="A79" s="13">
        <v>48</v>
      </c>
      <c r="B79" s="76" t="s">
        <v>91</v>
      </c>
      <c r="C79" s="13" t="s">
        <v>20</v>
      </c>
      <c r="D79" s="19">
        <v>4578.58</v>
      </c>
      <c r="E79" s="17"/>
      <c r="F79" s="21">
        <f t="shared" si="7"/>
        <v>0</v>
      </c>
    </row>
    <row r="80" spans="1:35" s="3" customFormat="1" ht="165.75" outlineLevel="1" x14ac:dyDescent="0.2">
      <c r="A80" s="13">
        <v>49</v>
      </c>
      <c r="B80" s="76" t="s">
        <v>92</v>
      </c>
      <c r="C80" s="13" t="s">
        <v>20</v>
      </c>
      <c r="D80" s="19">
        <v>4578.58</v>
      </c>
      <c r="E80" s="17"/>
      <c r="F80" s="21">
        <f t="shared" si="7"/>
        <v>0</v>
      </c>
    </row>
    <row r="81" spans="1:6" s="3" customFormat="1" ht="409.5" outlineLevel="1" x14ac:dyDescent="0.2">
      <c r="A81" s="13">
        <v>50</v>
      </c>
      <c r="B81" s="76" t="s">
        <v>93</v>
      </c>
      <c r="C81" s="13" t="s">
        <v>20</v>
      </c>
      <c r="D81" s="19">
        <v>4578.58</v>
      </c>
      <c r="E81" s="17"/>
      <c r="F81" s="21">
        <f t="shared" si="7"/>
        <v>0</v>
      </c>
    </row>
    <row r="82" spans="1:6" s="3" customFormat="1" ht="51" outlineLevel="1" x14ac:dyDescent="0.2">
      <c r="A82" s="13">
        <v>51</v>
      </c>
      <c r="B82" s="76" t="s">
        <v>94</v>
      </c>
      <c r="C82" s="13" t="s">
        <v>20</v>
      </c>
      <c r="D82" s="19">
        <v>7597.6</v>
      </c>
      <c r="E82" s="17"/>
      <c r="F82" s="21">
        <f t="shared" si="7"/>
        <v>0</v>
      </c>
    </row>
    <row r="83" spans="1:6" ht="18.75" x14ac:dyDescent="0.2">
      <c r="A83" s="7"/>
      <c r="B83" s="8" t="s">
        <v>146</v>
      </c>
      <c r="C83" s="9"/>
      <c r="D83" s="10"/>
      <c r="E83" s="11"/>
      <c r="F83" s="12">
        <f>SUM(F84:F89)</f>
        <v>0</v>
      </c>
    </row>
    <row r="84" spans="1:6" s="3" customFormat="1" ht="63.75" x14ac:dyDescent="0.2">
      <c r="A84" s="13">
        <v>52</v>
      </c>
      <c r="B84" s="75" t="s">
        <v>74</v>
      </c>
      <c r="C84" s="13" t="s">
        <v>11</v>
      </c>
      <c r="D84" s="19">
        <v>72.48</v>
      </c>
      <c r="E84" s="17"/>
      <c r="F84" s="21">
        <f>E84*D84</f>
        <v>0</v>
      </c>
    </row>
    <row r="85" spans="1:6" s="3" customFormat="1" ht="76.5" x14ac:dyDescent="0.2">
      <c r="A85" s="13">
        <v>53</v>
      </c>
      <c r="B85" s="75" t="s">
        <v>75</v>
      </c>
      <c r="C85" s="13" t="s">
        <v>12</v>
      </c>
      <c r="D85" s="19">
        <v>1777</v>
      </c>
      <c r="E85" s="17"/>
      <c r="F85" s="21">
        <f t="shared" ref="F85:F86" si="8">E85*D85</f>
        <v>0</v>
      </c>
    </row>
    <row r="86" spans="1:6" s="3" customFormat="1" ht="76.5" x14ac:dyDescent="0.2">
      <c r="A86" s="13">
        <v>54</v>
      </c>
      <c r="B86" s="75" t="s">
        <v>76</v>
      </c>
      <c r="C86" s="13" t="s">
        <v>12</v>
      </c>
      <c r="D86" s="19">
        <v>35</v>
      </c>
      <c r="E86" s="17"/>
      <c r="F86" s="21">
        <f t="shared" si="8"/>
        <v>0</v>
      </c>
    </row>
    <row r="87" spans="1:6" s="3" customFormat="1" ht="51" x14ac:dyDescent="0.2">
      <c r="A87" s="13">
        <v>55</v>
      </c>
      <c r="B87" s="75" t="s">
        <v>77</v>
      </c>
      <c r="C87" s="13" t="s">
        <v>12</v>
      </c>
      <c r="D87" s="19">
        <v>1212</v>
      </c>
      <c r="E87" s="17"/>
      <c r="F87" s="21">
        <f>E87*D87</f>
        <v>0</v>
      </c>
    </row>
    <row r="88" spans="1:6" s="3" customFormat="1" ht="63.75" x14ac:dyDescent="0.2">
      <c r="A88" s="13">
        <v>56</v>
      </c>
      <c r="B88" s="75" t="s">
        <v>78</v>
      </c>
      <c r="C88" s="13" t="s">
        <v>12</v>
      </c>
      <c r="D88" s="19">
        <v>1212</v>
      </c>
      <c r="E88" s="17"/>
      <c r="F88" s="21">
        <f>E88*D88</f>
        <v>0</v>
      </c>
    </row>
    <row r="89" spans="1:6" s="3" customFormat="1" ht="83.45" customHeight="1" x14ac:dyDescent="0.2">
      <c r="A89" s="13">
        <v>57</v>
      </c>
      <c r="B89" s="75" t="s">
        <v>79</v>
      </c>
      <c r="C89" s="13" t="s">
        <v>12</v>
      </c>
      <c r="D89" s="19">
        <v>190</v>
      </c>
      <c r="E89" s="17"/>
      <c r="F89" s="21">
        <f t="shared" ref="F89" si="9">E89*D89</f>
        <v>0</v>
      </c>
    </row>
    <row r="90" spans="1:6" ht="18.75" x14ac:dyDescent="0.2">
      <c r="A90" s="7"/>
      <c r="B90" s="8" t="s">
        <v>147</v>
      </c>
      <c r="C90" s="9"/>
      <c r="D90" s="10"/>
      <c r="E90" s="11"/>
      <c r="F90" s="12">
        <f>SUM(F91:F97)</f>
        <v>0</v>
      </c>
    </row>
    <row r="91" spans="1:6" s="3" customFormat="1" ht="242.25" x14ac:dyDescent="0.2">
      <c r="A91" s="13">
        <v>58</v>
      </c>
      <c r="B91" s="76" t="s">
        <v>143</v>
      </c>
      <c r="C91" s="13" t="s">
        <v>20</v>
      </c>
      <c r="D91" s="19">
        <v>2397</v>
      </c>
      <c r="E91" s="17"/>
      <c r="F91" s="21">
        <f>E91*D91</f>
        <v>0</v>
      </c>
    </row>
    <row r="92" spans="1:6" s="3" customFormat="1" ht="306" x14ac:dyDescent="0.2">
      <c r="A92" s="13">
        <v>59</v>
      </c>
      <c r="B92" s="76" t="s">
        <v>144</v>
      </c>
      <c r="C92" s="13" t="s">
        <v>20</v>
      </c>
      <c r="D92" s="19">
        <v>151.19999999999999</v>
      </c>
      <c r="E92" s="17"/>
      <c r="F92" s="21">
        <f t="shared" ref="F92:F97" si="10">E92*D92</f>
        <v>0</v>
      </c>
    </row>
    <row r="93" spans="1:6" s="3" customFormat="1" ht="76.5" x14ac:dyDescent="0.2">
      <c r="A93" s="13">
        <v>60</v>
      </c>
      <c r="B93" s="76" t="s">
        <v>145</v>
      </c>
      <c r="C93" s="13" t="s">
        <v>11</v>
      </c>
      <c r="D93" s="19">
        <v>660.91</v>
      </c>
      <c r="E93" s="17"/>
      <c r="F93" s="21">
        <f t="shared" si="10"/>
        <v>0</v>
      </c>
    </row>
    <row r="94" spans="1:6" s="3" customFormat="1" ht="89.25" x14ac:dyDescent="0.2">
      <c r="A94" s="13">
        <v>61</v>
      </c>
      <c r="B94" s="76" t="s">
        <v>80</v>
      </c>
      <c r="C94" s="13" t="s">
        <v>11</v>
      </c>
      <c r="D94" s="19">
        <v>780.62</v>
      </c>
      <c r="E94" s="17"/>
      <c r="F94" s="21">
        <f t="shared" si="10"/>
        <v>0</v>
      </c>
    </row>
    <row r="95" spans="1:6" s="3" customFormat="1" ht="102" x14ac:dyDescent="0.2">
      <c r="A95" s="13">
        <v>62</v>
      </c>
      <c r="B95" s="76" t="s">
        <v>81</v>
      </c>
      <c r="C95" s="13" t="s">
        <v>11</v>
      </c>
      <c r="D95" s="19">
        <v>660.91</v>
      </c>
      <c r="E95" s="17"/>
      <c r="F95" s="21">
        <f t="shared" si="10"/>
        <v>0</v>
      </c>
    </row>
    <row r="96" spans="1:6" s="3" customFormat="1" ht="114.75" x14ac:dyDescent="0.2">
      <c r="A96" s="13">
        <v>63</v>
      </c>
      <c r="B96" s="76" t="s">
        <v>82</v>
      </c>
      <c r="C96" s="13" t="s">
        <v>12</v>
      </c>
      <c r="D96" s="96">
        <v>10.5</v>
      </c>
      <c r="E96" s="17"/>
      <c r="F96" s="21">
        <f t="shared" si="10"/>
        <v>0</v>
      </c>
    </row>
    <row r="97" spans="1:7" s="3" customFormat="1" ht="114.75" x14ac:dyDescent="0.2">
      <c r="A97" s="13">
        <v>64</v>
      </c>
      <c r="B97" s="76" t="s">
        <v>83</v>
      </c>
      <c r="C97" s="13" t="s">
        <v>13</v>
      </c>
      <c r="D97" s="19">
        <v>24</v>
      </c>
      <c r="E97" s="17"/>
      <c r="F97" s="21">
        <f t="shared" si="10"/>
        <v>0</v>
      </c>
    </row>
    <row r="98" spans="1:7" ht="18.75" x14ac:dyDescent="0.2">
      <c r="A98" s="7"/>
      <c r="B98" s="8" t="s">
        <v>142</v>
      </c>
      <c r="C98" s="9"/>
      <c r="D98" s="10"/>
      <c r="E98" s="11"/>
      <c r="F98" s="12">
        <f>SUM(F99:F113)</f>
        <v>0</v>
      </c>
    </row>
    <row r="99" spans="1:7" ht="144.6" customHeight="1" outlineLevel="1" x14ac:dyDescent="0.2">
      <c r="A99" s="13">
        <v>65</v>
      </c>
      <c r="B99" s="75" t="s">
        <v>95</v>
      </c>
      <c r="C99" s="13" t="s">
        <v>13</v>
      </c>
      <c r="D99" s="19">
        <v>2</v>
      </c>
      <c r="E99" s="17"/>
      <c r="F99" s="21">
        <f t="shared" ref="F99:F113" si="11">E99*D99</f>
        <v>0</v>
      </c>
    </row>
    <row r="100" spans="1:7" ht="127.5" outlineLevel="1" x14ac:dyDescent="0.2">
      <c r="A100" s="13">
        <v>66</v>
      </c>
      <c r="B100" s="92" t="s">
        <v>162</v>
      </c>
      <c r="C100" s="13" t="s">
        <v>12</v>
      </c>
      <c r="D100" s="96">
        <v>1079</v>
      </c>
      <c r="E100" s="17"/>
      <c r="F100" s="21">
        <f t="shared" si="11"/>
        <v>0</v>
      </c>
    </row>
    <row r="101" spans="1:7" ht="114.75" outlineLevel="1" x14ac:dyDescent="0.2">
      <c r="A101" s="13">
        <v>67</v>
      </c>
      <c r="B101" s="92" t="s">
        <v>163</v>
      </c>
      <c r="C101" s="13" t="s">
        <v>12</v>
      </c>
      <c r="D101" s="96">
        <v>487</v>
      </c>
      <c r="E101" s="17"/>
      <c r="F101" s="21">
        <f t="shared" si="11"/>
        <v>0</v>
      </c>
      <c r="G101" s="29"/>
    </row>
    <row r="102" spans="1:7" ht="127.5" outlineLevel="1" x14ac:dyDescent="0.2">
      <c r="A102" s="13">
        <v>68</v>
      </c>
      <c r="B102" s="75" t="s">
        <v>96</v>
      </c>
      <c r="C102" s="13" t="s">
        <v>12</v>
      </c>
      <c r="D102" s="96">
        <v>268.00000000000023</v>
      </c>
      <c r="E102" s="17"/>
      <c r="F102" s="21">
        <f t="shared" si="11"/>
        <v>0</v>
      </c>
    </row>
    <row r="103" spans="1:7" ht="38.25" outlineLevel="1" x14ac:dyDescent="0.2">
      <c r="A103" s="13">
        <v>69</v>
      </c>
      <c r="B103" s="75" t="s">
        <v>97</v>
      </c>
      <c r="C103" s="13" t="s">
        <v>12</v>
      </c>
      <c r="D103" s="96">
        <v>168</v>
      </c>
      <c r="E103" s="17"/>
      <c r="F103" s="21">
        <f t="shared" si="11"/>
        <v>0</v>
      </c>
    </row>
    <row r="104" spans="1:7" ht="38.25" outlineLevel="1" x14ac:dyDescent="0.2">
      <c r="A104" s="13">
        <v>70</v>
      </c>
      <c r="B104" s="75" t="s">
        <v>98</v>
      </c>
      <c r="C104" s="13" t="s">
        <v>12</v>
      </c>
      <c r="D104" s="19">
        <v>4.1500000000000004</v>
      </c>
      <c r="E104" s="17"/>
      <c r="F104" s="21">
        <f t="shared" si="11"/>
        <v>0</v>
      </c>
    </row>
    <row r="105" spans="1:7" ht="114.75" outlineLevel="1" x14ac:dyDescent="0.2">
      <c r="A105" s="13">
        <v>71</v>
      </c>
      <c r="B105" s="75" t="s">
        <v>99</v>
      </c>
      <c r="C105" s="13" t="s">
        <v>13</v>
      </c>
      <c r="D105" s="19">
        <v>9</v>
      </c>
      <c r="E105" s="17"/>
      <c r="F105" s="21">
        <f t="shared" si="11"/>
        <v>0</v>
      </c>
    </row>
    <row r="106" spans="1:7" ht="102" outlineLevel="1" x14ac:dyDescent="0.2">
      <c r="A106" s="13">
        <v>72</v>
      </c>
      <c r="B106" s="75" t="s">
        <v>100</v>
      </c>
      <c r="C106" s="13" t="s">
        <v>13</v>
      </c>
      <c r="D106" s="19">
        <v>6</v>
      </c>
      <c r="E106" s="17"/>
      <c r="F106" s="21">
        <f t="shared" si="11"/>
        <v>0</v>
      </c>
    </row>
    <row r="107" spans="1:7" ht="102" outlineLevel="1" x14ac:dyDescent="0.2">
      <c r="A107" s="13">
        <v>73</v>
      </c>
      <c r="B107" s="75" t="s">
        <v>101</v>
      </c>
      <c r="C107" s="13" t="s">
        <v>13</v>
      </c>
      <c r="D107" s="19">
        <v>6</v>
      </c>
      <c r="E107" s="17"/>
      <c r="F107" s="21">
        <f t="shared" si="11"/>
        <v>0</v>
      </c>
    </row>
    <row r="108" spans="1:7" ht="102" outlineLevel="1" x14ac:dyDescent="0.2">
      <c r="A108" s="13">
        <v>74</v>
      </c>
      <c r="B108" s="75" t="s">
        <v>102</v>
      </c>
      <c r="C108" s="13" t="s">
        <v>13</v>
      </c>
      <c r="D108" s="19">
        <v>1</v>
      </c>
      <c r="E108" s="17"/>
      <c r="F108" s="21">
        <f t="shared" si="11"/>
        <v>0</v>
      </c>
    </row>
    <row r="109" spans="1:7" ht="102" outlineLevel="1" x14ac:dyDescent="0.2">
      <c r="A109" s="13">
        <v>75</v>
      </c>
      <c r="B109" s="75" t="s">
        <v>103</v>
      </c>
      <c r="C109" s="13" t="s">
        <v>13</v>
      </c>
      <c r="D109" s="19">
        <v>3</v>
      </c>
      <c r="E109" s="17"/>
      <c r="F109" s="21">
        <f t="shared" si="11"/>
        <v>0</v>
      </c>
    </row>
    <row r="110" spans="1:7" ht="102" outlineLevel="1" x14ac:dyDescent="0.2">
      <c r="A110" s="13">
        <v>76</v>
      </c>
      <c r="B110" s="75" t="s">
        <v>104</v>
      </c>
      <c r="C110" s="13" t="s">
        <v>13</v>
      </c>
      <c r="D110" s="19">
        <v>3</v>
      </c>
      <c r="E110" s="17"/>
      <c r="F110" s="21">
        <f t="shared" si="11"/>
        <v>0</v>
      </c>
    </row>
    <row r="111" spans="1:7" ht="89.25" outlineLevel="1" x14ac:dyDescent="0.2">
      <c r="A111" s="13">
        <v>77</v>
      </c>
      <c r="B111" s="75" t="s">
        <v>105</v>
      </c>
      <c r="C111" s="13" t="s">
        <v>13</v>
      </c>
      <c r="D111" s="19">
        <v>84</v>
      </c>
      <c r="E111" s="17"/>
      <c r="F111" s="21">
        <f t="shared" si="11"/>
        <v>0</v>
      </c>
    </row>
    <row r="112" spans="1:7" ht="89.25" outlineLevel="1" x14ac:dyDescent="0.2">
      <c r="A112" s="13">
        <v>78</v>
      </c>
      <c r="B112" s="75" t="s">
        <v>106</v>
      </c>
      <c r="C112" s="13" t="s">
        <v>13</v>
      </c>
      <c r="D112" s="19">
        <v>730</v>
      </c>
      <c r="E112" s="17"/>
      <c r="F112" s="21">
        <f t="shared" si="11"/>
        <v>0</v>
      </c>
    </row>
    <row r="113" spans="1:35" ht="114.75" outlineLevel="1" x14ac:dyDescent="0.2">
      <c r="A113" s="95">
        <v>79</v>
      </c>
      <c r="B113" s="92" t="s">
        <v>156</v>
      </c>
      <c r="C113" s="95" t="s">
        <v>13</v>
      </c>
      <c r="D113" s="96">
        <v>2</v>
      </c>
      <c r="E113" s="97"/>
      <c r="F113" s="98">
        <f t="shared" si="11"/>
        <v>0</v>
      </c>
    </row>
    <row r="114" spans="1:35" s="3" customFormat="1" ht="21" x14ac:dyDescent="0.2">
      <c r="A114" s="30"/>
      <c r="B114" s="31"/>
      <c r="C114" s="30"/>
      <c r="D114" s="30"/>
      <c r="E114" s="32" t="s">
        <v>21</v>
      </c>
      <c r="F114" s="33">
        <f>+F98+F90+F83+F76+F70</f>
        <v>0</v>
      </c>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s="3" customFormat="1" ht="18.75" x14ac:dyDescent="0.2">
      <c r="A115" s="23"/>
      <c r="B115" s="23"/>
      <c r="C115" s="23"/>
      <c r="D115" s="24"/>
      <c r="E115" s="25"/>
      <c r="F115" s="25"/>
      <c r="G115" s="2"/>
      <c r="H115" s="2"/>
      <c r="I115" s="2"/>
      <c r="J115" s="2"/>
      <c r="K115" s="2"/>
    </row>
    <row r="116" spans="1:35" s="3" customFormat="1" ht="21" x14ac:dyDescent="0.2">
      <c r="A116" s="63" t="s">
        <v>22</v>
      </c>
      <c r="B116" s="64"/>
      <c r="C116" s="63"/>
      <c r="D116" s="63"/>
      <c r="E116" s="63"/>
      <c r="F116" s="63"/>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ht="18.75" x14ac:dyDescent="0.2">
      <c r="A117" s="7"/>
      <c r="B117" s="8" t="s">
        <v>10</v>
      </c>
      <c r="C117" s="9"/>
      <c r="D117" s="10"/>
      <c r="E117" s="11"/>
      <c r="F117" s="12">
        <f>SUM(F118:F118)</f>
        <v>0</v>
      </c>
    </row>
    <row r="118" spans="1:35" s="3" customFormat="1" ht="127.5" outlineLevel="1" x14ac:dyDescent="0.2">
      <c r="A118" s="13">
        <v>80</v>
      </c>
      <c r="B118" s="75" t="s">
        <v>151</v>
      </c>
      <c r="C118" s="15" t="s">
        <v>12</v>
      </c>
      <c r="D118" s="16">
        <v>1027.25</v>
      </c>
      <c r="E118" s="17"/>
      <c r="F118" s="22">
        <f>E118*D118</f>
        <v>0</v>
      </c>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ht="18.75" x14ac:dyDescent="0.2">
      <c r="A119" s="7"/>
      <c r="B119" s="8" t="s">
        <v>23</v>
      </c>
      <c r="C119" s="9"/>
      <c r="D119" s="10"/>
      <c r="E119" s="11"/>
      <c r="F119" s="12">
        <f>SUM(F120:F122)</f>
        <v>0</v>
      </c>
    </row>
    <row r="120" spans="1:35" s="3" customFormat="1" ht="209.25" customHeight="1" outlineLevel="1" x14ac:dyDescent="0.2">
      <c r="A120" s="13">
        <v>81</v>
      </c>
      <c r="B120" s="75" t="s">
        <v>107</v>
      </c>
      <c r="C120" s="15" t="s">
        <v>13</v>
      </c>
      <c r="D120" s="16">
        <v>19</v>
      </c>
      <c r="E120" s="17"/>
      <c r="F120" s="26">
        <f>E120*D120</f>
        <v>0</v>
      </c>
    </row>
    <row r="121" spans="1:35" s="3" customFormat="1" ht="102" outlineLevel="1" x14ac:dyDescent="0.2">
      <c r="A121" s="13">
        <v>82</v>
      </c>
      <c r="B121" s="75" t="s">
        <v>108</v>
      </c>
      <c r="C121" s="13" t="s">
        <v>13</v>
      </c>
      <c r="D121" s="19">
        <v>1</v>
      </c>
      <c r="E121" s="17"/>
      <c r="F121" s="21">
        <f>E121*D121</f>
        <v>0</v>
      </c>
    </row>
    <row r="122" spans="1:35" s="3" customFormat="1" ht="89.25" outlineLevel="1" x14ac:dyDescent="0.2">
      <c r="A122" s="13">
        <v>83</v>
      </c>
      <c r="B122" s="75" t="s">
        <v>109</v>
      </c>
      <c r="C122" s="15" t="s">
        <v>13</v>
      </c>
      <c r="D122" s="16">
        <v>1</v>
      </c>
      <c r="E122" s="17"/>
      <c r="F122" s="26">
        <f>E122*D122</f>
        <v>0</v>
      </c>
    </row>
    <row r="123" spans="1:35" ht="18.75" x14ac:dyDescent="0.2">
      <c r="A123" s="7"/>
      <c r="B123" s="8" t="s">
        <v>24</v>
      </c>
      <c r="C123" s="9"/>
      <c r="D123" s="10"/>
      <c r="E123" s="11"/>
      <c r="F123" s="12">
        <f>SUM(F124:F135)</f>
        <v>0</v>
      </c>
    </row>
    <row r="124" spans="1:35" s="3" customFormat="1" ht="153" outlineLevel="1" x14ac:dyDescent="0.2">
      <c r="A124" s="13">
        <v>84</v>
      </c>
      <c r="B124" s="76" t="s">
        <v>110</v>
      </c>
      <c r="C124" s="13" t="s">
        <v>13</v>
      </c>
      <c r="D124" s="19">
        <v>17</v>
      </c>
      <c r="E124" s="17"/>
      <c r="F124" s="21">
        <f t="shared" ref="F124:F135" si="12">E124*D124</f>
        <v>0</v>
      </c>
    </row>
    <row r="125" spans="1:35" ht="229.5" outlineLevel="1" x14ac:dyDescent="0.2">
      <c r="A125" s="13">
        <v>85</v>
      </c>
      <c r="B125" s="76" t="s">
        <v>111</v>
      </c>
      <c r="C125" s="13" t="s">
        <v>13</v>
      </c>
      <c r="D125" s="19">
        <v>13</v>
      </c>
      <c r="E125" s="17"/>
      <c r="F125" s="21">
        <f t="shared" si="12"/>
        <v>0</v>
      </c>
    </row>
    <row r="126" spans="1:35" ht="229.5" outlineLevel="1" x14ac:dyDescent="0.2">
      <c r="A126" s="13">
        <v>86</v>
      </c>
      <c r="B126" s="76" t="s">
        <v>112</v>
      </c>
      <c r="C126" s="13" t="s">
        <v>13</v>
      </c>
      <c r="D126" s="19">
        <v>2</v>
      </c>
      <c r="E126" s="17"/>
      <c r="F126" s="21">
        <f t="shared" si="12"/>
        <v>0</v>
      </c>
    </row>
    <row r="127" spans="1:35" ht="102" outlineLevel="1" x14ac:dyDescent="0.2">
      <c r="A127" s="13">
        <v>87</v>
      </c>
      <c r="B127" s="75" t="s">
        <v>113</v>
      </c>
      <c r="C127" s="13" t="s">
        <v>12</v>
      </c>
      <c r="D127" s="19">
        <v>1027.25</v>
      </c>
      <c r="E127" s="17"/>
      <c r="F127" s="21">
        <f t="shared" si="12"/>
        <v>0</v>
      </c>
    </row>
    <row r="128" spans="1:35" ht="114.75" outlineLevel="1" x14ac:dyDescent="0.2">
      <c r="A128" s="13">
        <v>88</v>
      </c>
      <c r="B128" s="76" t="s">
        <v>114</v>
      </c>
      <c r="C128" s="13" t="s">
        <v>12</v>
      </c>
      <c r="D128" s="19">
        <v>1027.25</v>
      </c>
      <c r="E128" s="17"/>
      <c r="F128" s="21">
        <f t="shared" si="12"/>
        <v>0</v>
      </c>
    </row>
    <row r="129" spans="1:35" ht="38.25" outlineLevel="1" x14ac:dyDescent="0.2">
      <c r="A129" s="13">
        <v>89</v>
      </c>
      <c r="B129" s="76" t="s">
        <v>115</v>
      </c>
      <c r="C129" s="13" t="s">
        <v>25</v>
      </c>
      <c r="D129" s="19">
        <v>1</v>
      </c>
      <c r="E129" s="17"/>
      <c r="F129" s="21">
        <f t="shared" si="12"/>
        <v>0</v>
      </c>
    </row>
    <row r="130" spans="1:35" ht="127.5" outlineLevel="1" x14ac:dyDescent="0.2">
      <c r="A130" s="13">
        <v>90</v>
      </c>
      <c r="B130" s="76" t="s">
        <v>116</v>
      </c>
      <c r="C130" s="13" t="s">
        <v>13</v>
      </c>
      <c r="D130" s="19">
        <v>1</v>
      </c>
      <c r="E130" s="17"/>
      <c r="F130" s="21">
        <f t="shared" si="12"/>
        <v>0</v>
      </c>
    </row>
    <row r="131" spans="1:35" ht="63.75" outlineLevel="1" x14ac:dyDescent="0.2">
      <c r="A131" s="13">
        <v>91</v>
      </c>
      <c r="B131" s="76" t="s">
        <v>117</v>
      </c>
      <c r="C131" s="13" t="s">
        <v>13</v>
      </c>
      <c r="D131" s="19">
        <v>1</v>
      </c>
      <c r="E131" s="17"/>
      <c r="F131" s="21">
        <f t="shared" si="12"/>
        <v>0</v>
      </c>
    </row>
    <row r="132" spans="1:35" ht="153" outlineLevel="1" x14ac:dyDescent="0.2">
      <c r="A132" s="13">
        <v>92</v>
      </c>
      <c r="B132" s="76" t="s">
        <v>118</v>
      </c>
      <c r="C132" s="13" t="s">
        <v>13</v>
      </c>
      <c r="D132" s="19">
        <v>1</v>
      </c>
      <c r="E132" s="17"/>
      <c r="F132" s="21">
        <f t="shared" si="12"/>
        <v>0</v>
      </c>
    </row>
    <row r="133" spans="1:35" ht="76.5" outlineLevel="1" x14ac:dyDescent="0.2">
      <c r="A133" s="13">
        <v>93</v>
      </c>
      <c r="B133" s="76" t="s">
        <v>119</v>
      </c>
      <c r="C133" s="13" t="s">
        <v>13</v>
      </c>
      <c r="D133" s="19">
        <v>1</v>
      </c>
      <c r="E133" s="17"/>
      <c r="F133" s="21">
        <f t="shared" si="12"/>
        <v>0</v>
      </c>
    </row>
    <row r="134" spans="1:35" ht="51" outlineLevel="1" x14ac:dyDescent="0.2">
      <c r="A134" s="13">
        <v>94</v>
      </c>
      <c r="B134" s="76" t="s">
        <v>120</v>
      </c>
      <c r="C134" s="13" t="s">
        <v>13</v>
      </c>
      <c r="D134" s="19">
        <v>2</v>
      </c>
      <c r="E134" s="17"/>
      <c r="F134" s="21">
        <f t="shared" si="12"/>
        <v>0</v>
      </c>
    </row>
    <row r="135" spans="1:35" ht="38.25" outlineLevel="1" x14ac:dyDescent="0.2">
      <c r="A135" s="13">
        <v>95</v>
      </c>
      <c r="B135" s="76" t="s">
        <v>121</v>
      </c>
      <c r="C135" s="13" t="s">
        <v>25</v>
      </c>
      <c r="D135" s="19">
        <v>1</v>
      </c>
      <c r="E135" s="17"/>
      <c r="F135" s="21">
        <f t="shared" si="12"/>
        <v>0</v>
      </c>
    </row>
    <row r="136" spans="1:35" s="3" customFormat="1" ht="21" x14ac:dyDescent="0.2">
      <c r="A136" s="65"/>
      <c r="B136" s="65"/>
      <c r="C136" s="65"/>
      <c r="D136" s="65"/>
      <c r="E136" s="66" t="s">
        <v>26</v>
      </c>
      <c r="F136" s="67">
        <f>F123+F119+F117</f>
        <v>0</v>
      </c>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s="37" customFormat="1" ht="18.75" x14ac:dyDescent="0.2">
      <c r="A137" s="34"/>
      <c r="B137" s="34"/>
      <c r="C137" s="34"/>
      <c r="D137" s="35"/>
      <c r="E137" s="36"/>
      <c r="F137" s="36"/>
    </row>
    <row r="138" spans="1:35" s="3" customFormat="1" ht="21" x14ac:dyDescent="0.2">
      <c r="A138" s="124" t="s">
        <v>140</v>
      </c>
      <c r="B138" s="125"/>
      <c r="C138" s="125"/>
      <c r="D138" s="125"/>
      <c r="E138" s="125"/>
      <c r="F138" s="126"/>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ht="18.75" x14ac:dyDescent="0.2">
      <c r="A139" s="7"/>
      <c r="B139" s="8" t="s">
        <v>139</v>
      </c>
      <c r="C139" s="9"/>
      <c r="D139" s="10"/>
      <c r="E139" s="11"/>
      <c r="F139" s="12">
        <f>SUM(F140:F144)</f>
        <v>0</v>
      </c>
    </row>
    <row r="140" spans="1:35" s="3" customFormat="1" ht="63.75" outlineLevel="1" x14ac:dyDescent="0.2">
      <c r="A140" s="13">
        <v>96</v>
      </c>
      <c r="B140" s="75" t="s">
        <v>136</v>
      </c>
      <c r="C140" s="88" t="s">
        <v>13</v>
      </c>
      <c r="D140" s="16">
        <v>3</v>
      </c>
      <c r="E140" s="17"/>
      <c r="F140" s="22">
        <f>E140*D140</f>
        <v>0</v>
      </c>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s="3" customFormat="1" ht="76.5" outlineLevel="1" x14ac:dyDescent="0.2">
      <c r="A141" s="13">
        <v>97</v>
      </c>
      <c r="B141" s="75" t="s">
        <v>134</v>
      </c>
      <c r="C141" s="88" t="s">
        <v>13</v>
      </c>
      <c r="D141" s="16">
        <v>2</v>
      </c>
      <c r="E141" s="17"/>
      <c r="F141" s="22">
        <f t="shared" ref="F141:F144" si="13">E141*D141</f>
        <v>0</v>
      </c>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s="3" customFormat="1" ht="65.45" customHeight="1" outlineLevel="1" x14ac:dyDescent="0.2">
      <c r="A142" s="13">
        <v>98</v>
      </c>
      <c r="B142" s="75" t="s">
        <v>135</v>
      </c>
      <c r="C142" s="88" t="s">
        <v>13</v>
      </c>
      <c r="D142" s="16">
        <v>30</v>
      </c>
      <c r="E142" s="17"/>
      <c r="F142" s="22">
        <f t="shared" si="13"/>
        <v>0</v>
      </c>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s="3" customFormat="1" ht="63.75" outlineLevel="1" x14ac:dyDescent="0.2">
      <c r="A143" s="13">
        <v>99</v>
      </c>
      <c r="B143" s="75" t="s">
        <v>137</v>
      </c>
      <c r="C143" s="88" t="s">
        <v>13</v>
      </c>
      <c r="D143" s="16">
        <v>10</v>
      </c>
      <c r="E143" s="17"/>
      <c r="F143" s="22">
        <f t="shared" si="13"/>
        <v>0</v>
      </c>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s="3" customFormat="1" ht="38.25" outlineLevel="1" x14ac:dyDescent="0.2">
      <c r="A144" s="13">
        <v>100</v>
      </c>
      <c r="B144" s="75" t="s">
        <v>138</v>
      </c>
      <c r="C144" s="88" t="s">
        <v>11</v>
      </c>
      <c r="D144" s="16">
        <v>12</v>
      </c>
      <c r="E144" s="17"/>
      <c r="F144" s="22">
        <f t="shared" si="13"/>
        <v>0</v>
      </c>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s="3" customFormat="1" ht="21" x14ac:dyDescent="0.2">
      <c r="A145" s="86"/>
      <c r="B145" s="86"/>
      <c r="C145" s="127" t="s">
        <v>141</v>
      </c>
      <c r="D145" s="128"/>
      <c r="E145" s="129"/>
      <c r="F145" s="87">
        <f>F139</f>
        <v>0</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s="37" customFormat="1" ht="18.75" x14ac:dyDescent="0.2">
      <c r="A146" s="34"/>
      <c r="B146" s="34"/>
      <c r="C146" s="34"/>
      <c r="D146" s="35"/>
      <c r="E146" s="36"/>
      <c r="F146" s="36"/>
    </row>
    <row r="147" spans="1:35" s="3" customFormat="1" ht="21" x14ac:dyDescent="0.2">
      <c r="A147" s="115" t="s">
        <v>122</v>
      </c>
      <c r="B147" s="116"/>
      <c r="C147" s="116"/>
      <c r="D147" s="116"/>
      <c r="E147" s="116"/>
      <c r="F147" s="117"/>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ht="18.75" x14ac:dyDescent="0.2">
      <c r="A148" s="7"/>
      <c r="B148" s="8" t="s">
        <v>123</v>
      </c>
      <c r="C148" s="9"/>
      <c r="D148" s="10"/>
      <c r="E148" s="11"/>
      <c r="F148" s="12">
        <f>SUM(F149:F150)</f>
        <v>0</v>
      </c>
    </row>
    <row r="149" spans="1:35" s="3" customFormat="1" ht="76.5" outlineLevel="1" x14ac:dyDescent="0.2">
      <c r="A149" s="13">
        <v>101</v>
      </c>
      <c r="B149" s="75" t="s">
        <v>124</v>
      </c>
      <c r="C149" s="15" t="s">
        <v>11</v>
      </c>
      <c r="D149" s="16">
        <v>535.79999999999995</v>
      </c>
      <c r="E149" s="17"/>
      <c r="F149" s="22">
        <f>E149*D149</f>
        <v>0</v>
      </c>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s="3" customFormat="1" ht="102" outlineLevel="1" x14ac:dyDescent="0.2">
      <c r="A150" s="13">
        <v>102</v>
      </c>
      <c r="B150" s="75" t="s">
        <v>81</v>
      </c>
      <c r="C150" s="15" t="s">
        <v>11</v>
      </c>
      <c r="D150" s="16">
        <v>350.49000000000007</v>
      </c>
      <c r="E150" s="17"/>
      <c r="F150" s="22">
        <f>E150*D150</f>
        <v>0</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ht="18.75" x14ac:dyDescent="0.2">
      <c r="A151" s="7"/>
      <c r="B151" s="8" t="s">
        <v>125</v>
      </c>
      <c r="C151" s="9"/>
      <c r="D151" s="10"/>
      <c r="E151" s="11"/>
      <c r="F151" s="12">
        <f>SUM(F152:F166)</f>
        <v>0</v>
      </c>
    </row>
    <row r="152" spans="1:35" s="3" customFormat="1" ht="51" outlineLevel="1" x14ac:dyDescent="0.2">
      <c r="A152" s="13">
        <v>103</v>
      </c>
      <c r="B152" s="75" t="s">
        <v>126</v>
      </c>
      <c r="C152" s="15" t="s">
        <v>20</v>
      </c>
      <c r="D152" s="16">
        <v>375.23</v>
      </c>
      <c r="E152" s="17"/>
      <c r="F152" s="22">
        <f t="shared" ref="F152:F157" si="14">E152*D152</f>
        <v>0</v>
      </c>
      <c r="G152" s="29"/>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s="3" customFormat="1" ht="102" outlineLevel="1" x14ac:dyDescent="0.2">
      <c r="A153" s="13">
        <v>104</v>
      </c>
      <c r="B153" s="75" t="s">
        <v>127</v>
      </c>
      <c r="C153" s="15" t="s">
        <v>20</v>
      </c>
      <c r="D153" s="16">
        <v>230</v>
      </c>
      <c r="E153" s="17"/>
      <c r="F153" s="22">
        <f t="shared" si="14"/>
        <v>0</v>
      </c>
      <c r="G153" s="29"/>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s="3" customFormat="1" ht="114.75" outlineLevel="1" x14ac:dyDescent="0.2">
      <c r="A154" s="13">
        <v>105</v>
      </c>
      <c r="B154" s="75" t="s">
        <v>128</v>
      </c>
      <c r="C154" s="15" t="s">
        <v>12</v>
      </c>
      <c r="D154" s="16">
        <v>265</v>
      </c>
      <c r="E154" s="17"/>
      <c r="F154" s="22">
        <f t="shared" si="14"/>
        <v>0</v>
      </c>
      <c r="G154" s="2"/>
      <c r="H154" s="29"/>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s="3" customFormat="1" ht="114.75" outlineLevel="1" x14ac:dyDescent="0.2">
      <c r="A155" s="13">
        <v>106</v>
      </c>
      <c r="B155" s="75" t="s">
        <v>129</v>
      </c>
      <c r="C155" s="15" t="s">
        <v>20</v>
      </c>
      <c r="D155" s="16">
        <v>13.17</v>
      </c>
      <c r="E155" s="17"/>
      <c r="F155" s="22">
        <f t="shared" si="14"/>
        <v>0</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s="3" customFormat="1" ht="102" outlineLevel="1" x14ac:dyDescent="0.2">
      <c r="A156" s="13">
        <v>107</v>
      </c>
      <c r="B156" s="75" t="s">
        <v>130</v>
      </c>
      <c r="C156" s="15" t="s">
        <v>12</v>
      </c>
      <c r="D156" s="16">
        <v>20.25</v>
      </c>
      <c r="E156" s="17"/>
      <c r="F156" s="22">
        <f t="shared" si="14"/>
        <v>0</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s="3" customFormat="1" ht="114.75" outlineLevel="1" x14ac:dyDescent="0.2">
      <c r="A157" s="13">
        <v>108</v>
      </c>
      <c r="B157" s="92" t="s">
        <v>157</v>
      </c>
      <c r="C157" s="15" t="s">
        <v>20</v>
      </c>
      <c r="D157" s="16">
        <v>109.92999999999999</v>
      </c>
      <c r="E157" s="17"/>
      <c r="F157" s="22">
        <f t="shared" si="14"/>
        <v>0</v>
      </c>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s="3" customFormat="1" ht="114.75" outlineLevel="1" x14ac:dyDescent="0.2">
      <c r="A158" s="13">
        <v>109</v>
      </c>
      <c r="B158" s="92" t="s">
        <v>131</v>
      </c>
      <c r="C158" s="15" t="s">
        <v>12</v>
      </c>
      <c r="D158" s="16">
        <v>44.870000000000005</v>
      </c>
      <c r="E158" s="17"/>
      <c r="F158" s="22">
        <f t="shared" ref="F158:F162" si="15">E158*D158</f>
        <v>0</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s="3" customFormat="1" ht="114.75" outlineLevel="1" x14ac:dyDescent="0.2">
      <c r="A159" s="13">
        <v>110</v>
      </c>
      <c r="B159" s="92" t="s">
        <v>158</v>
      </c>
      <c r="C159" s="15" t="s">
        <v>20</v>
      </c>
      <c r="D159" s="16">
        <v>42.96</v>
      </c>
      <c r="E159" s="17"/>
      <c r="F159" s="22">
        <f t="shared" si="15"/>
        <v>0</v>
      </c>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s="3" customFormat="1" ht="102" outlineLevel="1" x14ac:dyDescent="0.2">
      <c r="A160" s="13">
        <v>111</v>
      </c>
      <c r="B160" s="92" t="s">
        <v>159</v>
      </c>
      <c r="C160" s="15" t="s">
        <v>12</v>
      </c>
      <c r="D160" s="16">
        <v>22.73</v>
      </c>
      <c r="E160" s="17"/>
      <c r="F160" s="22">
        <f t="shared" si="15"/>
        <v>0</v>
      </c>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s="3" customFormat="1" ht="114.75" outlineLevel="1" x14ac:dyDescent="0.2">
      <c r="A161" s="13">
        <v>112</v>
      </c>
      <c r="B161" s="92" t="s">
        <v>160</v>
      </c>
      <c r="C161" s="15" t="s">
        <v>20</v>
      </c>
      <c r="D161" s="16">
        <v>34.020000000000003</v>
      </c>
      <c r="E161" s="17"/>
      <c r="F161" s="22">
        <f t="shared" si="15"/>
        <v>0</v>
      </c>
      <c r="G161" s="2"/>
      <c r="H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s="3" customFormat="1" ht="127.5" outlineLevel="1" x14ac:dyDescent="0.2">
      <c r="A162" s="13">
        <v>113</v>
      </c>
      <c r="B162" s="92" t="s">
        <v>161</v>
      </c>
      <c r="C162" s="15" t="s">
        <v>12</v>
      </c>
      <c r="D162" s="16">
        <v>7.82</v>
      </c>
      <c r="E162" s="17"/>
      <c r="F162" s="22">
        <f t="shared" si="15"/>
        <v>0</v>
      </c>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s="3" customFormat="1" ht="127.5" outlineLevel="1" x14ac:dyDescent="0.2">
      <c r="A163" s="13">
        <v>114</v>
      </c>
      <c r="B163" s="92" t="s">
        <v>152</v>
      </c>
      <c r="C163" s="93" t="s">
        <v>20</v>
      </c>
      <c r="D163" s="16">
        <v>52.639999999999993</v>
      </c>
      <c r="E163" s="17"/>
      <c r="F163" s="22">
        <f t="shared" ref="F163:F166" si="16">E163*D163</f>
        <v>0</v>
      </c>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s="3" customFormat="1" ht="140.25" outlineLevel="1" x14ac:dyDescent="0.2">
      <c r="A164" s="13">
        <v>115</v>
      </c>
      <c r="B164" s="92" t="s">
        <v>153</v>
      </c>
      <c r="C164" s="93" t="s">
        <v>12</v>
      </c>
      <c r="D164" s="16">
        <v>18.5</v>
      </c>
      <c r="E164" s="17"/>
      <c r="F164" s="22">
        <f t="shared" si="16"/>
        <v>0</v>
      </c>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s="3" customFormat="1" ht="102" outlineLevel="1" x14ac:dyDescent="0.2">
      <c r="A165" s="13">
        <v>116</v>
      </c>
      <c r="B165" s="92" t="s">
        <v>154</v>
      </c>
      <c r="C165" s="93" t="s">
        <v>20</v>
      </c>
      <c r="D165" s="90">
        <v>15.459999999999999</v>
      </c>
      <c r="E165" s="91"/>
      <c r="F165" s="22">
        <f t="shared" si="16"/>
        <v>0</v>
      </c>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s="3" customFormat="1" ht="102" outlineLevel="1" x14ac:dyDescent="0.2">
      <c r="A166" s="13">
        <v>117</v>
      </c>
      <c r="B166" s="92" t="s">
        <v>155</v>
      </c>
      <c r="C166" s="93" t="s">
        <v>12</v>
      </c>
      <c r="D166" s="90">
        <v>6.75</v>
      </c>
      <c r="E166" s="91"/>
      <c r="F166" s="22">
        <f t="shared" si="16"/>
        <v>0</v>
      </c>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s="3" customFormat="1" ht="21" x14ac:dyDescent="0.2">
      <c r="A167" s="77"/>
      <c r="B167" s="77"/>
      <c r="C167" s="118" t="s">
        <v>132</v>
      </c>
      <c r="D167" s="119"/>
      <c r="E167" s="120"/>
      <c r="F167" s="78">
        <f>F148+F151</f>
        <v>0</v>
      </c>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s="37" customFormat="1" ht="18.75" x14ac:dyDescent="0.2">
      <c r="A168" s="34"/>
      <c r="B168" s="34"/>
      <c r="C168" s="34"/>
      <c r="D168" s="35"/>
      <c r="E168" s="36"/>
      <c r="F168" s="36"/>
    </row>
    <row r="169" spans="1:35" ht="15.75" x14ac:dyDescent="0.2">
      <c r="A169" s="38"/>
      <c r="B169" s="38"/>
      <c r="C169" s="38"/>
      <c r="D169" s="39"/>
      <c r="E169" s="40" t="s">
        <v>27</v>
      </c>
      <c r="F169" s="41">
        <f>F15+F47+F67+F114+F136+F145+F167</f>
        <v>0</v>
      </c>
    </row>
    <row r="170" spans="1:35" ht="25.5" customHeight="1" x14ac:dyDescent="0.2">
      <c r="A170" s="107" t="s">
        <v>164</v>
      </c>
      <c r="B170" s="108"/>
      <c r="C170" s="109"/>
      <c r="D170" s="113" t="s">
        <v>28</v>
      </c>
      <c r="E170" s="113"/>
      <c r="F170" s="42">
        <f>ROUND((F169*0.16),2)</f>
        <v>0</v>
      </c>
    </row>
    <row r="171" spans="1:35" ht="28.5" customHeight="1" x14ac:dyDescent="0.2">
      <c r="A171" s="110"/>
      <c r="B171" s="111"/>
      <c r="C171" s="112"/>
      <c r="D171" s="114" t="s">
        <v>29</v>
      </c>
      <c r="E171" s="114"/>
      <c r="F171" s="43">
        <f>F169+F170</f>
        <v>0</v>
      </c>
    </row>
    <row r="173" spans="1:35" ht="18" x14ac:dyDescent="0.2">
      <c r="B173" s="100"/>
      <c r="C173" s="100"/>
      <c r="D173" s="100"/>
      <c r="E173" s="100"/>
      <c r="F173" s="46"/>
    </row>
    <row r="174" spans="1:35" x14ac:dyDescent="0.2">
      <c r="C174" s="89"/>
      <c r="F174" s="94"/>
    </row>
    <row r="175" spans="1:35" x14ac:dyDescent="0.2">
      <c r="B175" s="44"/>
    </row>
    <row r="176" spans="1:35" x14ac:dyDescent="0.2">
      <c r="F176" s="45"/>
    </row>
    <row r="177" spans="5:6" ht="18" x14ac:dyDescent="0.2">
      <c r="F177" s="46"/>
    </row>
    <row r="178" spans="5:6" ht="14.25" x14ac:dyDescent="0.2">
      <c r="E178" s="47"/>
      <c r="F178" s="47"/>
    </row>
    <row r="179" spans="5:6" ht="15" x14ac:dyDescent="0.2">
      <c r="E179" s="48"/>
      <c r="F179" s="49"/>
    </row>
    <row r="180" spans="5:6" ht="14.25" x14ac:dyDescent="0.2">
      <c r="E180" s="47"/>
      <c r="F180" s="47"/>
    </row>
    <row r="181" spans="5:6" ht="14.25" x14ac:dyDescent="0.2">
      <c r="E181" s="47"/>
      <c r="F181" s="47"/>
    </row>
    <row r="182" spans="5:6" ht="15" x14ac:dyDescent="0.2">
      <c r="E182" s="47"/>
      <c r="F182" s="49"/>
    </row>
    <row r="183" spans="5:6" ht="14.25" x14ac:dyDescent="0.2">
      <c r="E183" s="47"/>
      <c r="F183" s="47"/>
    </row>
    <row r="184" spans="5:6" ht="14.25" x14ac:dyDescent="0.2">
      <c r="E184" s="47"/>
      <c r="F184" s="47"/>
    </row>
    <row r="185" spans="5:6" ht="14.25" x14ac:dyDescent="0.2">
      <c r="E185" s="47"/>
      <c r="F185" s="47"/>
    </row>
    <row r="186" spans="5:6" ht="14.25" x14ac:dyDescent="0.2">
      <c r="E186" s="47"/>
      <c r="F186" s="47"/>
    </row>
    <row r="187" spans="5:6" ht="14.25" x14ac:dyDescent="0.2">
      <c r="E187" s="47"/>
      <c r="F187" s="47"/>
    </row>
    <row r="188" spans="5:6" ht="14.25" x14ac:dyDescent="0.2">
      <c r="E188" s="47"/>
      <c r="F188" s="47"/>
    </row>
    <row r="189" spans="5:6" ht="14.25" x14ac:dyDescent="0.2">
      <c r="E189" s="47"/>
      <c r="F189" s="47"/>
    </row>
    <row r="190" spans="5:6" ht="14.25" x14ac:dyDescent="0.2">
      <c r="E190" s="47"/>
      <c r="F190" s="47"/>
    </row>
    <row r="191" spans="5:6" ht="14.25" x14ac:dyDescent="0.2">
      <c r="E191" s="47"/>
      <c r="F191" s="47"/>
    </row>
    <row r="192" spans="5:6" ht="14.25" x14ac:dyDescent="0.2">
      <c r="E192" s="47"/>
      <c r="F192" s="47"/>
    </row>
    <row r="193" spans="5:6" ht="14.25" x14ac:dyDescent="0.2">
      <c r="E193" s="47"/>
      <c r="F193" s="47"/>
    </row>
  </sheetData>
  <autoFilter ref="A9:F136" xr:uid="{00000000-0001-0000-0100-000000000000}"/>
  <mergeCells count="17">
    <mergeCell ref="A6:F6"/>
    <mergeCell ref="A1:F1"/>
    <mergeCell ref="A2:F2"/>
    <mergeCell ref="A3:F3"/>
    <mergeCell ref="A4:E4"/>
    <mergeCell ref="A5:F5"/>
    <mergeCell ref="B173:E173"/>
    <mergeCell ref="A7:F7"/>
    <mergeCell ref="A8:F8"/>
    <mergeCell ref="A170:C171"/>
    <mergeCell ref="D170:E170"/>
    <mergeCell ref="D171:E171"/>
    <mergeCell ref="A147:F147"/>
    <mergeCell ref="C167:E167"/>
    <mergeCell ref="A15:E15"/>
    <mergeCell ref="A138:F138"/>
    <mergeCell ref="C145:E145"/>
  </mergeCells>
  <phoneticPr fontId="22" type="noConversion"/>
  <printOptions horizontalCentered="1"/>
  <pageMargins left="0.23622047244094491" right="0.23622047244094491" top="0.23622047244094491" bottom="0.23622047244094491" header="0.31496062992125984" footer="0.31496062992125984"/>
  <pageSetup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RESUMEN </vt:lpstr>
      <vt:lpstr>PRESUPUESTO INTEGRAL (CON P.U.)</vt:lpstr>
      <vt:lpstr>'PRESUPUESTO INTEGRAL (CON P.U.)'!Área_de_impresión</vt:lpstr>
      <vt:lpstr>'RESUMEN '!Área_de_impresión</vt:lpstr>
      <vt:lpstr>'PRESUPUESTO INTEGRAL (CON P.U.)'!Títulos_a_imprimir</vt:lpstr>
      <vt:lpstr>'RESUMEN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 1</cp:lastModifiedBy>
  <cp:lastPrinted>2024-07-18T20:31:58Z</cp:lastPrinted>
  <dcterms:created xsi:type="dcterms:W3CDTF">2023-08-31T00:47:33Z</dcterms:created>
  <dcterms:modified xsi:type="dcterms:W3CDTF">2024-08-05T09:06:24Z</dcterms:modified>
</cp:coreProperties>
</file>