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defaultThemeVersion="124226"/>
  <bookViews>
    <workbookView xWindow="0" yWindow="60" windowWidth="20640" windowHeight="945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CONCEPTOS'!$A$12:$G$138</definedName>
    <definedName name="_xlnm.Print_Area" localSheetId="1">RESUMENOK!$A$9:$F$27</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F15" i="12" l="1"/>
  <c r="F14" i="12"/>
  <c r="F13" i="12"/>
  <c r="F12" i="12"/>
  <c r="F17" i="12" s="1"/>
  <c r="F11" i="12"/>
  <c r="F10" i="12"/>
  <c r="H137" i="10"/>
  <c r="G138" i="10"/>
  <c r="G137" i="10"/>
  <c r="G70" i="10"/>
  <c r="G66" i="10"/>
  <c r="G56" i="10"/>
  <c r="G35" i="10"/>
  <c r="G27" i="10"/>
  <c r="A15" i="12"/>
  <c r="A14" i="12"/>
  <c r="A13" i="12"/>
  <c r="A12" i="12"/>
  <c r="A11" i="12"/>
  <c r="A10" i="12"/>
  <c r="B15" i="12"/>
  <c r="B14" i="12"/>
  <c r="B13" i="12"/>
  <c r="B12" i="12"/>
  <c r="B11" i="12"/>
  <c r="E138" i="10" l="1"/>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H138" i="10" l="1"/>
  <c r="H136" i="10"/>
  <c r="G136" i="10"/>
  <c r="H135" i="10"/>
  <c r="G135" i="10"/>
  <c r="H134" i="10"/>
  <c r="G134" i="10"/>
  <c r="H133" i="10"/>
  <c r="G133" i="10"/>
  <c r="H132" i="10"/>
  <c r="G132" i="10"/>
  <c r="H131" i="10"/>
  <c r="G131" i="10"/>
  <c r="H130" i="10"/>
  <c r="G130" i="10"/>
  <c r="H129" i="10"/>
  <c r="G129" i="10"/>
  <c r="H128" i="10"/>
  <c r="G128" i="10"/>
  <c r="H127" i="10"/>
  <c r="G127" i="10"/>
  <c r="H126" i="10"/>
  <c r="G126" i="10"/>
  <c r="H125" i="10"/>
  <c r="G125" i="10"/>
  <c r="H124" i="10"/>
  <c r="G124" i="10"/>
  <c r="H123" i="10"/>
  <c r="G123" i="10"/>
  <c r="H122" i="10"/>
  <c r="G122" i="10"/>
  <c r="H121" i="10"/>
  <c r="G121" i="10"/>
  <c r="H120" i="10"/>
  <c r="G120" i="10"/>
  <c r="H119" i="10"/>
  <c r="G119" i="10"/>
  <c r="H118" i="10"/>
  <c r="G118" i="10"/>
  <c r="H117" i="10"/>
  <c r="G117" i="10"/>
  <c r="H116" i="10"/>
  <c r="G116" i="10"/>
  <c r="H115" i="10"/>
  <c r="G115" i="10"/>
  <c r="H114" i="10"/>
  <c r="G114" i="10"/>
  <c r="H113" i="10"/>
  <c r="G113" i="10"/>
  <c r="H112" i="10"/>
  <c r="G112" i="10"/>
  <c r="H111" i="10"/>
  <c r="G111" i="10"/>
  <c r="H110" i="10"/>
  <c r="G110" i="10"/>
  <c r="H109" i="10"/>
  <c r="G109" i="10"/>
  <c r="H108" i="10"/>
  <c r="G108" i="10"/>
  <c r="H107" i="10"/>
  <c r="G107" i="10"/>
  <c r="H106" i="10"/>
  <c r="G106" i="10"/>
  <c r="H105" i="10"/>
  <c r="G105" i="10"/>
  <c r="H104" i="10"/>
  <c r="G104" i="10"/>
  <c r="H103" i="10"/>
  <c r="G103" i="10"/>
  <c r="H102" i="10"/>
  <c r="G102" i="10"/>
  <c r="H101" i="10"/>
  <c r="G101" i="10"/>
  <c r="H100" i="10"/>
  <c r="G100" i="10"/>
  <c r="H99" i="10"/>
  <c r="G99" i="10"/>
  <c r="H98" i="10"/>
  <c r="G98" i="10"/>
  <c r="H97" i="10"/>
  <c r="G97" i="10"/>
  <c r="H96" i="10"/>
  <c r="G96" i="10"/>
  <c r="H95" i="10"/>
  <c r="G95" i="10"/>
  <c r="H94" i="10"/>
  <c r="G94" i="10"/>
  <c r="H93" i="10"/>
  <c r="G93" i="10"/>
  <c r="H92" i="10"/>
  <c r="G92" i="10"/>
  <c r="H91" i="10"/>
  <c r="G91" i="10"/>
  <c r="H90" i="10"/>
  <c r="G90" i="10"/>
  <c r="H89" i="10"/>
  <c r="G89" i="10"/>
  <c r="H88" i="10"/>
  <c r="G88" i="10"/>
  <c r="H87" i="10"/>
  <c r="G87" i="10"/>
  <c r="H86" i="10"/>
  <c r="G86" i="10"/>
  <c r="H85" i="10"/>
  <c r="G85" i="10"/>
  <c r="H84" i="10"/>
  <c r="G84" i="10"/>
  <c r="H83" i="10"/>
  <c r="G83" i="10"/>
  <c r="H82" i="10"/>
  <c r="G82" i="10"/>
  <c r="H81" i="10"/>
  <c r="G81" i="10"/>
  <c r="H80" i="10"/>
  <c r="G80" i="10"/>
  <c r="H79" i="10"/>
  <c r="G79" i="10"/>
  <c r="H78" i="10"/>
  <c r="G78" i="10"/>
  <c r="H77" i="10"/>
  <c r="G77" i="10"/>
  <c r="H76" i="10"/>
  <c r="G76" i="10"/>
  <c r="H75" i="10"/>
  <c r="G75" i="10"/>
  <c r="H74" i="10"/>
  <c r="G74" i="10"/>
  <c r="H73" i="10"/>
  <c r="G73" i="10"/>
  <c r="H72" i="10"/>
  <c r="G72" i="10"/>
  <c r="H71" i="10"/>
  <c r="H70" i="10"/>
  <c r="H69" i="10"/>
  <c r="G69" i="10"/>
  <c r="H68" i="10"/>
  <c r="G68" i="10"/>
  <c r="H67" i="10"/>
  <c r="H66" i="10"/>
  <c r="H65" i="10"/>
  <c r="G65" i="10"/>
  <c r="H64" i="10"/>
  <c r="G64" i="10"/>
  <c r="H63" i="10"/>
  <c r="G63" i="10"/>
  <c r="H62" i="10"/>
  <c r="G62" i="10"/>
  <c r="H61" i="10"/>
  <c r="G61" i="10"/>
  <c r="H60" i="10"/>
  <c r="G60" i="10"/>
  <c r="H59" i="10"/>
  <c r="G59" i="10"/>
  <c r="H58" i="10"/>
  <c r="G58" i="10"/>
  <c r="H57" i="10"/>
  <c r="H56" i="10"/>
  <c r="H55" i="10"/>
  <c r="G55" i="10"/>
  <c r="H54" i="10"/>
  <c r="G54" i="10"/>
  <c r="H53" i="10"/>
  <c r="G53" i="10"/>
  <c r="H52" i="10"/>
  <c r="G52" i="10"/>
  <c r="H51" i="10"/>
  <c r="G51" i="10"/>
  <c r="H50" i="10"/>
  <c r="G50" i="10"/>
  <c r="H49" i="10"/>
  <c r="G49" i="10"/>
  <c r="H48" i="10"/>
  <c r="G48" i="10"/>
  <c r="H47" i="10"/>
  <c r="G47" i="10"/>
  <c r="H46" i="10"/>
  <c r="G46" i="10"/>
  <c r="H45" i="10"/>
  <c r="G45" i="10"/>
  <c r="H44" i="10"/>
  <c r="G44" i="10"/>
  <c r="H43" i="10"/>
  <c r="G43" i="10"/>
  <c r="H42" i="10"/>
  <c r="G42" i="10"/>
  <c r="H41" i="10"/>
  <c r="G41" i="10"/>
  <c r="H40" i="10"/>
  <c r="G40" i="10"/>
  <c r="H39" i="10"/>
  <c r="G39" i="10"/>
  <c r="H38" i="10"/>
  <c r="G38" i="10"/>
  <c r="H37" i="10"/>
  <c r="G37" i="10"/>
  <c r="H36" i="10"/>
  <c r="H35" i="10"/>
  <c r="H34" i="10"/>
  <c r="G34" i="10"/>
  <c r="H33" i="10"/>
  <c r="G33" i="10"/>
  <c r="H32" i="10"/>
  <c r="G32" i="10"/>
  <c r="H31" i="10"/>
  <c r="G31" i="10"/>
  <c r="H30" i="10"/>
  <c r="G30" i="10"/>
  <c r="H29" i="10"/>
  <c r="G29" i="10"/>
  <c r="H28" i="10"/>
  <c r="H27" i="10"/>
  <c r="H26" i="10"/>
  <c r="G26" i="10"/>
  <c r="H25" i="10"/>
  <c r="G25" i="10"/>
  <c r="H24" i="10"/>
  <c r="G24" i="10"/>
  <c r="H23" i="10"/>
  <c r="G23" i="10"/>
  <c r="H22" i="10"/>
  <c r="G22" i="10"/>
  <c r="H21" i="10"/>
  <c r="G21" i="10"/>
  <c r="H20" i="10"/>
  <c r="G20" i="10"/>
  <c r="H19" i="10"/>
  <c r="G19" i="10"/>
  <c r="H18" i="10"/>
  <c r="G18" i="10"/>
  <c r="H17" i="10"/>
  <c r="G17" i="10"/>
  <c r="H16" i="10"/>
  <c r="G16" i="10"/>
  <c r="H15" i="10"/>
  <c r="G15" i="10"/>
  <c r="B12" i="10" l="1"/>
  <c r="B10" i="12" l="1"/>
  <c r="D5" i="12" l="1"/>
  <c r="G14" i="10" l="1"/>
  <c r="H14" i="10" l="1"/>
  <c r="A5" i="12" l="1"/>
  <c r="E8" i="12" l="1"/>
  <c r="E6" i="12"/>
</calcChain>
</file>

<file path=xl/sharedStrings.xml><?xml version="1.0" encoding="utf-8"?>
<sst xmlns="http://schemas.openxmlformats.org/spreadsheetml/2006/main" count="296" uniqueCount="198">
  <si>
    <t>CLAVE</t>
  </si>
  <si>
    <t>UNIDAD</t>
  </si>
  <si>
    <t>CONCEPTO</t>
  </si>
  <si>
    <t>CANTIDAD</t>
  </si>
  <si>
    <t>PRECIO UNITARIO</t>
  </si>
  <si>
    <t>TOTAL</t>
  </si>
  <si>
    <t>PRECIO UNITARIO CON LETRA</t>
  </si>
  <si>
    <t>CONCURSO:</t>
  </si>
  <si>
    <t xml:space="preserve"> </t>
  </si>
  <si>
    <t>IMPORTE TOTAL DE LA PRESENTE PROPUESTA SIN INCLUIR I.V.A.:</t>
  </si>
  <si>
    <t xml:space="preserve">                                                    CATALOGO DE CONCEPTOS Y CANTIDADES DE OBRA</t>
  </si>
  <si>
    <t xml:space="preserve">                                                    R E S U M E N</t>
  </si>
  <si>
    <t>LICITACION:</t>
  </si>
  <si>
    <t>IMPORTE TOTAL:</t>
  </si>
  <si>
    <t>1.-</t>
  </si>
  <si>
    <t>PRELIMINARES</t>
  </si>
  <si>
    <t>1.1.-</t>
  </si>
  <si>
    <t>RETIRO SIN RECUPERACIÓN. MEDIDO PREVIAMENTE.  INCLUYE: CARGO DIRECTO POR EL COSTO DE LA MANO DE OBRA REQUERIDA, LIMPIEZA DE ÁREA, CARGA Y ACARREO INTERIOR DE ESCOMBRO AL BANCO DE OBRA INDICADO POR EL LA DIRECCION DE OBRAS PUBLICAS , EQUIPO DE SEGURIDAD, INSTALACIONES ESPECÍFICAS, DEPRECIACIÓN Y DEMÁS DERIVADOS DEL USO DE HERRAMIENTA Y EQUIPO EN CUALQUIER NIVEL</t>
  </si>
  <si>
    <t xml:space="preserve">PISO VIDRIADO EXISTENTE CUALQUIER FORMATO </t>
  </si>
  <si>
    <t>M2</t>
  </si>
  <si>
    <t xml:space="preserve">AZULEJO EN MUROS  EN AREA DE BAÑOS </t>
  </si>
  <si>
    <t xml:space="preserve">PISO VIDRIADO ANTIDERRAPANTE EN AREA DE BAÑOS </t>
  </si>
  <si>
    <t xml:space="preserve">PLAFOND EXISTENTE A BASE DE HERRAJES DE ALUMINIO Y PLACAS DE 60X120 CMS DE FIBRA DE VIDRIO </t>
  </si>
  <si>
    <t xml:space="preserve">MUEBLES FABRICADOS A BASE DE TABLA ROCA SUSPENDIDO EN MURO, INCL MURO DE TABLAROCA </t>
  </si>
  <si>
    <t xml:space="preserve">MURO DIVISORIO HECHO A BASE DE TABLA ROCA DE 10 CMS ESPESOR A DOS CARAS </t>
  </si>
  <si>
    <t>TECHO DE LAMINA GALVANIZADA</t>
  </si>
  <si>
    <t xml:space="preserve">VENTANAS DE ALUMINIO EXIASTENTES </t>
  </si>
  <si>
    <t>RETIRO CON RECUPERACIÓN. MEDIDO PREVIAMENTE.  INCLUYE: CARGO DIRECTO POR EL COSTO DE LA MANO DE OBRA REQUERIDA, MARCO, CONTRAMARCO, LIMPIEZA DE ÁREA, CARGA, ACARREO Y DESCARGA HASTA ALMACEN Y/O A DONDE INDIQUE LA SUPERVISION, EQUIPO DE SEGURIDAD  Y PARA SU DESISTALACION, INSTALACIONES ESPECÍFICAS, DEPRECIACIÓN Y DEMÁS DERIVADOS DEL USO DE HERRAMIENTA Y EQUIPO EN CUALQUIER NIVEL</t>
  </si>
  <si>
    <t>MUEBLE DE BAÑO EXISTENTE ( SANITARIO, TARJA O LAVABO)</t>
  </si>
  <si>
    <t xml:space="preserve">PZA </t>
  </si>
  <si>
    <t xml:space="preserve">REJA DE PROTECCION HECHA A BASE  DE PERFILES DE HERRERIA </t>
  </si>
  <si>
    <t xml:space="preserve">PUERTA DE MADERA TIPO TAMBOR INC. MARCO </t>
  </si>
  <si>
    <t>SUBTOTAL DE PLELIMINARES</t>
  </si>
  <si>
    <t>2.-</t>
  </si>
  <si>
    <t>ESTRUCTURA</t>
  </si>
  <si>
    <t xml:space="preserve">CIMBRA DE MADERA Y DESCIMBRA EN CIMENTACIÓN Y ESTRUCTURA,  INCLUYE; CARGO DIRECTO POR EL COSTO DE LOS MATERIALES, HERRAMIENTA  Y MANO DE OBRA QUE INTERVENGAN, HABILITADO,  DESMONTAJE, FLETE A OBRA, DESPERDICIO, ACARREO HASTA EL LUGAR DE SU UTILIZACIÓN,  CLAVO, ALAMBRE RECOCIDO DEL NO.18, CHAFLÁN, FRONTERAS, MANTENIMIENTO Y RETIRO CON RECUPERACIÓN A FAVOR DEL CONTRATISTA, LIMPIEZA Y RETIRO DE SOBRANTES FUERA DE OBRA, EQUIPO DE SEGURIDAD,   INSTALACIONES ESPECÍFICAS, DEPRECIACIÓN Y DEMÁS CARGOS DERIVADOS DEL USO DE EQUIPO Y HERRAMIENTA EN CUALQUIER NIVEL. </t>
  </si>
  <si>
    <t>EN TRABE CON TRIPLAY DE PINO DE 16 MM. A UNA ALTURA MAXIMA DE 4,00 MTS.</t>
  </si>
  <si>
    <t>EN LOSAS CON TRIPLAY DE PINO DE 16 MM. A UNA ALTURA MAXIMA DE 4,00 MTS.</t>
  </si>
  <si>
    <t xml:space="preserve">ELABORACION DE LOSA NERVADA DE CONCRETO F'C=200KG/CM2 DE 15 CM DE ESPESOR Y CASETON DE POLIESTIRENO DE 60x60x10 CMS  CAPA DE COMPRESION DE 5 CMS DE ESPESOR Y MALLA 6-6/10/10, NERVADURAS (N-1)  DE 10 x 15 CMS REFORZADA CON 2 VARILLAS DE 3/8"  Y ESTRIBOS CON ALAMBRON 1/4" @ 35 CMS; CARGO DIRECTO POR EL COSTO DE LOS MATERIALES, HERRAMIENTA Y MANO DE OBRA QUE INTERVENGAN, ELABORACIÓN DEL CONCRETO, FLETE A OBRA, DESPERDICIO, VERTIDO, ACARREO HASTA EL LUGAR DE SU UTILIZACIÓN, ANCLAJES,  COLOCACIÓN,  HABILITADO DEL ACERO DE REFUERZO, AMARRES, CIMBRADO, DESCIMBRADO, LIMPIEZA Y RETIRO DE SOBRANTES FUERA DE OBRA, EQUIPO DE SEGURIDAD, INSTALACIONES ESPECÍFICAS, DEPRECIACIÓN Y DEMÁS DERIVADOS DEL USO DE HERRAMIENTA Y EQUIPO EN CUALQUIER NIVEL. </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</si>
  <si>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</si>
  <si>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ML</t>
  </si>
  <si>
    <t>ANCLAJE DE CASTILLO EN ELEMENTO LATERAL PARA AMARRAR A ESTRUCTURA EXISTENTE EN COLUMNA Y  LOSA EXISTENTE MEDIANTE MEDIANTE BARRENO DE 10 CMS EN LOSA O TRABE  Y APLICACION DE SIKA DUR-32   COLOCACION DE VARILLA  CORRUGADA DE 3/8" DE CADENA O TRABE  INC, MATERIAL Y MANO DE OBRA , PERFORACIONES , LIMPIEZA DE LEMENTOS LIBRE DE RESIDUOS, CARGO DIRECTO POR EL COSTO DE LOS MATERIALES QUE INTERVENGAN, FLETE A OBRA, DESPERDICIO, ACARREO HASTA EL LUGAR DE SU UTILIZACIÓN, CORTE, AJUSTE, LIMPIEZA Y RETIRO DE SOBRANTES FUERA DE OBRA, EQUIPO DE SEGURIDAD, INSTALACIONES ESPECIFICAS, DEPRECIACIÓN Y DEMÁS DERIVADOS DEL USO DE HERRAMIENTA Y EQUIPO, EN CUALQUIER NIVEL</t>
  </si>
  <si>
    <t>SUBTOTAL DE ESTRUCTURA</t>
  </si>
  <si>
    <t>3.-</t>
  </si>
  <si>
    <t>ALBAÑILERIA Y ACABADOS</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</si>
  <si>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</si>
  <si>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</si>
  <si>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APLANADO EN MUROS, ACABADO PULIDO CON CEMENTO LÁTEX (PULIDO ESPEJO DE PEGADURO) INCLUYE: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</si>
  <si>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ELABORACION DE CHAFLAN DE 10 X 10 CM A 45° A BASE DE MORTERO CENTO A RENA EN UNION DE MURO  LOSA DE AZOTEA PARA RECIBIR IMPERMEABILIZANTE, ACABADO CON PLANA DE MADERA,  INCLUYE: ACARREO DENTRO Y FUERA DE LA OBRA, ELEVACION DE LOS MATERIALES, MATERIALES, MANO DE OBRA, DEPRECIACION DE HERRAMIENTA Y EQUIPO.</t>
  </si>
  <si>
    <t>ENTORTADO DE 1 A 5 CM ESPESOR PROMEDIO A BASE DE MORTERO CEMENTO-ARENA 1:3, PARA NIVELACIÓN DE AZOTEAS, CON ENCAUZAMIENTO DE AGUAS PLUVIALES, INCLUYE: COLOCACIÓN DE PERLA PRE-EXPANDIDA PROPORCIÓN POR CADA 190 KG DE CEMENTO 12 KG DE PERLA, SE DEBERÁ DE CONSIDERAR PARA ESTE TRABAJO: MATERIALES, MANO DE OBRA, EQUIPO NECESARIO, HERRAMIENTA, ACARREOS, CARGAS, ELEVACIÓN DE LOS MATERIALES HASTA EL LUGAR DE SU UTILIZACIÓN, PREPARACIÓN DE LA SUPERFICIE, PEGACRETO, FORJADO DE PENDIENTES, ACABADO CON PLANA DE MADERA, PARA RECIBIR IMPERMEABILIZACIÓN, ACOPIO Y RETIRO DE DESPERDICIOS A TIRO AUTORIZADO Y LIMPIEZA DEL ÁREA DE TRABAJO.</t>
  </si>
  <si>
    <t>SUMINISTRO Y APLICACIÓN DE IMPERMEABILIZANTE A BASE DE PINTURA ELASTOMERICA COLOR BLANCO, INCLUYE: MEMBRANA DE REFUERZO, SELLADOR DE SUPERFICIE CON EL MISMO MATERIAL DILUIDO SEGÚN ESPECIFICACIÓN DEL FABRICANTE Y DOS CAPAS DE MATERIAL SIN DILUIR, APLICACIÓN CON CEPILLO, ESCOBA.</t>
  </si>
  <si>
    <t>MUROS DE BLOCK 15X20X40 (60 KG/CM2), ASENTADOS CON MORTERO CEMENTO ARENA PROPORCIÓN 1:4 ACABADO COMÚN HASTA UNA ALTURA DE 0.40 CM. PARA FABRICAR PRETILES SEGÚN PROYECTO, EL PRECIO INCLUYE: 1 VARILLA #3 A CADA 1.00 M. Y EN INTERSECCIONES DE MURO COMO REFUERZO VERTICAL CON CONCRETO F'C=150 KG/CM.</t>
  </si>
  <si>
    <t>MURO DIVISORIO DE TABLA-ROCA, INCLUYE; CARGO DIRECTO POR EL COSTO DE LOS MATERIALES Y MANO DE OBRA QUE INTERVENGAN, FLETE A OBRA, DESPERDICIO,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ALMACENAJE, ESTIBA, COLOCACIÓN, EMPLASTECIDO, CORTES, PERFILAR Y ABRIR HUECOS PARA INSTALACIONES, EMBOQUILLADOS, REFUERZOS PARA SALIDAS, JUNTAS DE CONTROL Y/O JUNTAS CONSTRUCTIVAS DONDE INDIQUE LA SUPERVISIÓN SEGÚN PROCEDIMIENTO DEL FABRICANTE, OBRAS DE PROTECCIÓN, LIMPIEZA Y RETIRO DE SOBRANTES FUERA DE OBRA, EQUIPO DE SEGURIDAD, INSTALACIONES ESPECÍFICAS, DEPRECIACIÓN Y DEMÁS DERIVADOS DEL USO DE HERRAMIENTA Y EQUIPO, EN CUALQUIER NIVEL.</t>
  </si>
  <si>
    <t>HORIZONTAL, DE TABLA-ROCA DE 13 MM. DE ESPESOR.</t>
  </si>
  <si>
    <t xml:space="preserve">SUMINISTRO Y COLOCACIÓN DE RECUBRIMIENTO PÉTREO, VÍTREO O COMPRIMIDO EN MURO, INCLUYE; CARGO DIRECTO POR EL COSTO DE LOS MATERIALES Y MANO DE OBRA QUE INTERVENGAN, FLETE A OBRA, DESPERDICIO, ACARREO HASTA EL LUGAR DE SU UTILIZACIÓN, TRAZO, PREPARACIÓN DE LA SUPERFICIE, MAESTREADO, ELABORACIÓN DE MORTERO EN OBRA EN SU CASO, CORTES, REMATES A 45° , EMBOQUILLADO, LECHAREADO, LIMPIEZA Y RETIRO DE SOBRANTES FUERA DE OBRA, EQUIPO DE SEGURIDAD, INSTALACIONES ESPECÍFICAS, DEPRECIACIÓN Y DEMÁS DERIVADOS DEL USO DE HERRAMIENTA Y EQUIPO, EN CUALQUIER NIVEL. </t>
  </si>
  <si>
    <t>AZULEJO MARCA INTERCERAMIC MODELO CATANIA COLOR SABBIA FORMATO DE 25X40 CMS A UNA ALTURA DE 2.10 MTS. ASENTADO CON ADHESIVO Y EMBOQUILLAODR  CREST PISO PARA PORCELANATO</t>
  </si>
  <si>
    <t>SUMINISTRO Y COLOCACIÓN DE PISO PÉTREO, VÍTREO O COMPRIMIDO, INCLUYE; CARGO DIRECTO POR EL COSTO DE LOS MATERIALES Y MANO DE OBRA QUE INTERVENGAN, FLETE A OBRA, DESPERDICIO, ACARREO HASTA EL LUGAR DE SU UTILIZACIÓN, TRAZO A DOBLE HILO, MAESTREADO, NIVEL, PREPARACIÓN Y HUMEDECIDO DE LA SUPERFICIE, ELABORACIÓN DE MORTERO HECHO EN OBRA EN SU CASO, CORTES, REMATES, LECHAREADO, RETAPADO, PULIDO Y BRILLADO EN SU CASO, LIMPIEZA Y RETIRO DE SOBRANTES FUERA DE OBRA, EQUIPO DE SEGURIDAD, INSTALACIONES ESPECÍFICAS, DEPRECIACIÓN Y DEMÁS DERIVADOS DEL USO DE HERRAMIENTA Y EQUIPO, EN CUALQUIER NIVEL.</t>
  </si>
  <si>
    <t>PISO PORCELANICO RECTIFICADO FORMATO 60X60 CMS MODELO CATANIA COLOR AVORIO MARCA INTERCERAMIC</t>
  </si>
  <si>
    <t>SUMINISTRO Y COLOCACIÓN DE ZOCLO PÉTREO, INCLUYE; CARGO DIRECTO POR EL COSTO DE LOS MATERIALES Y MANO DE OBRA QUE INTERVENGAN, FLETE A OBRA, DESPERDICIO, ACARREO HASTA EL LUGAR DE SU UTILIZACIÓN, ELABORACIÓN DE MORTERO HECHO EN OBRA EN SU CASO, TRAZO, NIVELES, PREPARACIÓN DE LA SUPERFICIE, LECHAREADO, CORTES A 45°, BOQUILLAS, REMATES, CANTOS PULIDOS Y BOLEADOS,  PULIDO Y BRILLADO EN SU CASO, LIMPIEZA Y RETIRO DE SOBRANTES FUERA DE OBRA, EQUIPO DE SEGURIDAD, INSTALACIONES ESPECÍFICAS, DEPRECIACIÓN Y DEMÁS DERIVADOS DEL USO DE HERRAMIENTA Y EQUIPO, EN CUALQUIER NIVEL.</t>
  </si>
  <si>
    <t>PISO PORCELANICO RECTIFICADO FORMATO 10X60 CMS MODELO CATANIA COLOR AVORIO MARCA INTERCERAMIC</t>
  </si>
  <si>
    <t>FABRICACIÓN Y COLOCACIÓN DE FIRME NIVELADOR PARA RECIBIR VITROPISO, DE 2 A 4 CM. DE ESPESOR, A BASE DE MORTERO CEMENTO-ARENA DE PROPORCIÓN 1:3 INCLUYE: ELEVACIÓN DE MATERIALES, APLICACIÓN DE PEGACRETO, FABRICACIÓN DE MORTERO, MATERIALES, MANO DE OBRA, HERRAMIENTA, EQUIPO DE PROTECCIÓN PERSONAL Y LIMPIEZA DEL ÁREA DE TRABAJO.</t>
  </si>
  <si>
    <t>SUMINISTRO Y APLICACIÓN DE PINTURA VINÍLICA DE MARCA Y CALIDAD (AHULADA Y LAVABLE), AUTORIZADA POR EL LA DIRECCION DE OBRAS PUBLICAS, INCLUYE; CARGO DIRECTO POR EL COSTO DE LOS MATERIALES  Y MANO DE OBRA QUE INTERVENGAN, FLETE A OBRA, DESPERDICIO, ACARREO HASTA EL LUGAR DE SU UTILIZACIÓN, PREPARACIÓN DE LA SUPERFICIE, RESANESNECESARIOS,  FONDEO, SELLADOR, RETAPADO, EMPLASTECIDO Y APLICACIÓN DE DOS CAPAS COMO MÍNIMO, PROTECCIÓN CON HULE, CINTA O PAPEL, LIMPIEZA Y RETIRO DE SOBRANTES FUERA DE OBRA, EQUIPO DE SEGURIDAD, INSTALACIONES ESPECÍFICAS, DEPRECIACIÓN Y DEMÁS DERIVADOS DEL USO DE HERRAMIENTA Y EQUIPO, EN CUALQUIER NIVEL.</t>
  </si>
  <si>
    <t>EN PLAFOND A BASE DE TABLAROCA Y ACABADO PULIDO ESPEJO</t>
  </si>
  <si>
    <t xml:space="preserve">EN MUROS EXISTENTES Y MUROS DE TABLAROCA </t>
  </si>
  <si>
    <t>SUBTOTAL DE ALBAÑILERIA Y ACABADOS</t>
  </si>
  <si>
    <t>4.-</t>
  </si>
  <si>
    <t xml:space="preserve">CARPINTERIA Y CANCELERIA  </t>
  </si>
  <si>
    <t xml:space="preserve">SUMINISTRO, FABRICACIÓN Y COLOCACIÓN DE PUERTA DE MADERA; CON BASE DE BASTIDOR DE MADERA DE PRIMERA. FORMADA POR UN MARCO PERIMETRAL CON TIRAS DE MADERA DE 4X2". PEINAZOS  A CADA 30 CM. CON DOS PERFORACIONES DE 6 MM. A CADA 20 CM. DE LOS PAÑOS PARA VENTILACIÓN INTERIOR, UNIDOS ENTRE SI A BASE DE ESPIGA Y CAJA CON PEGAMENTO DE ACETATO DE POLIVINIL Y CLAVO SIN CABEZA DE 19 MM. FORRADO CON TRIPLAY DE 6 MM. DE ESPESOR DE CALIDAD "A" POR LOS DOS LADOS. CLAVADO Y PEGADO. PORTACHAPA DE MADERA CON ESPESOR DE 25 MM. ESCUADRAS DE 150 X 150 X 25 MM. EN SUS CUATRO ESQUINAS, BISAGRAS O BICELES DE ACUERDO A LA NORMATIVIDAD INSTITUCIONAL, TORNILLOS. INCLUYE: CARGO DIRECTO POR EL COSTO DE LOS MATERIALES Y MANO DE OBRA QUE INTERVENGAN, FLETE A OBRA, DESPERDICIO, ACARREO HASTA EL LUGAR DE SU UTILIZACIÓN, CORTES,  MARCO Y CONTRA MARCO; SEGÚN EL CASO BARNIZ Ó PLÁSTICO LAMINADO POR AMBOS LADOS  COLOCADO </t>
  </si>
  <si>
    <t>PUIERTA DE MADERA DE 0.90X2.10</t>
  </si>
  <si>
    <t>PUIERTA DE MADERA DE 0.86X2.10</t>
  </si>
  <si>
    <t>PUIERTA DE MADERA DE 0.79X2.10</t>
  </si>
  <si>
    <t>PUIERTA DE MADERA DE 0.95X2.10</t>
  </si>
  <si>
    <t xml:space="preserve">SUMINISTRO, FABRICACIÓN Y COLOCACIÓN DE CANCELERÍA, VENTANERÍA Y PUERTAS EXTERIORES CON PERFILES DE ALUMINIO ANODIZADO NATURAL SERIE 50 PERFIL RESIDENCIAL DE LUJO  Ó SIMILAR   3"  AUTORIZADO POR EL LA DIRECCION DE OBRAS PUBLICAS, INCLUYE: CARGO DIRECTO POR EL COSTO DE LOS MATERIALES Y MANO DE OBRA QUE INTERVENGAN, BARRAS Y JALADERAS TIPO SJB, CERRADURAS, FLETES, ACARREOS, ELEVACIÓN, TRAZO, CORTES, PLOMEADO, ALINEACIÓN, PIJAS, TORNILLOS CADMINIZADOS, TAQUETES, FELPAS, HERRAJES, VINILOS, PROTECCIÓN VINIL Y RETIRO DEL MISMO, ANCLAS, REFUERZOS, ESCUADRAS, FIJACIÓN, AMACIZADOS, AJUSTES, SELLADO PERIMETRAL A BASE DE SILICÓN DE PLÁSTICO, ANDAMIOS, DESPERDICIOS, LIMPIEZA Y RETIRO DE SOBRANTES FUERA DE LA OBRA, MATERIALES, EQUIPO, HERRAMIENTA Y MANO DE OBRA EN CUALQUIER NIVEL. </t>
  </si>
  <si>
    <t xml:space="preserve">PUERTA DE ALUMINIO  DE 3" PARTE SUPERIOR CON CRISTAL FILTRASOL  DE 6 MM Y PERTE INFERIOR CON REJILLA DE ALUMINIO TIPO LOUVER DE 0.80X2.10 MTS </t>
  </si>
  <si>
    <t xml:space="preserve">PUERTA DE ALUMINIO  DE 3" PARTE SUPERIOR CON CRISTAL FILTRASOL  DE 6 MM Y PERTE INFERIOR CON REJILLA DE ALUMINIO TIPO LOUVER DE 0.70X2.10 MTS </t>
  </si>
  <si>
    <t>SUBTOTAL DE CARPINTERIA Y CANCELERIA</t>
  </si>
  <si>
    <t xml:space="preserve">MUEBLES Y ACCESORIOS SANITARIOS </t>
  </si>
  <si>
    <t>SUMINISTRO E INSTALACION  DE LAVABO TIPO PEDESTAL MODELO MB-LAVP-CL12038BC-0 DE TIPO CERÁMICA VITRIFICADA, ACABADO SUAVE Y BRILLANTE, REBOSADERO COLOR BLANCO DE INTERCERAMIC, INCLUYE: SILICÓN PLÁSTICO, TRAMPA, LLAVE MEZCLADORA MARCA URREA MODELO 91 DM, CUBIERTA DE LATÓN CROMO, MANERALES DÓRICO CROMO, CONTRAREJILLA, CESPOL, MANGUERA FLEXIBLE '' T '' HULE EPDM TRENZADO DE VINILO REFORZADO VL-T55, LLAVE DE CONTROL ANGULAR 401 SC.</t>
  </si>
  <si>
    <t>PZA</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</si>
  <si>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</si>
  <si>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 xml:space="preserve">SUBTOTAL MUEBLES Y ACCESORIOS SANITARIOS </t>
  </si>
  <si>
    <t>6.-</t>
  </si>
  <si>
    <t>INSTALACIONES ELÉCTRICAS</t>
  </si>
  <si>
    <t>RETIRO CON RECUPERACION DE  DE SALIDA ELÉCTRICA PARA LÁMPARA, EN CAJA DE LAMINA GALVANIZADA OCTAGONAL CON TAPA CIEGA, TUBO CONDUCIT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</si>
  <si>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SAL.</t>
  </si>
  <si>
    <t>RETIRO CON RECUPERACION DE SALIDA PARA CONTACTO DOBLE POLARIZADO CON TAPA , EN CAJA 4x2", CANALIZACIÓN A BASE DE TUBERÍA TUBO CONDUIT PVC PARED GRUESA DE 16 MM. (1/2") DE DIÁMETRO, CABLEADO CON CALIBRE 12 AWG THW-LS 90° PARA FASES Y NEUTRO Y 14 AWG DESNUDO PARA TIERRA FÍSICA, MATERIAL DIVERSO INCLUYE: DESCONEXIÓN, RANURA Y RESANE EN MURO Y PISO,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</si>
  <si>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RETIRO CON RECUPERACION DE SALIDA ELECTRICA PARA ALIMENTACION DE EQUIPO DE IRE ACONDICIONADO TIPO MINISPLIT INCLUYE, CANALIZACIÓN A BASE DE TUBERÍA TUBO CONDUIT ABRAZADERAS CABLEADO, DESCONEXIÓN, RANURA Y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</si>
  <si>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RETIRO CON RECUPERACION DE EQUIPOS DE AIRE ACONDICIONADO TIPO MINISPLIT INCLUYE, DESCONEXION MECANICA Y LECTRICA DE LOS EQUIPOS, TUBERIAS REFRIGERANTES BASESE DE MONTAJE,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</si>
  <si>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RETIRO CON RECUPERACION DE LUMINARIO FLOURECENTES Y LUMINARIAS  CON FOCO INCLUYE: DESCONEXION MECANICA Y LECTRICA, RANURA Y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</si>
  <si>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DESCONEXION Y RETIRO CON RECUPERACION DE TABLERO DE DISTRIBUCION DESCONEXION DE ALIMNENTADORES DEL TABLERO Y DE LA ALIMENTACION DEL ALIMENTADOR DEL TRANSFORMADOR, DESCONEXION Y RECONEXION DE ALIMENTADORES DERIVADOS, INCLUYE, DESCONEXION MECANICA Y ELECTRICA,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</si>
  <si>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ELÉCTRICA PARA LÁMPARA, EN CAJA DE LAMINA GALVANIZADA OCTAGONAL CON TAPA CIEGA, TUBO CONDUIT PVC CED. 40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</si>
  <si>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PARA APAGADOR, MARCA STEVEZ LINEA OFICINA EN CAJA DE LAMINA GALVANIZADA DE 2X4", TUBO CONDUIT PVC CEDULA 40 DE 16 MM. (1/2") DE DIÁMETRO. INCLUYE: CABLEADO CON CALIBRE 12 AWG THW-LS 90° PARA FASES Y REGRESOS Y 14 AWG DESNUDO PARA TIERRA FÍSICA, MATERIAL DIVERSO DE FIJACIÓN,  APAGADOR SEGUN PROYECTO,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</si>
  <si>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COLOCACIÓN Y CONEXIÓN DE LÁMPARA TIPO LED DE EMPOTRAR  DE 13 W., 127 VOLTS., MARCA MAGG, MODELO LUNA FLAT SQ 13 STD, DRIVER INCLUIDO,  BAJO CONSUMO DE ENERGÍA, HECHO DE ALUMINIO,  COLOR BLANCO, LUZ COLOR BLANCO NEUTRO, 4,000, ELEMENTOS DE FIJACIÓN Y CONEXIÓN, 1.6 M DE CABLE ARMAFLEX  CALIBRE 3x12 AWG Y CONECTORES CLAVIJA Y RECEPTACULO,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</si>
  <si>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PZA.</t>
  </si>
  <si>
    <t>SUMINISTRO, COLOCACIÓN Y CONEXIÓN DE LÁMPARA TIPO LED DE EMPOTRAR  DE 33 W., 127 VOLTS., MARCA MAGG, MODELO PANEL PRIME 60x60 CM, L6052-1I0, DRIVER INCLUIDO,  BAJO CONSUMO DE ENERGÍA, HECHO DE ALUMINIO,  COLOR BLANCO, LUZ COLOR BLANCO NEUTRO, 4,000 K, SE INCLUYE: CORTE EN PLAFON, 1.6 M DE CABLE ARMAFLEX  CALIBRE 3x12 AWG Y CONECTORES CLAVIJA Y RECEPTACULO,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</si>
  <si>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TIPO LED DE EMPOTRAR  DE 30 W., 127 VOLTS., MARCA MAGG, MODELO PANEL STD 20x120 CM, L5526-1I0, DRIVER INCLUIDO,  BAJO CONSUMO DE ENERGÍA, HECHO DE ALUMINIO,  COLOR BLANCO, LUZ COLOR BLANCO NEUTRO, 4,000ºK,  SE INCLUYE: CORTE EN PLAFON, 1.6 M DE CABLE ARMAFLEX  CALIBRE 3x12 AWG Y CONECTORES CLAVIJA Y RECEPTACULO,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</si>
  <si>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Y COLOCACIÓN DE SALIDA PARA CONTACTO DOBLE POLARIZADO CON TAPA MARCA ESTEVEZ, BISEL METALICO, EN CAJA 4x2", CANALIZACIÓN A BASE DE TUBERÍA TUBO CONDUIT PVC PARED GRUESA DE 16 MM. (1/2") DE DIÁMETRO, CABLEADO CON CALIBRE 12 AWG THW-LS 90° PARA FASES Y NEUTRO Y 14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</si>
  <si>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POLARIZADO 127 V.  DE 30 A. CON TAPA ,EN CAJA 4x2", CANALIZACIÓN A BASE DE TUBERÍA TUBO CONDUIT PVC PARED GRUESA DE 21 MM. (3/4") DE DIÁMETRO, CABLEADO CON CALIBRE 8 AWG THW-LS 90° PARA FASES Y NEUTRO Y 12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</si>
  <si>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POLARIZADO 220 V.  DE 30 A. CON TAPA ,EN CAJA 4x2",  CANALIZACIÓN A BASE DE TUBERÍA TUBO CONDUIT PVC PARED GRUESA DE 21 MM. (3/4") DE DIÁMETRO, CABLEADO CON CALIBRE 8 AWG THW-LS 90° PARA FASES Y NEUTRO Y 12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</si>
  <si>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15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</si>
  <si>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20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</si>
  <si>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30 A., EN CAJA 4x2", CANALIZACIÓN A BASE DE TUBERÍA GALVANIZADA PARED GRUESA DE 21 MM. (3/4") DE DIÁMETRO,  INCLUYE: CABLEADO CON CALIBRE 8 AWG THW-LS 90°C PARA FASE, 10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</si>
  <si>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E INSTALACION DE DESCONECTADOR DE EMERGENCIA, MARCA SQUARE D,TIPO SOBREPONER, MONOFASICO  220 VOLTS,  CAPACIDAD DE 15 A 60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</si>
  <si>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200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</si>
  <si>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200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</si>
  <si>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20 ESPACIOS, BARRAS DE 125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</si>
  <si>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12 ESPACIOS, BARRAS DE 125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</si>
  <si>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</si>
  <si>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DEL TIPO QO 1 POLOS DE 15 A 60 AMPERES</t>
  </si>
  <si>
    <t>DEL TIPO QO 2 POLOS DE 15 AMPERES</t>
  </si>
  <si>
    <t>DEL TIPO QO 2 POLOS DE 20 AMPERES</t>
  </si>
  <si>
    <t>DEL TIPO QO 2 POLOS DE 30 AMPERES</t>
  </si>
  <si>
    <t>DEL TIPO QO 3 POLOS DE 20 AMPERES</t>
  </si>
  <si>
    <t>DEL TIPO QO 3 POLOS DE 60 AMPERES</t>
  </si>
  <si>
    <t>DEL TIPO I-LINE 3 POLOS DE 100 AMPERES</t>
  </si>
  <si>
    <t>DEL TIPO I-LINE 3 POLOS DE 150 AMPERES</t>
  </si>
  <si>
    <t>DEL TIPO I-LINE 3 POLOS DE 200 AMPERES</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</si>
  <si>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</si>
  <si>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8 AWG</t>
  </si>
  <si>
    <t>DEL 6 AWG</t>
  </si>
  <si>
    <t>DEL 4 AWG</t>
  </si>
  <si>
    <t>DEL 2 AWG</t>
  </si>
  <si>
    <t>DEL 1/0 AWG</t>
  </si>
  <si>
    <t>DEL 2/0 AWG</t>
  </si>
  <si>
    <t>DEL 4/0 AWG</t>
  </si>
  <si>
    <t>SUMINISTRO Y COLOCACIÓN DE CANALIZACIÓN ELÉCTRICA A BASE DE TUBERÍA CONDUIT PVC CED 40. PARED GRUESA,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</si>
  <si>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DE 35 mm Ø (1-1/4")</t>
  </si>
  <si>
    <t>DE 41 mm Ø (1-1/2")</t>
  </si>
  <si>
    <t>DE 53 mm Ø (2")</t>
  </si>
  <si>
    <t>DE 63 mm Ø (2-1/2")</t>
  </si>
  <si>
    <t>SUMINISTRO Y COLOCACIÓN DE EQUIPO DE AIRE ACONDICIONADO TIPO MINI SPLIT,  DE 12,000 BTU/HR  (1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</si>
  <si>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DE 16,000 BTU/HR  (1.5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</si>
  <si>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DE 24,000 BTU/HR  (2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</si>
  <si>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 DE 36,000 BTU/HR  (3 TONELADAS), OPERACIÓN MONOFÁSICA 220 Vac, 60 Hz, DE ALTA EFICIENCIA DE 16 SEERS, MARCA MITSUBICHI O SIMILAR EN CALIDAD Y PRECIO, INCLUYE: ESTRUCTURA ARMADA CON ANGULO DE 1/2"  PARA MONTAJE EN MUROS,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</si>
  <si>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SALIDA PARA RED DE VOZ , DATOS, Y CIRCUITO CERRADO,  EN CAJA 4x2" CON O-RING Y TAPA CIEGA, CANALIZACIÓN A BASE DE TUBERÍA CONDUIT PVC PARED GRUESA DE 21mm (3/4"),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</si>
  <si>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SUMINISTRO  E INSTALACIÓN DE CHAROLA PORTACABLE TIPO MALLA, DE ALUMINIO DE 2" DE ALTO x 10" DE ANCHO, MARCA CABLOFIL, CON SOPORTERIA DE VARILLA ROSCADA, CON CLIP TIPO "U", TRAMOS DE 3 M.. INCLUYE: TORNILLOS, TAQUETES, FIJACION, NIVELACION, CONEXIONES, SOPORTERIA, COPLES, ANGULOS, UNIONES, (DETALLES EN PROYECTO) ,CARGO DIRECTO POR EL COSTO DE MANO DE OBRA Y MATERIALES REQUERIDOS, FLETE A OBRA , EQUIPO DE SEGURIDAD, INSTALACIONES ESPECÍFICAS, DEPRECIACIÓN Y DEMÁS CARGOS DERIVADOS DEL USO DE EQUIPO Y HERRAMIENTA, EN CUALQUIER NIVEL.</t>
  </si>
  <si>
    <t>SUMINISTRO Y COLOCACIÓN DE REGISTRO ELÉCTRICO DE 60x60x80 Cm, A BASE DE BLOQUE DE CEMENTO DE 15x20x40 Cm, ASENTADO CON MORTERO CEMENTO ARENA 1:3, APLANADO INTERIOR PULIDO FINO CEMENTO ARENA 1:3, PISO DE GRAVA, MARCO Y CONTRAMARCO DE FIERRO ÁNGULO 1" 1/2x 1/4" Y TAPA DE CONCRETO F'c = 150 Kg/Cm2 POR UNIDAD DE OBRA TERMINADA.</t>
  </si>
  <si>
    <t>EXCAVACIÓN DE ZANJA DE 50 CM DE PROFUNDIDAD Y ANCHO VARIABLE DE 20 A 40 CMS. EN TERRENO INVESTIGADO EN SITIO, CAMA DE ARENA DE 10 CMS.,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</si>
  <si>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SUMINISTRO E INSTALACION DE TABLERO DE DISTRIBUCION, MARCA SQUARE D, TIPO I-LINE, TRIFASICO  A CUATRO HILOS, 22 ESPACIOS,  NEMA 3R, BARRAS DE 1,200 AMPERES, .240/120 Vac., PJ1200M223A,  CON INTERRUPTOR PRINCIPAL INTERGRADO DE 3x1,200 A.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</si>
  <si>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DEL 300 MCM</t>
  </si>
  <si>
    <t>RECONEXION DE INTERRUPTORES TERMOMAGNÉTICO TIPO I-LINE EXISTENTES EN ANTIGUO TABLERO DE DISTRIBUCION  A NUEVO TABLERO, INCLUYE: CARGO DIRECTO POR EL COSTO DE MANO DE OBRA Y MATERIALES REQUERIDOS, CABLEADO CANALIZACION REQUERIDOS PARA REHUBICAR ALIMENTADOR EXISTENTE, A NUEVA UBICACION,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</si>
  <si>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Y COLOCACIÓN DE REGISTRO ELÉCTRICO DE 1000x1000x80 Cm, A BASE DE BLOQUE DE CEMENTO DE 15x20x40 Cm, ASENTADO CON MORTERO CEMENTO ARENA 1:3, APLANADO INTERIOR PULIDO FINO CEMENTO ARENA 1:3, PISO DE GRAVA, MARCO Y CONTRAMARCO DE FIERRO ÁNGULO 1" 1/2x 1/4" Y TAPA DE CONCRETO F'c = 150 Kg/Cm2 POR UNIDAD DE OBRA TERMINADA.</t>
  </si>
  <si>
    <t xml:space="preserve">SUMINISTRO Y COLOCACION Y CONEXION DE TRANSFORMADOR TRIFASICO TIPO PEDESTAL.TRIFASICO DE 500 KVA.  DELTA ESTRELLA, 13,200-220/127 VOLTS, OPERACIÓN RADIAL, INCLUYE CABLEADO, CANALIZACIONES, RED DE TIERRAS,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t>
  </si>
  <si>
    <t>SUMINISTRO Y COLOCACION Y CONEXION DE SISTEMA DE TIERRAS, CON ACCESORIOS REQUERIDOS, VARILLAS DE COBRE, CONECTORES, SOLDADURA, TODO LO NECESARIO PAREA SU CORRECTA OPERACION.  INCLUYE CABLEADO, CANALIZACIONES, RED DE TIERRAS, CABLE CABLE DESNUDO CALIBRE 1/0, 4 VARILLAS DE COBRE DE 2 METROS. SOLDADURA.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t>
  </si>
  <si>
    <t>REGISTROS DE MEDIA TENSION DE 1.5X1.5X1.5M NORMA CFE RMTB-4TC A BASE DE CONCRETO INCLUYE:  HERRAJE Y AISLAMIENTO PARA SOPORTE DE CONDUCTORES DE ALTA TENSIÓN EN INTERIOR DE REGISTRO PRIMARIO, INCLUYE MENSULA, CORREDERA, AISLADOR Y CINCHO DE PLÁSTICO, CONECTORES TIPO CODO , BOQUILLAS ESTACIONARIAS, TAPONES AISLADOS, APARTARRAYOS TIPO CODO, Y CAJA DERIVADORA DE 4 VIAS, ASI COMO TODO LO NECESARIO PARA SU CORRECTA OPERACION.</t>
  </si>
  <si>
    <t>PZ</t>
  </si>
  <si>
    <t>SUMINISTRO Y TENDIDO DE CABLE DE ALUMINIO  XLPE  AISLADO A 15 KV, CALIBRE 1/0 TIPO DISTRIBUCIÓN SUBTERRÁNEA;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</si>
  <si>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SUBTOTAL DE INSTALACIONES ELÉCTRICAS</t>
  </si>
  <si>
    <t>OBRA:MEJORAMIENTO DE LAS INSTALACIONES DE LA AGENCIA ESTATAL DE INVESTIGACION.</t>
  </si>
  <si>
    <t>LPO-000000007-042-2023</t>
  </si>
  <si>
    <t>1.1.1</t>
  </si>
  <si>
    <t>1.1.2</t>
  </si>
  <si>
    <t>1.1.3</t>
  </si>
  <si>
    <t>1.1.4</t>
  </si>
  <si>
    <t>1.1.5</t>
  </si>
  <si>
    <t>1.1.6</t>
  </si>
  <si>
    <t>1.1.7</t>
  </si>
  <si>
    <t>1.1.8</t>
  </si>
  <si>
    <t>1.2.1</t>
  </si>
  <si>
    <t>1.2.2</t>
  </si>
  <si>
    <t>1.2.3</t>
  </si>
  <si>
    <t>2.1.1</t>
  </si>
  <si>
    <t>2.1.2</t>
  </si>
  <si>
    <t>3.8.1</t>
  </si>
  <si>
    <t>3.9.1</t>
  </si>
  <si>
    <t>3.10.1</t>
  </si>
  <si>
    <t>3.11.1</t>
  </si>
  <si>
    <t>3.13.1</t>
  </si>
  <si>
    <t>3.13.2</t>
  </si>
  <si>
    <t>4.1.1</t>
  </si>
  <si>
    <t>4.1.2</t>
  </si>
  <si>
    <t>4.1.3</t>
  </si>
  <si>
    <t>4.1.4</t>
  </si>
  <si>
    <t>4.2.1</t>
  </si>
  <si>
    <t>4.2.2</t>
  </si>
  <si>
    <t>6.23.1</t>
  </si>
  <si>
    <t>6.23.2</t>
  </si>
  <si>
    <t>6.23.3</t>
  </si>
  <si>
    <t>6.23.4</t>
  </si>
  <si>
    <t>6.23.5</t>
  </si>
  <si>
    <t>6.23.6</t>
  </si>
  <si>
    <t>6.23.7</t>
  </si>
  <si>
    <t>6.23.8</t>
  </si>
  <si>
    <t>6.23.9</t>
  </si>
  <si>
    <t>6.24.1</t>
  </si>
  <si>
    <t>6.24.2</t>
  </si>
  <si>
    <t>6.24.3</t>
  </si>
  <si>
    <t>6.24.4</t>
  </si>
  <si>
    <t>6.24.5</t>
  </si>
  <si>
    <t>6.24.6</t>
  </si>
  <si>
    <t>6.24.7</t>
  </si>
  <si>
    <t>6.25.1</t>
  </si>
  <si>
    <t>6.25.2</t>
  </si>
  <si>
    <t>6.25.3</t>
  </si>
  <si>
    <t>6.25.4</t>
  </si>
  <si>
    <t>6.35.1</t>
  </si>
  <si>
    <t>6.36.1</t>
  </si>
  <si>
    <t>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</si>
</sst>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1"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
      <b/>
      <sz val="12"/>
      <name val="Arial Narrow"/>
      <family val="2"/>
    </font>
  </fonts>
  <fills count="16">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
      <patternFill patternType="solid">
        <fgColor theme="5" tint="-0.249977111117893"/>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02">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4" fontId="14" fillId="0" borderId="0" xfId="0" applyNumberFormat="1" applyFont="1" applyAlignment="1">
      <alignment horizontal="right"/>
    </xf>
    <xf numFmtId="4" fontId="14" fillId="0" borderId="0" xfId="0" applyNumberFormat="1" applyFont="1" applyAlignment="1">
      <alignment horizontal="justify"/>
    </xf>
    <xf numFmtId="0" fontId="14" fillId="0" borderId="5" xfId="0" applyFont="1" applyBorder="1" applyAlignment="1">
      <alignment vertical="top"/>
    </xf>
    <xf numFmtId="0" fontId="15" fillId="0" borderId="8" xfId="0" applyFont="1" applyBorder="1" applyAlignment="1">
      <alignment horizontal="center" vertical="top"/>
    </xf>
    <xf numFmtId="0" fontId="20" fillId="14" borderId="2" xfId="0" applyFont="1" applyFill="1" applyBorder="1" applyAlignment="1">
      <alignment horizontal="center"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5" fillId="0" borderId="3"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4" fontId="14" fillId="0" borderId="0" xfId="0" applyNumberFormat="1" applyFont="1" applyAlignment="1"/>
    <xf numFmtId="0" fontId="15" fillId="0" borderId="0" xfId="0" applyFont="1" applyAlignment="1">
      <alignment horizontal="right"/>
    </xf>
    <xf numFmtId="0" fontId="23" fillId="0" borderId="0" xfId="0" applyFont="1" applyAlignment="1">
      <alignment wrapText="1"/>
    </xf>
    <xf numFmtId="170" fontId="29" fillId="14" borderId="2" xfId="0" applyNumberFormat="1" applyFont="1" applyFill="1" applyBorder="1" applyAlignment="1">
      <alignment horizontal="right" vertical="top" wrapText="1"/>
    </xf>
    <xf numFmtId="0" fontId="27" fillId="15" borderId="2" xfId="1" applyNumberFormat="1" applyFont="1" applyFill="1" applyBorder="1" applyAlignment="1">
      <alignment horizontal="center" vertical="top" wrapText="1"/>
    </xf>
    <xf numFmtId="0" fontId="27" fillId="15" borderId="2" xfId="1" quotePrefix="1" applyNumberFormat="1" applyFont="1" applyFill="1" applyBorder="1" applyAlignment="1">
      <alignment horizontal="justify" vertical="top" wrapText="1"/>
    </xf>
    <xf numFmtId="4" fontId="27" fillId="15" borderId="2" xfId="1" applyNumberFormat="1" applyFont="1" applyFill="1" applyBorder="1" applyAlignment="1">
      <alignment horizontal="justify" vertical="top" wrapText="1"/>
    </xf>
    <xf numFmtId="4" fontId="29" fillId="15" borderId="2" xfId="0" applyNumberFormat="1" applyFont="1" applyFill="1" applyBorder="1" applyAlignment="1">
      <alignment horizontal="justify" vertical="top" wrapText="1"/>
    </xf>
    <xf numFmtId="0" fontId="2" fillId="15" borderId="0" xfId="0" applyFont="1" applyFill="1" applyAlignment="1">
      <alignment horizontal="justify" vertical="top" wrapText="1"/>
    </xf>
    <xf numFmtId="0" fontId="23" fillId="15" borderId="0" xfId="0" applyFont="1" applyFill="1" applyAlignment="1">
      <alignment horizontal="center"/>
    </xf>
    <xf numFmtId="0" fontId="27" fillId="15" borderId="2" xfId="0" applyFont="1" applyFill="1" applyBorder="1" applyAlignment="1">
      <alignment horizontal="justify" vertical="top" wrapText="1"/>
    </xf>
    <xf numFmtId="0" fontId="28" fillId="15" borderId="2" xfId="1" quotePrefix="1" applyNumberFormat="1" applyFont="1" applyFill="1" applyBorder="1" applyAlignment="1">
      <alignment horizontal="justify" vertical="top" wrapText="1"/>
    </xf>
    <xf numFmtId="0" fontId="28" fillId="15" borderId="2" xfId="1" quotePrefix="1" applyNumberFormat="1" applyFont="1" applyFill="1" applyBorder="1" applyAlignment="1">
      <alignment horizontal="center" vertical="top" wrapText="1"/>
    </xf>
    <xf numFmtId="4" fontId="28" fillId="15" borderId="2" xfId="1" applyNumberFormat="1" applyFont="1" applyFill="1" applyBorder="1" applyAlignment="1">
      <alignment horizontal="right" vertical="top" wrapText="1"/>
    </xf>
    <xf numFmtId="167" fontId="2" fillId="15" borderId="2" xfId="1" applyNumberFormat="1" applyFont="1" applyFill="1" applyBorder="1" applyAlignment="1">
      <alignment horizontal="right" vertical="top" wrapText="1"/>
    </xf>
    <xf numFmtId="167" fontId="28" fillId="15" borderId="2" xfId="1" applyNumberFormat="1" applyFont="1" applyFill="1" applyBorder="1" applyAlignment="1">
      <alignment horizontal="right" vertical="top" wrapText="1"/>
    </xf>
    <xf numFmtId="2" fontId="28" fillId="2" borderId="14" xfId="1" applyNumberFormat="1" applyFont="1" applyFill="1" applyBorder="1" applyAlignment="1">
      <alignment horizontal="center" vertical="top" wrapText="1"/>
    </xf>
    <xf numFmtId="167" fontId="2" fillId="0" borderId="0" xfId="0" applyNumberFormat="1" applyFont="1" applyAlignment="1">
      <alignment horizontal="justify" vertical="top" wrapText="1"/>
    </xf>
    <xf numFmtId="0" fontId="30" fillId="0" borderId="0" xfId="0" applyFont="1" applyAlignment="1">
      <alignment horizontal="right"/>
    </xf>
    <xf numFmtId="0" fontId="30" fillId="0" borderId="0" xfId="0" applyFont="1" applyAlignment="1">
      <alignment horizontal="justify"/>
    </xf>
    <xf numFmtId="4" fontId="30" fillId="0" borderId="0" xfId="0" applyNumberFormat="1" applyFont="1" applyAlignment="1">
      <alignment horizontal="center" vertical="top"/>
    </xf>
    <xf numFmtId="4" fontId="30" fillId="0" borderId="0" xfId="0" applyNumberFormat="1" applyFont="1" applyAlignment="1">
      <alignment vertical="top"/>
    </xf>
    <xf numFmtId="4" fontId="30" fillId="0" borderId="0" xfId="0" applyNumberFormat="1" applyFont="1" applyAlignment="1"/>
    <xf numFmtId="0" fontId="30" fillId="0" borderId="0" xfId="0" applyFont="1"/>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17" fillId="0" borderId="0" xfId="0" applyFont="1" applyAlignment="1">
      <alignment horizontal="left"/>
    </xf>
    <xf numFmtId="0" fontId="14" fillId="0" borderId="5" xfId="0" applyFont="1" applyBorder="1" applyAlignment="1">
      <alignment horizontal="justify" vertical="top" wrapText="1"/>
    </xf>
    <xf numFmtId="0" fontId="15" fillId="0" borderId="0" xfId="0" applyFont="1" applyAlignment="1">
      <alignment horizontal="left"/>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2</xdr:col>
      <xdr:colOff>147204</xdr:colOff>
      <xdr:row>2</xdr:row>
      <xdr:rowOff>275976</xdr:rowOff>
    </xdr:to>
    <xdr:pic>
      <xdr:nvPicPr>
        <xdr:cNvPr id="10548" name="Imagen 10547">
          <a:extLst>
            <a:ext uri="{FF2B5EF4-FFF2-40B4-BE49-F238E27FC236}">
              <a16:creationId xmlns="" xmlns:a16="http://schemas.microsoft.com/office/drawing/2014/main"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3639205" cy="738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179455</xdr:colOff>
      <xdr:row>0</xdr:row>
      <xdr:rowOff>151847</xdr:rowOff>
    </xdr:from>
    <xdr:to>
      <xdr:col>1</xdr:col>
      <xdr:colOff>3131950</xdr:colOff>
      <xdr:row>3</xdr:row>
      <xdr:rowOff>49970</xdr:rowOff>
    </xdr:to>
    <xdr:pic>
      <xdr:nvPicPr>
        <xdr:cNvPr id="3" name="Imagen 2">
          <a:extLst>
            <a:ext uri="{FF2B5EF4-FFF2-40B4-BE49-F238E27FC236}">
              <a16:creationId xmlns="" xmlns:a16="http://schemas.microsoft.com/office/drawing/2014/main" id="{9D5EF007-6B1D-43A8-9998-4A13A63B1B4B}"/>
            </a:ext>
          </a:extLst>
        </xdr:cNvPr>
        <xdr:cNvPicPr>
          <a:picLocks noChangeAspect="1"/>
        </xdr:cNvPicPr>
      </xdr:nvPicPr>
      <xdr:blipFill>
        <a:blip xmlns:r="http://schemas.openxmlformats.org/officeDocument/2006/relationships" r:embed="rId1"/>
        <a:stretch>
          <a:fillRect/>
        </a:stretch>
      </xdr:blipFill>
      <xdr:spPr>
        <a:xfrm>
          <a:off x="179455" y="151847"/>
          <a:ext cx="3711266" cy="640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showZeros="0" tabSelected="1" view="pageBreakPreview" zoomScale="110" zoomScaleNormal="100" zoomScaleSheetLayoutView="110" workbookViewId="0"/>
  </sheetViews>
  <sheetFormatPr baseColWidth="10" defaultColWidth="11.42578125" defaultRowHeight="12.75" x14ac:dyDescent="0.2"/>
  <cols>
    <col min="1" max="1" width="11.42578125" style="49" customWidth="1"/>
    <col min="2" max="2" width="43.5703125" style="7" customWidth="1"/>
    <col min="3" max="3" width="11.140625" style="8" customWidth="1"/>
    <col min="4" max="4" width="16.28515625" style="9" customWidth="1"/>
    <col min="5" max="5" width="18.5703125" style="9" customWidth="1"/>
    <col min="6" max="6" width="25.7109375" style="9" customWidth="1"/>
    <col min="7" max="7" width="19.85546875" style="1" customWidth="1"/>
    <col min="8" max="8" width="15.7109375" style="2" bestFit="1" customWidth="1"/>
    <col min="9" max="16384" width="11.42578125" style="2"/>
  </cols>
  <sheetData>
    <row r="1" spans="1:8" s="23" customFormat="1" ht="21.75" customHeight="1" x14ac:dyDescent="0.25">
      <c r="A1" s="45"/>
      <c r="B1" s="38"/>
      <c r="C1" s="46"/>
      <c r="D1" s="51"/>
      <c r="E1" s="36"/>
      <c r="F1" s="36"/>
      <c r="G1" s="56"/>
      <c r="H1" s="37"/>
    </row>
    <row r="2" spans="1:8" ht="26.25" x14ac:dyDescent="0.2">
      <c r="A2" s="90"/>
      <c r="B2" s="91"/>
      <c r="C2" s="91"/>
      <c r="D2" s="91"/>
      <c r="E2" s="91"/>
      <c r="F2" s="91"/>
      <c r="G2" s="92"/>
    </row>
    <row r="3" spans="1:8" ht="23.25" x14ac:dyDescent="0.2">
      <c r="A3" s="96" t="s">
        <v>10</v>
      </c>
      <c r="B3" s="97"/>
      <c r="C3" s="97"/>
      <c r="D3" s="97"/>
      <c r="E3" s="97"/>
      <c r="F3" s="97"/>
      <c r="G3" s="98"/>
    </row>
    <row r="4" spans="1:8" ht="23.25" x14ac:dyDescent="0.2">
      <c r="A4" s="33"/>
      <c r="B4" s="34"/>
      <c r="C4" s="34"/>
      <c r="D4" s="34"/>
      <c r="E4" s="34"/>
      <c r="F4" s="34"/>
      <c r="G4" s="35"/>
    </row>
    <row r="5" spans="1:8" ht="13.5" customHeight="1" thickBot="1" x14ac:dyDescent="0.25">
      <c r="A5" s="31"/>
      <c r="B5" s="19"/>
      <c r="C5" s="20"/>
      <c r="D5" s="21"/>
      <c r="E5" s="21"/>
      <c r="F5" s="21"/>
      <c r="G5" s="22"/>
    </row>
    <row r="6" spans="1:8" ht="23.1" customHeight="1" x14ac:dyDescent="0.2">
      <c r="A6" s="78" t="s">
        <v>148</v>
      </c>
      <c r="B6" s="79"/>
      <c r="C6" s="80"/>
      <c r="D6" s="93" t="s">
        <v>12</v>
      </c>
      <c r="E6" s="94"/>
      <c r="F6" s="94"/>
      <c r="G6" s="95"/>
    </row>
    <row r="7" spans="1:8" ht="23.1" customHeight="1" thickBot="1" x14ac:dyDescent="0.25">
      <c r="A7" s="81"/>
      <c r="B7" s="82"/>
      <c r="C7" s="83"/>
      <c r="D7" s="24"/>
      <c r="E7" s="77" t="s">
        <v>149</v>
      </c>
      <c r="F7" s="77"/>
      <c r="G7" s="25"/>
    </row>
    <row r="8" spans="1:8" ht="35.25" customHeight="1" x14ac:dyDescent="0.2">
      <c r="A8" s="84"/>
      <c r="B8" s="85"/>
      <c r="C8" s="86"/>
      <c r="D8" s="93" t="s">
        <v>7</v>
      </c>
      <c r="E8" s="94"/>
      <c r="F8" s="94"/>
      <c r="G8" s="95"/>
    </row>
    <row r="9" spans="1:8" ht="23.1" customHeight="1" thickBot="1" x14ac:dyDescent="0.25">
      <c r="A9" s="87"/>
      <c r="B9" s="88"/>
      <c r="C9" s="89"/>
      <c r="D9" s="24"/>
      <c r="E9" s="77"/>
      <c r="F9" s="77"/>
      <c r="G9" s="25"/>
    </row>
    <row r="10" spans="1:8" ht="9.9499999999999993" customHeight="1" x14ac:dyDescent="0.2">
      <c r="A10" s="48"/>
      <c r="B10" s="3"/>
      <c r="C10" s="4"/>
      <c r="D10" s="5"/>
      <c r="E10" s="5"/>
      <c r="F10" s="5"/>
      <c r="G10" s="6"/>
    </row>
    <row r="11" spans="1:8" s="13" customFormat="1" ht="41.25" customHeight="1" x14ac:dyDescent="0.25">
      <c r="A11" s="32" t="s">
        <v>0</v>
      </c>
      <c r="B11" s="10" t="s">
        <v>2</v>
      </c>
      <c r="C11" s="11" t="s">
        <v>1</v>
      </c>
      <c r="D11" s="11" t="s">
        <v>3</v>
      </c>
      <c r="E11" s="12" t="s">
        <v>4</v>
      </c>
      <c r="F11" s="12" t="s">
        <v>6</v>
      </c>
      <c r="G11" s="11" t="s">
        <v>5</v>
      </c>
    </row>
    <row r="12" spans="1:8" s="62" customFormat="1" ht="38.25" x14ac:dyDescent="0.25">
      <c r="A12" s="57"/>
      <c r="B12" s="58" t="str">
        <f>+A6</f>
        <v>OBRA:MEJORAMIENTO DE LAS INSTALACIONES DE LA AGENCIA ESTATAL DE INVESTIGACION.</v>
      </c>
      <c r="C12" s="57"/>
      <c r="D12" s="59"/>
      <c r="E12" s="60"/>
      <c r="F12" s="60"/>
      <c r="G12" s="60"/>
      <c r="H12" s="61"/>
    </row>
    <row r="13" spans="1:8" s="23" customFormat="1" ht="21.75" customHeight="1" x14ac:dyDescent="0.25">
      <c r="A13" s="45" t="s">
        <v>14</v>
      </c>
      <c r="B13" s="38" t="s">
        <v>15</v>
      </c>
      <c r="C13" s="46"/>
      <c r="D13" s="51"/>
      <c r="E13" s="36"/>
      <c r="F13" s="36"/>
      <c r="G13" s="56"/>
      <c r="H13" s="37"/>
    </row>
    <row r="14" spans="1:8" s="55" customFormat="1" ht="140.25" x14ac:dyDescent="0.25">
      <c r="A14" s="44" t="s">
        <v>16</v>
      </c>
      <c r="B14" s="39" t="s">
        <v>17</v>
      </c>
      <c r="C14" s="47"/>
      <c r="D14" s="41"/>
      <c r="E14" s="42">
        <f>IF(D14&gt;0,1,0)</f>
        <v>0</v>
      </c>
      <c r="F14" s="43"/>
      <c r="G14" s="43">
        <f t="shared" ref="G14" si="0">ROUND($D14*E14,2)</f>
        <v>0</v>
      </c>
      <c r="H14" s="40">
        <f t="shared" ref="H14" si="1">ROUND($D14*E14,2)</f>
        <v>0</v>
      </c>
    </row>
    <row r="15" spans="1:8" s="55" customFormat="1" ht="25.5" x14ac:dyDescent="0.25">
      <c r="A15" s="44" t="s">
        <v>150</v>
      </c>
      <c r="B15" s="39" t="s">
        <v>18</v>
      </c>
      <c r="C15" s="47" t="s">
        <v>19</v>
      </c>
      <c r="D15" s="41">
        <v>502.93</v>
      </c>
      <c r="E15" s="42">
        <f t="shared" ref="E15:E78" si="2">IF(D15&gt;0,1,0)</f>
        <v>1</v>
      </c>
      <c r="F15" s="43"/>
      <c r="G15" s="43">
        <f t="shared" ref="G15:G78" si="3">ROUND($D15*E15,2)</f>
        <v>502.93</v>
      </c>
      <c r="H15" s="40">
        <f t="shared" ref="H15:H78" si="4">ROUND($D15*E15,2)</f>
        <v>502.93</v>
      </c>
    </row>
    <row r="16" spans="1:8" s="55" customFormat="1" ht="15.75" x14ac:dyDescent="0.25">
      <c r="A16" s="44" t="s">
        <v>151</v>
      </c>
      <c r="B16" s="39" t="s">
        <v>20</v>
      </c>
      <c r="C16" s="47" t="s">
        <v>19</v>
      </c>
      <c r="D16" s="41">
        <v>64.760000000000005</v>
      </c>
      <c r="E16" s="42">
        <f t="shared" si="2"/>
        <v>1</v>
      </c>
      <c r="F16" s="43"/>
      <c r="G16" s="43">
        <f t="shared" si="3"/>
        <v>64.760000000000005</v>
      </c>
      <c r="H16" s="40">
        <f t="shared" si="4"/>
        <v>64.760000000000005</v>
      </c>
    </row>
    <row r="17" spans="1:8" s="55" customFormat="1" ht="25.5" x14ac:dyDescent="0.25">
      <c r="A17" s="44" t="s">
        <v>152</v>
      </c>
      <c r="B17" s="39" t="s">
        <v>21</v>
      </c>
      <c r="C17" s="47" t="s">
        <v>19</v>
      </c>
      <c r="D17" s="41">
        <v>10.1</v>
      </c>
      <c r="E17" s="42">
        <f t="shared" si="2"/>
        <v>1</v>
      </c>
      <c r="F17" s="43"/>
      <c r="G17" s="43">
        <f t="shared" si="3"/>
        <v>10.1</v>
      </c>
      <c r="H17" s="40">
        <f t="shared" si="4"/>
        <v>10.1</v>
      </c>
    </row>
    <row r="18" spans="1:8" s="55" customFormat="1" ht="38.25" x14ac:dyDescent="0.25">
      <c r="A18" s="44" t="s">
        <v>153</v>
      </c>
      <c r="B18" s="39" t="s">
        <v>22</v>
      </c>
      <c r="C18" s="47" t="s">
        <v>19</v>
      </c>
      <c r="D18" s="41">
        <v>502.93</v>
      </c>
      <c r="E18" s="42">
        <f t="shared" si="2"/>
        <v>1</v>
      </c>
      <c r="F18" s="43"/>
      <c r="G18" s="43">
        <f t="shared" si="3"/>
        <v>502.93</v>
      </c>
      <c r="H18" s="40">
        <f t="shared" si="4"/>
        <v>502.93</v>
      </c>
    </row>
    <row r="19" spans="1:8" s="55" customFormat="1" ht="38.25" x14ac:dyDescent="0.25">
      <c r="A19" s="44" t="s">
        <v>154</v>
      </c>
      <c r="B19" s="39" t="s">
        <v>23</v>
      </c>
      <c r="C19" s="47" t="s">
        <v>19</v>
      </c>
      <c r="D19" s="41">
        <v>12.08</v>
      </c>
      <c r="E19" s="42">
        <f t="shared" si="2"/>
        <v>1</v>
      </c>
      <c r="F19" s="43"/>
      <c r="G19" s="43">
        <f t="shared" si="3"/>
        <v>12.08</v>
      </c>
      <c r="H19" s="40">
        <f t="shared" si="4"/>
        <v>12.08</v>
      </c>
    </row>
    <row r="20" spans="1:8" s="55" customFormat="1" ht="25.5" x14ac:dyDescent="0.25">
      <c r="A20" s="44" t="s">
        <v>155</v>
      </c>
      <c r="B20" s="39" t="s">
        <v>24</v>
      </c>
      <c r="C20" s="47" t="s">
        <v>19</v>
      </c>
      <c r="D20" s="41">
        <v>31.18</v>
      </c>
      <c r="E20" s="42">
        <f t="shared" si="2"/>
        <v>1</v>
      </c>
      <c r="F20" s="43"/>
      <c r="G20" s="43">
        <f t="shared" si="3"/>
        <v>31.18</v>
      </c>
      <c r="H20" s="40">
        <f t="shared" si="4"/>
        <v>31.18</v>
      </c>
    </row>
    <row r="21" spans="1:8" s="55" customFormat="1" ht="15.75" x14ac:dyDescent="0.25">
      <c r="A21" s="44" t="s">
        <v>156</v>
      </c>
      <c r="B21" s="39" t="s">
        <v>25</v>
      </c>
      <c r="C21" s="47" t="s">
        <v>19</v>
      </c>
      <c r="D21" s="41">
        <v>4.29</v>
      </c>
      <c r="E21" s="42">
        <f t="shared" si="2"/>
        <v>1</v>
      </c>
      <c r="F21" s="43"/>
      <c r="G21" s="43">
        <f t="shared" si="3"/>
        <v>4.29</v>
      </c>
      <c r="H21" s="40">
        <f t="shared" si="4"/>
        <v>4.29</v>
      </c>
    </row>
    <row r="22" spans="1:8" s="55" customFormat="1" ht="15.75" x14ac:dyDescent="0.25">
      <c r="A22" s="44" t="s">
        <v>157</v>
      </c>
      <c r="B22" s="39" t="s">
        <v>26</v>
      </c>
      <c r="C22" s="47" t="s">
        <v>19</v>
      </c>
      <c r="D22" s="41">
        <v>11.53</v>
      </c>
      <c r="E22" s="42">
        <f t="shared" si="2"/>
        <v>1</v>
      </c>
      <c r="F22" s="43"/>
      <c r="G22" s="43">
        <f t="shared" si="3"/>
        <v>11.53</v>
      </c>
      <c r="H22" s="40">
        <f t="shared" si="4"/>
        <v>11.53</v>
      </c>
    </row>
    <row r="23" spans="1:8" s="55" customFormat="1" ht="153" x14ac:dyDescent="0.25">
      <c r="A23" s="44">
        <v>1.2</v>
      </c>
      <c r="B23" s="39" t="s">
        <v>27</v>
      </c>
      <c r="C23" s="47"/>
      <c r="D23" s="41"/>
      <c r="E23" s="42">
        <f t="shared" si="2"/>
        <v>0</v>
      </c>
      <c r="F23" s="43"/>
      <c r="G23" s="43">
        <f t="shared" si="3"/>
        <v>0</v>
      </c>
      <c r="H23" s="40">
        <f t="shared" si="4"/>
        <v>0</v>
      </c>
    </row>
    <row r="24" spans="1:8" s="55" customFormat="1" ht="25.5" x14ac:dyDescent="0.25">
      <c r="A24" s="44" t="s">
        <v>158</v>
      </c>
      <c r="B24" s="39" t="s">
        <v>28</v>
      </c>
      <c r="C24" s="47" t="s">
        <v>29</v>
      </c>
      <c r="D24" s="41">
        <v>8</v>
      </c>
      <c r="E24" s="42">
        <f t="shared" si="2"/>
        <v>1</v>
      </c>
      <c r="F24" s="43"/>
      <c r="G24" s="43">
        <f t="shared" si="3"/>
        <v>8</v>
      </c>
      <c r="H24" s="40">
        <f t="shared" si="4"/>
        <v>8</v>
      </c>
    </row>
    <row r="25" spans="1:8" s="55" customFormat="1" ht="25.5" x14ac:dyDescent="0.25">
      <c r="A25" s="44" t="s">
        <v>159</v>
      </c>
      <c r="B25" s="39" t="s">
        <v>30</v>
      </c>
      <c r="C25" s="47" t="s">
        <v>19</v>
      </c>
      <c r="D25" s="41">
        <v>3.85</v>
      </c>
      <c r="E25" s="42">
        <f t="shared" si="2"/>
        <v>1</v>
      </c>
      <c r="F25" s="43"/>
      <c r="G25" s="43">
        <f t="shared" si="3"/>
        <v>3.85</v>
      </c>
      <c r="H25" s="40">
        <f t="shared" si="4"/>
        <v>3.85</v>
      </c>
    </row>
    <row r="26" spans="1:8" s="55" customFormat="1" ht="25.5" x14ac:dyDescent="0.25">
      <c r="A26" s="44" t="s">
        <v>160</v>
      </c>
      <c r="B26" s="39" t="s">
        <v>31</v>
      </c>
      <c r="C26" s="47" t="s">
        <v>19</v>
      </c>
      <c r="D26" s="41">
        <v>52.14</v>
      </c>
      <c r="E26" s="42">
        <f t="shared" si="2"/>
        <v>1</v>
      </c>
      <c r="F26" s="43"/>
      <c r="G26" s="43">
        <f t="shared" si="3"/>
        <v>52.14</v>
      </c>
      <c r="H26" s="40">
        <f t="shared" si="4"/>
        <v>52.14</v>
      </c>
    </row>
    <row r="27" spans="1:8" s="23" customFormat="1" ht="21.75" customHeight="1" x14ac:dyDescent="0.25">
      <c r="A27" s="45"/>
      <c r="B27" s="38" t="s">
        <v>32</v>
      </c>
      <c r="C27" s="46"/>
      <c r="D27" s="51"/>
      <c r="E27" s="36">
        <f t="shared" si="2"/>
        <v>0</v>
      </c>
      <c r="F27" s="36"/>
      <c r="G27" s="56">
        <f>SUM(G14:G26)</f>
        <v>1203.79</v>
      </c>
      <c r="H27" s="37">
        <f t="shared" si="4"/>
        <v>0</v>
      </c>
    </row>
    <row r="28" spans="1:8" s="23" customFormat="1" ht="21.75" customHeight="1" x14ac:dyDescent="0.25">
      <c r="A28" s="45" t="s">
        <v>33</v>
      </c>
      <c r="B28" s="38" t="s">
        <v>34</v>
      </c>
      <c r="C28" s="46"/>
      <c r="D28" s="51"/>
      <c r="E28" s="36">
        <f t="shared" si="2"/>
        <v>0</v>
      </c>
      <c r="F28" s="36"/>
      <c r="G28" s="56"/>
      <c r="H28" s="37">
        <f t="shared" si="4"/>
        <v>0</v>
      </c>
    </row>
    <row r="29" spans="1:8" s="55" customFormat="1" ht="216.75" x14ac:dyDescent="0.25">
      <c r="A29" s="44">
        <v>2.1</v>
      </c>
      <c r="B29" s="39" t="s">
        <v>35</v>
      </c>
      <c r="C29" s="47"/>
      <c r="D29" s="41"/>
      <c r="E29" s="42">
        <f t="shared" si="2"/>
        <v>0</v>
      </c>
      <c r="F29" s="43"/>
      <c r="G29" s="43">
        <f t="shared" si="3"/>
        <v>0</v>
      </c>
      <c r="H29" s="40">
        <f t="shared" si="4"/>
        <v>0</v>
      </c>
    </row>
    <row r="30" spans="1:8" s="55" customFormat="1" ht="25.5" x14ac:dyDescent="0.25">
      <c r="A30" s="44" t="s">
        <v>161</v>
      </c>
      <c r="B30" s="39" t="s">
        <v>36</v>
      </c>
      <c r="C30" s="47" t="s">
        <v>19</v>
      </c>
      <c r="D30" s="41">
        <v>3.78</v>
      </c>
      <c r="E30" s="42">
        <f t="shared" si="2"/>
        <v>1</v>
      </c>
      <c r="F30" s="43"/>
      <c r="G30" s="43">
        <f t="shared" si="3"/>
        <v>3.78</v>
      </c>
      <c r="H30" s="40">
        <f t="shared" si="4"/>
        <v>3.78</v>
      </c>
    </row>
    <row r="31" spans="1:8" s="55" customFormat="1" ht="25.5" x14ac:dyDescent="0.25">
      <c r="A31" s="44" t="s">
        <v>162</v>
      </c>
      <c r="B31" s="39" t="s">
        <v>37</v>
      </c>
      <c r="C31" s="47" t="s">
        <v>19</v>
      </c>
      <c r="D31" s="41">
        <v>3.81</v>
      </c>
      <c r="E31" s="42">
        <f t="shared" si="2"/>
        <v>1</v>
      </c>
      <c r="F31" s="43"/>
      <c r="G31" s="43">
        <f t="shared" si="3"/>
        <v>3.81</v>
      </c>
      <c r="H31" s="40">
        <f t="shared" si="4"/>
        <v>3.81</v>
      </c>
    </row>
    <row r="32" spans="1:8" s="55" customFormat="1" ht="280.5" x14ac:dyDescent="0.25">
      <c r="A32" s="44">
        <v>2.2000000000000002</v>
      </c>
      <c r="B32" s="39" t="s">
        <v>38</v>
      </c>
      <c r="C32" s="47" t="s">
        <v>19</v>
      </c>
      <c r="D32" s="41">
        <v>3.81</v>
      </c>
      <c r="E32" s="42">
        <f t="shared" si="2"/>
        <v>1</v>
      </c>
      <c r="F32" s="43"/>
      <c r="G32" s="43">
        <f t="shared" si="3"/>
        <v>3.81</v>
      </c>
      <c r="H32" s="40">
        <f t="shared" si="4"/>
        <v>3.81</v>
      </c>
    </row>
    <row r="33" spans="1:8" s="55" customFormat="1" ht="216.75" x14ac:dyDescent="0.25">
      <c r="A33" s="44">
        <v>2.2999999999999998</v>
      </c>
      <c r="B33" s="39" t="s">
        <v>39</v>
      </c>
      <c r="C33" s="47" t="s">
        <v>40</v>
      </c>
      <c r="D33" s="41">
        <v>14.2</v>
      </c>
      <c r="E33" s="42">
        <f t="shared" si="2"/>
        <v>1</v>
      </c>
      <c r="F33" s="43"/>
      <c r="G33" s="43">
        <f t="shared" si="3"/>
        <v>14.2</v>
      </c>
      <c r="H33" s="40">
        <f t="shared" si="4"/>
        <v>14.2</v>
      </c>
    </row>
    <row r="34" spans="1:8" s="55" customFormat="1" ht="255" x14ac:dyDescent="0.25">
      <c r="A34" s="44">
        <v>2.4</v>
      </c>
      <c r="B34" s="39" t="s">
        <v>41</v>
      </c>
      <c r="C34" s="47" t="s">
        <v>29</v>
      </c>
      <c r="D34" s="41">
        <v>30</v>
      </c>
      <c r="E34" s="42">
        <f t="shared" si="2"/>
        <v>1</v>
      </c>
      <c r="F34" s="43"/>
      <c r="G34" s="43">
        <f t="shared" si="3"/>
        <v>30</v>
      </c>
      <c r="H34" s="40">
        <f t="shared" si="4"/>
        <v>30</v>
      </c>
    </row>
    <row r="35" spans="1:8" s="23" customFormat="1" ht="21.75" customHeight="1" x14ac:dyDescent="0.25">
      <c r="A35" s="45"/>
      <c r="B35" s="38" t="s">
        <v>42</v>
      </c>
      <c r="C35" s="46"/>
      <c r="D35" s="51"/>
      <c r="E35" s="36">
        <f t="shared" si="2"/>
        <v>0</v>
      </c>
      <c r="F35" s="36"/>
      <c r="G35" s="56">
        <f>SUM(G29:G34)</f>
        <v>55.6</v>
      </c>
      <c r="H35" s="37">
        <f t="shared" si="4"/>
        <v>0</v>
      </c>
    </row>
    <row r="36" spans="1:8" s="23" customFormat="1" ht="21.75" customHeight="1" x14ac:dyDescent="0.25">
      <c r="A36" s="45" t="s">
        <v>43</v>
      </c>
      <c r="B36" s="38" t="s">
        <v>44</v>
      </c>
      <c r="C36" s="46"/>
      <c r="D36" s="51"/>
      <c r="E36" s="36">
        <f t="shared" si="2"/>
        <v>0</v>
      </c>
      <c r="F36" s="36"/>
      <c r="G36" s="56"/>
      <c r="H36" s="37">
        <f t="shared" si="4"/>
        <v>0</v>
      </c>
    </row>
    <row r="37" spans="1:8" s="55" customFormat="1" ht="331.5" x14ac:dyDescent="0.25">
      <c r="A37" s="44">
        <v>3.1</v>
      </c>
      <c r="B37" s="39" t="s">
        <v>45</v>
      </c>
      <c r="C37" s="47" t="s">
        <v>19</v>
      </c>
      <c r="D37" s="41">
        <v>3.66</v>
      </c>
      <c r="E37" s="42">
        <f t="shared" si="2"/>
        <v>1</v>
      </c>
      <c r="F37" s="43"/>
      <c r="G37" s="43">
        <f t="shared" si="3"/>
        <v>3.66</v>
      </c>
      <c r="H37" s="40">
        <f t="shared" si="4"/>
        <v>3.66</v>
      </c>
    </row>
    <row r="38" spans="1:8" s="55" customFormat="1" ht="306" x14ac:dyDescent="0.25">
      <c r="A38" s="44">
        <v>3.2</v>
      </c>
      <c r="B38" s="39" t="s">
        <v>46</v>
      </c>
      <c r="C38" s="47" t="s">
        <v>19</v>
      </c>
      <c r="D38" s="41">
        <v>7.29</v>
      </c>
      <c r="E38" s="42">
        <f t="shared" si="2"/>
        <v>1</v>
      </c>
      <c r="F38" s="43"/>
      <c r="G38" s="43">
        <f t="shared" si="3"/>
        <v>7.29</v>
      </c>
      <c r="H38" s="40">
        <f t="shared" si="4"/>
        <v>7.29</v>
      </c>
    </row>
    <row r="39" spans="1:8" s="55" customFormat="1" ht="267.75" x14ac:dyDescent="0.25">
      <c r="A39" s="44">
        <v>3.3</v>
      </c>
      <c r="B39" s="39" t="s">
        <v>47</v>
      </c>
      <c r="C39" s="47" t="s">
        <v>19</v>
      </c>
      <c r="D39" s="41">
        <v>3.81</v>
      </c>
      <c r="E39" s="42">
        <f t="shared" si="2"/>
        <v>1</v>
      </c>
      <c r="F39" s="43"/>
      <c r="G39" s="43">
        <f t="shared" si="3"/>
        <v>3.81</v>
      </c>
      <c r="H39" s="40">
        <f t="shared" si="4"/>
        <v>3.81</v>
      </c>
    </row>
    <row r="40" spans="1:8" s="55" customFormat="1" ht="114.75" x14ac:dyDescent="0.25">
      <c r="A40" s="44">
        <v>3.4</v>
      </c>
      <c r="B40" s="39" t="s">
        <v>48</v>
      </c>
      <c r="C40" s="47" t="s">
        <v>40</v>
      </c>
      <c r="D40" s="41">
        <v>5.2</v>
      </c>
      <c r="E40" s="42">
        <f t="shared" si="2"/>
        <v>1</v>
      </c>
      <c r="F40" s="43"/>
      <c r="G40" s="43">
        <f t="shared" si="3"/>
        <v>5.2</v>
      </c>
      <c r="H40" s="40">
        <f t="shared" si="4"/>
        <v>5.2</v>
      </c>
    </row>
    <row r="41" spans="1:8" s="55" customFormat="1" ht="242.25" x14ac:dyDescent="0.25">
      <c r="A41" s="44">
        <v>3.5</v>
      </c>
      <c r="B41" s="39" t="s">
        <v>49</v>
      </c>
      <c r="C41" s="47" t="s">
        <v>19</v>
      </c>
      <c r="D41" s="41">
        <v>8</v>
      </c>
      <c r="E41" s="42">
        <f t="shared" si="2"/>
        <v>1</v>
      </c>
      <c r="F41" s="43"/>
      <c r="G41" s="43">
        <f t="shared" si="3"/>
        <v>8</v>
      </c>
      <c r="H41" s="40">
        <f t="shared" si="4"/>
        <v>8</v>
      </c>
    </row>
    <row r="42" spans="1:8" s="55" customFormat="1" ht="102" x14ac:dyDescent="0.25">
      <c r="A42" s="44">
        <v>3.6</v>
      </c>
      <c r="B42" s="39" t="s">
        <v>50</v>
      </c>
      <c r="C42" s="47" t="s">
        <v>19</v>
      </c>
      <c r="D42" s="41">
        <v>8</v>
      </c>
      <c r="E42" s="42">
        <f t="shared" si="2"/>
        <v>1</v>
      </c>
      <c r="F42" s="43"/>
      <c r="G42" s="43">
        <f t="shared" si="3"/>
        <v>8</v>
      </c>
      <c r="H42" s="40">
        <f t="shared" si="4"/>
        <v>8</v>
      </c>
    </row>
    <row r="43" spans="1:8" s="55" customFormat="1" ht="114.75" x14ac:dyDescent="0.25">
      <c r="A43" s="44">
        <v>3.7</v>
      </c>
      <c r="B43" s="39" t="s">
        <v>51</v>
      </c>
      <c r="C43" s="47" t="s">
        <v>19</v>
      </c>
      <c r="D43" s="41">
        <v>1.5</v>
      </c>
      <c r="E43" s="42">
        <f t="shared" si="2"/>
        <v>1</v>
      </c>
      <c r="F43" s="43"/>
      <c r="G43" s="43">
        <f t="shared" si="3"/>
        <v>1.5</v>
      </c>
      <c r="H43" s="40">
        <f t="shared" si="4"/>
        <v>1.5</v>
      </c>
    </row>
    <row r="44" spans="1:8" s="55" customFormat="1" ht="395.25" x14ac:dyDescent="0.25">
      <c r="A44" s="44">
        <v>3.8</v>
      </c>
      <c r="B44" s="39" t="s">
        <v>52</v>
      </c>
      <c r="C44" s="47"/>
      <c r="D44" s="41"/>
      <c r="E44" s="42">
        <f t="shared" si="2"/>
        <v>0</v>
      </c>
      <c r="F44" s="43"/>
      <c r="G44" s="43">
        <f t="shared" si="3"/>
        <v>0</v>
      </c>
      <c r="H44" s="40">
        <f t="shared" si="4"/>
        <v>0</v>
      </c>
    </row>
    <row r="45" spans="1:8" s="55" customFormat="1" ht="25.5" x14ac:dyDescent="0.25">
      <c r="A45" s="44" t="s">
        <v>163</v>
      </c>
      <c r="B45" s="39" t="s">
        <v>53</v>
      </c>
      <c r="C45" s="47" t="s">
        <v>19</v>
      </c>
      <c r="D45" s="41">
        <v>502.93</v>
      </c>
      <c r="E45" s="42">
        <f t="shared" si="2"/>
        <v>1</v>
      </c>
      <c r="F45" s="43"/>
      <c r="G45" s="43">
        <f t="shared" si="3"/>
        <v>502.93</v>
      </c>
      <c r="H45" s="40">
        <f t="shared" si="4"/>
        <v>502.93</v>
      </c>
    </row>
    <row r="46" spans="1:8" s="55" customFormat="1" ht="216.75" x14ac:dyDescent="0.25">
      <c r="A46" s="44">
        <v>3.9</v>
      </c>
      <c r="B46" s="39" t="s">
        <v>54</v>
      </c>
      <c r="C46" s="47"/>
      <c r="D46" s="41"/>
      <c r="E46" s="42">
        <f t="shared" si="2"/>
        <v>0</v>
      </c>
      <c r="F46" s="43"/>
      <c r="G46" s="43">
        <f t="shared" si="3"/>
        <v>0</v>
      </c>
      <c r="H46" s="40">
        <f t="shared" si="4"/>
        <v>0</v>
      </c>
    </row>
    <row r="47" spans="1:8" s="55" customFormat="1" ht="63.75" x14ac:dyDescent="0.25">
      <c r="A47" s="44" t="s">
        <v>164</v>
      </c>
      <c r="B47" s="39" t="s">
        <v>55</v>
      </c>
      <c r="C47" s="47" t="s">
        <v>19</v>
      </c>
      <c r="D47" s="41">
        <v>54.39</v>
      </c>
      <c r="E47" s="42">
        <f t="shared" si="2"/>
        <v>1</v>
      </c>
      <c r="F47" s="43"/>
      <c r="G47" s="43">
        <f t="shared" si="3"/>
        <v>54.39</v>
      </c>
      <c r="H47" s="40">
        <f t="shared" si="4"/>
        <v>54.39</v>
      </c>
    </row>
    <row r="48" spans="1:8" s="55" customFormat="1" ht="229.5" x14ac:dyDescent="0.25">
      <c r="A48" s="69">
        <v>3.1</v>
      </c>
      <c r="B48" s="39" t="s">
        <v>56</v>
      </c>
      <c r="C48" s="47"/>
      <c r="D48" s="41"/>
      <c r="E48" s="42">
        <f t="shared" si="2"/>
        <v>0</v>
      </c>
      <c r="F48" s="43"/>
      <c r="G48" s="43">
        <f t="shared" si="3"/>
        <v>0</v>
      </c>
      <c r="H48" s="40">
        <f t="shared" si="4"/>
        <v>0</v>
      </c>
    </row>
    <row r="49" spans="1:8" s="55" customFormat="1" ht="38.25" x14ac:dyDescent="0.25">
      <c r="A49" s="44" t="s">
        <v>165</v>
      </c>
      <c r="B49" s="39" t="s">
        <v>57</v>
      </c>
      <c r="C49" s="47" t="s">
        <v>19</v>
      </c>
      <c r="D49" s="41">
        <v>489.26</v>
      </c>
      <c r="E49" s="42">
        <f t="shared" si="2"/>
        <v>1</v>
      </c>
      <c r="F49" s="43"/>
      <c r="G49" s="43">
        <f t="shared" si="3"/>
        <v>489.26</v>
      </c>
      <c r="H49" s="40">
        <f t="shared" si="4"/>
        <v>489.26</v>
      </c>
    </row>
    <row r="50" spans="1:8" s="55" customFormat="1" ht="216.75" x14ac:dyDescent="0.25">
      <c r="A50" s="44">
        <v>3.11</v>
      </c>
      <c r="B50" s="39" t="s">
        <v>58</v>
      </c>
      <c r="C50" s="47"/>
      <c r="D50" s="41"/>
      <c r="E50" s="42">
        <f t="shared" si="2"/>
        <v>0</v>
      </c>
      <c r="F50" s="43"/>
      <c r="G50" s="43">
        <f t="shared" si="3"/>
        <v>0</v>
      </c>
      <c r="H50" s="40">
        <f t="shared" si="4"/>
        <v>0</v>
      </c>
    </row>
    <row r="51" spans="1:8" s="55" customFormat="1" ht="38.25" x14ac:dyDescent="0.25">
      <c r="A51" s="44" t="s">
        <v>166</v>
      </c>
      <c r="B51" s="39" t="s">
        <v>59</v>
      </c>
      <c r="C51" s="47" t="s">
        <v>19</v>
      </c>
      <c r="D51" s="41">
        <v>500.44</v>
      </c>
      <c r="E51" s="42">
        <f t="shared" si="2"/>
        <v>1</v>
      </c>
      <c r="F51" s="43"/>
      <c r="G51" s="43">
        <f t="shared" si="3"/>
        <v>500.44</v>
      </c>
      <c r="H51" s="40">
        <f t="shared" si="4"/>
        <v>500.44</v>
      </c>
    </row>
    <row r="52" spans="1:8" s="55" customFormat="1" ht="127.5" x14ac:dyDescent="0.25">
      <c r="A52" s="44">
        <v>3.12</v>
      </c>
      <c r="B52" s="39" t="s">
        <v>60</v>
      </c>
      <c r="C52" s="47" t="s">
        <v>19</v>
      </c>
      <c r="D52" s="41">
        <v>489.27</v>
      </c>
      <c r="E52" s="42">
        <f t="shared" si="2"/>
        <v>1</v>
      </c>
      <c r="F52" s="43"/>
      <c r="G52" s="43">
        <f t="shared" si="3"/>
        <v>489.27</v>
      </c>
      <c r="H52" s="40">
        <f t="shared" si="4"/>
        <v>489.27</v>
      </c>
    </row>
    <row r="53" spans="1:8" s="55" customFormat="1" ht="242.25" x14ac:dyDescent="0.25">
      <c r="A53" s="44">
        <v>3.13</v>
      </c>
      <c r="B53" s="39" t="s">
        <v>61</v>
      </c>
      <c r="C53" s="47"/>
      <c r="D53" s="41"/>
      <c r="E53" s="42">
        <f t="shared" si="2"/>
        <v>0</v>
      </c>
      <c r="F53" s="43"/>
      <c r="G53" s="43">
        <f t="shared" si="3"/>
        <v>0</v>
      </c>
      <c r="H53" s="40">
        <f t="shared" si="4"/>
        <v>0</v>
      </c>
    </row>
    <row r="54" spans="1:8" s="55" customFormat="1" ht="25.5" x14ac:dyDescent="0.25">
      <c r="A54" s="44" t="s">
        <v>167</v>
      </c>
      <c r="B54" s="39" t="s">
        <v>62</v>
      </c>
      <c r="C54" s="47" t="s">
        <v>19</v>
      </c>
      <c r="D54" s="41">
        <v>506.74</v>
      </c>
      <c r="E54" s="42">
        <f t="shared" si="2"/>
        <v>1</v>
      </c>
      <c r="F54" s="43"/>
      <c r="G54" s="43">
        <f t="shared" si="3"/>
        <v>506.74</v>
      </c>
      <c r="H54" s="40">
        <f t="shared" si="4"/>
        <v>506.74</v>
      </c>
    </row>
    <row r="55" spans="1:8" s="55" customFormat="1" ht="25.5" x14ac:dyDescent="0.25">
      <c r="A55" s="44" t="s">
        <v>168</v>
      </c>
      <c r="B55" s="39" t="s">
        <v>63</v>
      </c>
      <c r="C55" s="47" t="s">
        <v>19</v>
      </c>
      <c r="D55" s="41">
        <v>1391.51</v>
      </c>
      <c r="E55" s="42">
        <f t="shared" si="2"/>
        <v>1</v>
      </c>
      <c r="F55" s="43"/>
      <c r="G55" s="43">
        <f t="shared" si="3"/>
        <v>1391.51</v>
      </c>
      <c r="H55" s="40">
        <f t="shared" si="4"/>
        <v>1391.51</v>
      </c>
    </row>
    <row r="56" spans="1:8" s="23" customFormat="1" ht="21.75" customHeight="1" x14ac:dyDescent="0.25">
      <c r="A56" s="45"/>
      <c r="B56" s="38" t="s">
        <v>64</v>
      </c>
      <c r="C56" s="46"/>
      <c r="D56" s="51"/>
      <c r="E56" s="36">
        <f t="shared" si="2"/>
        <v>0</v>
      </c>
      <c r="F56" s="36"/>
      <c r="G56" s="56">
        <f>SUM(G37:G55)</f>
        <v>3972</v>
      </c>
      <c r="H56" s="37">
        <f t="shared" si="4"/>
        <v>0</v>
      </c>
    </row>
    <row r="57" spans="1:8" s="23" customFormat="1" ht="21.75" customHeight="1" x14ac:dyDescent="0.25">
      <c r="A57" s="45" t="s">
        <v>65</v>
      </c>
      <c r="B57" s="38" t="s">
        <v>66</v>
      </c>
      <c r="C57" s="46"/>
      <c r="D57" s="51"/>
      <c r="E57" s="36">
        <f t="shared" si="2"/>
        <v>0</v>
      </c>
      <c r="F57" s="36"/>
      <c r="G57" s="56"/>
      <c r="H57" s="37">
        <f t="shared" si="4"/>
        <v>0</v>
      </c>
    </row>
    <row r="58" spans="1:8" s="55" customFormat="1" ht="331.5" x14ac:dyDescent="0.25">
      <c r="A58" s="44">
        <v>4.0999999999999996</v>
      </c>
      <c r="B58" s="39" t="s">
        <v>67</v>
      </c>
      <c r="C58" s="47"/>
      <c r="D58" s="41"/>
      <c r="E58" s="42">
        <f t="shared" si="2"/>
        <v>0</v>
      </c>
      <c r="F58" s="43"/>
      <c r="G58" s="43">
        <f t="shared" si="3"/>
        <v>0</v>
      </c>
      <c r="H58" s="40">
        <f t="shared" si="4"/>
        <v>0</v>
      </c>
    </row>
    <row r="59" spans="1:8" s="55" customFormat="1" ht="15.75" x14ac:dyDescent="0.25">
      <c r="A59" s="44" t="s">
        <v>169</v>
      </c>
      <c r="B59" s="39" t="s">
        <v>68</v>
      </c>
      <c r="C59" s="47" t="s">
        <v>29</v>
      </c>
      <c r="D59" s="41">
        <v>20</v>
      </c>
      <c r="E59" s="42">
        <f t="shared" si="2"/>
        <v>1</v>
      </c>
      <c r="F59" s="43"/>
      <c r="G59" s="43">
        <f t="shared" si="3"/>
        <v>20</v>
      </c>
      <c r="H59" s="40">
        <f t="shared" si="4"/>
        <v>20</v>
      </c>
    </row>
    <row r="60" spans="1:8" s="55" customFormat="1" ht="15.75" x14ac:dyDescent="0.25">
      <c r="A60" s="44" t="s">
        <v>170</v>
      </c>
      <c r="B60" s="39" t="s">
        <v>69</v>
      </c>
      <c r="C60" s="47" t="s">
        <v>29</v>
      </c>
      <c r="D60" s="41">
        <v>2</v>
      </c>
      <c r="E60" s="42">
        <f t="shared" si="2"/>
        <v>1</v>
      </c>
      <c r="F60" s="43"/>
      <c r="G60" s="43">
        <f t="shared" si="3"/>
        <v>2</v>
      </c>
      <c r="H60" s="40">
        <f t="shared" si="4"/>
        <v>2</v>
      </c>
    </row>
    <row r="61" spans="1:8" s="55" customFormat="1" ht="15.75" x14ac:dyDescent="0.25">
      <c r="A61" s="44" t="s">
        <v>171</v>
      </c>
      <c r="B61" s="39" t="s">
        <v>70</v>
      </c>
      <c r="C61" s="47" t="s">
        <v>29</v>
      </c>
      <c r="D61" s="41">
        <v>1</v>
      </c>
      <c r="E61" s="42">
        <f t="shared" si="2"/>
        <v>1</v>
      </c>
      <c r="F61" s="43"/>
      <c r="G61" s="43">
        <f t="shared" si="3"/>
        <v>1</v>
      </c>
      <c r="H61" s="40">
        <f t="shared" si="4"/>
        <v>1</v>
      </c>
    </row>
    <row r="62" spans="1:8" s="55" customFormat="1" ht="15.75" x14ac:dyDescent="0.25">
      <c r="A62" s="44" t="s">
        <v>172</v>
      </c>
      <c r="B62" s="39" t="s">
        <v>71</v>
      </c>
      <c r="C62" s="47" t="s">
        <v>29</v>
      </c>
      <c r="D62" s="41">
        <v>1</v>
      </c>
      <c r="E62" s="42">
        <f t="shared" si="2"/>
        <v>1</v>
      </c>
      <c r="F62" s="43"/>
      <c r="G62" s="43">
        <f t="shared" si="3"/>
        <v>1</v>
      </c>
      <c r="H62" s="40">
        <f t="shared" si="4"/>
        <v>1</v>
      </c>
    </row>
    <row r="63" spans="1:8" s="55" customFormat="1" ht="293.25" x14ac:dyDescent="0.25">
      <c r="A63" s="44">
        <v>4.2</v>
      </c>
      <c r="B63" s="39" t="s">
        <v>72</v>
      </c>
      <c r="C63" s="47"/>
      <c r="D63" s="41"/>
      <c r="E63" s="42">
        <f t="shared" si="2"/>
        <v>0</v>
      </c>
      <c r="F63" s="43"/>
      <c r="G63" s="43">
        <f t="shared" si="3"/>
        <v>0</v>
      </c>
      <c r="H63" s="40">
        <f t="shared" si="4"/>
        <v>0</v>
      </c>
    </row>
    <row r="64" spans="1:8" s="55" customFormat="1" ht="51" x14ac:dyDescent="0.25">
      <c r="A64" s="44" t="s">
        <v>173</v>
      </c>
      <c r="B64" s="39" t="s">
        <v>73</v>
      </c>
      <c r="C64" s="47" t="s">
        <v>29</v>
      </c>
      <c r="D64" s="41">
        <v>3</v>
      </c>
      <c r="E64" s="42">
        <f t="shared" si="2"/>
        <v>1</v>
      </c>
      <c r="F64" s="43"/>
      <c r="G64" s="43">
        <f t="shared" si="3"/>
        <v>3</v>
      </c>
      <c r="H64" s="40">
        <f t="shared" si="4"/>
        <v>3</v>
      </c>
    </row>
    <row r="65" spans="1:8" s="55" customFormat="1" ht="51" x14ac:dyDescent="0.25">
      <c r="A65" s="44" t="s">
        <v>174</v>
      </c>
      <c r="B65" s="39" t="s">
        <v>74</v>
      </c>
      <c r="C65" s="47" t="s">
        <v>29</v>
      </c>
      <c r="D65" s="41">
        <v>1</v>
      </c>
      <c r="E65" s="42">
        <f t="shared" si="2"/>
        <v>1</v>
      </c>
      <c r="F65" s="43"/>
      <c r="G65" s="43">
        <f t="shared" si="3"/>
        <v>1</v>
      </c>
      <c r="H65" s="40">
        <f t="shared" si="4"/>
        <v>1</v>
      </c>
    </row>
    <row r="66" spans="1:8" s="23" customFormat="1" ht="21.75" customHeight="1" x14ac:dyDescent="0.25">
      <c r="A66" s="45"/>
      <c r="B66" s="38" t="s">
        <v>75</v>
      </c>
      <c r="C66" s="46"/>
      <c r="D66" s="51"/>
      <c r="E66" s="36">
        <f t="shared" si="2"/>
        <v>0</v>
      </c>
      <c r="F66" s="36"/>
      <c r="G66" s="56">
        <f>SUM(G58:G65)</f>
        <v>28</v>
      </c>
      <c r="H66" s="37">
        <f t="shared" si="4"/>
        <v>0</v>
      </c>
    </row>
    <row r="67" spans="1:8" s="23" customFormat="1" ht="21.75" customHeight="1" x14ac:dyDescent="0.25">
      <c r="A67" s="45" t="s">
        <v>197</v>
      </c>
      <c r="B67" s="38" t="s">
        <v>76</v>
      </c>
      <c r="C67" s="46"/>
      <c r="D67" s="51"/>
      <c r="E67" s="36">
        <f t="shared" si="2"/>
        <v>0</v>
      </c>
      <c r="F67" s="36"/>
      <c r="G67" s="56"/>
      <c r="H67" s="37">
        <f t="shared" si="4"/>
        <v>0</v>
      </c>
    </row>
    <row r="68" spans="1:8" s="55" customFormat="1" ht="165.75" x14ac:dyDescent="0.25">
      <c r="A68" s="44">
        <v>5.0999999999999996</v>
      </c>
      <c r="B68" s="39" t="s">
        <v>77</v>
      </c>
      <c r="C68" s="47" t="s">
        <v>78</v>
      </c>
      <c r="D68" s="41">
        <v>4</v>
      </c>
      <c r="E68" s="42">
        <f t="shared" si="2"/>
        <v>1</v>
      </c>
      <c r="F68" s="43"/>
      <c r="G68" s="43">
        <f t="shared" si="3"/>
        <v>4</v>
      </c>
      <c r="H68" s="40">
        <f t="shared" si="4"/>
        <v>4</v>
      </c>
    </row>
    <row r="69" spans="1:8" s="55" customFormat="1" ht="140.25" x14ac:dyDescent="0.25">
      <c r="A69" s="44">
        <v>5.2</v>
      </c>
      <c r="B69" s="39" t="s">
        <v>79</v>
      </c>
      <c r="C69" s="47" t="s">
        <v>78</v>
      </c>
      <c r="D69" s="41">
        <v>4</v>
      </c>
      <c r="E69" s="42">
        <f t="shared" si="2"/>
        <v>1</v>
      </c>
      <c r="F69" s="43"/>
      <c r="G69" s="43">
        <f t="shared" si="3"/>
        <v>4</v>
      </c>
      <c r="H69" s="40">
        <f t="shared" si="4"/>
        <v>4</v>
      </c>
    </row>
    <row r="70" spans="1:8" s="23" customFormat="1" ht="21.75" customHeight="1" x14ac:dyDescent="0.25">
      <c r="A70" s="45"/>
      <c r="B70" s="38" t="s">
        <v>80</v>
      </c>
      <c r="C70" s="46"/>
      <c r="D70" s="51"/>
      <c r="E70" s="36">
        <f t="shared" si="2"/>
        <v>0</v>
      </c>
      <c r="F70" s="36"/>
      <c r="G70" s="56">
        <f>SUM(G68:G69)</f>
        <v>8</v>
      </c>
      <c r="H70" s="37">
        <f t="shared" si="4"/>
        <v>0</v>
      </c>
    </row>
    <row r="71" spans="1:8" s="23" customFormat="1" ht="21.75" customHeight="1" x14ac:dyDescent="0.25">
      <c r="A71" s="45" t="s">
        <v>81</v>
      </c>
      <c r="B71" s="38" t="s">
        <v>82</v>
      </c>
      <c r="C71" s="46"/>
      <c r="D71" s="51"/>
      <c r="E71" s="36">
        <f t="shared" si="2"/>
        <v>0</v>
      </c>
      <c r="F71" s="36"/>
      <c r="G71" s="56"/>
      <c r="H71" s="37">
        <f t="shared" si="4"/>
        <v>0</v>
      </c>
    </row>
    <row r="72" spans="1:8" s="55" customFormat="1" ht="293.25" x14ac:dyDescent="0.25">
      <c r="A72" s="44">
        <v>6.1</v>
      </c>
      <c r="B72" s="39" t="s">
        <v>83</v>
      </c>
      <c r="C72" s="47" t="s">
        <v>84</v>
      </c>
      <c r="D72" s="41">
        <v>42</v>
      </c>
      <c r="E72" s="42">
        <f t="shared" si="2"/>
        <v>1</v>
      </c>
      <c r="F72" s="43"/>
      <c r="G72" s="43">
        <f t="shared" si="3"/>
        <v>42</v>
      </c>
      <c r="H72" s="40">
        <f t="shared" si="4"/>
        <v>42</v>
      </c>
    </row>
    <row r="73" spans="1:8" s="55" customFormat="1" ht="267.75" x14ac:dyDescent="0.25">
      <c r="A73" s="44">
        <v>6.2</v>
      </c>
      <c r="B73" s="39" t="s">
        <v>85</v>
      </c>
      <c r="C73" s="47" t="s">
        <v>84</v>
      </c>
      <c r="D73" s="41">
        <v>31</v>
      </c>
      <c r="E73" s="42">
        <f t="shared" si="2"/>
        <v>1</v>
      </c>
      <c r="F73" s="43"/>
      <c r="G73" s="43">
        <f t="shared" si="3"/>
        <v>31</v>
      </c>
      <c r="H73" s="40">
        <f t="shared" si="4"/>
        <v>31</v>
      </c>
    </row>
    <row r="74" spans="1:8" s="55" customFormat="1" ht="216.75" x14ac:dyDescent="0.25">
      <c r="A74" s="44">
        <v>6.3</v>
      </c>
      <c r="B74" s="39" t="s">
        <v>86</v>
      </c>
      <c r="C74" s="47" t="s">
        <v>84</v>
      </c>
      <c r="D74" s="41">
        <v>15</v>
      </c>
      <c r="E74" s="42">
        <f t="shared" si="2"/>
        <v>1</v>
      </c>
      <c r="F74" s="43"/>
      <c r="G74" s="43">
        <f t="shared" si="3"/>
        <v>15</v>
      </c>
      <c r="H74" s="40">
        <f t="shared" si="4"/>
        <v>15</v>
      </c>
    </row>
    <row r="75" spans="1:8" s="55" customFormat="1" ht="204" x14ac:dyDescent="0.25">
      <c r="A75" s="44">
        <v>6.4</v>
      </c>
      <c r="B75" s="39" t="s">
        <v>87</v>
      </c>
      <c r="C75" s="47" t="s">
        <v>84</v>
      </c>
      <c r="D75" s="41">
        <v>15</v>
      </c>
      <c r="E75" s="42">
        <f t="shared" si="2"/>
        <v>1</v>
      </c>
      <c r="F75" s="43"/>
      <c r="G75" s="43">
        <f t="shared" si="3"/>
        <v>15</v>
      </c>
      <c r="H75" s="40">
        <f t="shared" si="4"/>
        <v>15</v>
      </c>
    </row>
    <row r="76" spans="1:8" s="55" customFormat="1" ht="191.25" x14ac:dyDescent="0.25">
      <c r="A76" s="44">
        <v>6.5</v>
      </c>
      <c r="B76" s="39" t="s">
        <v>88</v>
      </c>
      <c r="C76" s="47" t="s">
        <v>84</v>
      </c>
      <c r="D76" s="41">
        <v>42</v>
      </c>
      <c r="E76" s="42">
        <f t="shared" si="2"/>
        <v>1</v>
      </c>
      <c r="F76" s="43"/>
      <c r="G76" s="43">
        <f t="shared" si="3"/>
        <v>42</v>
      </c>
      <c r="H76" s="40">
        <f t="shared" si="4"/>
        <v>42</v>
      </c>
    </row>
    <row r="77" spans="1:8" s="55" customFormat="1" ht="255" x14ac:dyDescent="0.25">
      <c r="A77" s="44">
        <v>6.6</v>
      </c>
      <c r="B77" s="39" t="s">
        <v>89</v>
      </c>
      <c r="C77" s="47" t="s">
        <v>84</v>
      </c>
      <c r="D77" s="41">
        <v>1</v>
      </c>
      <c r="E77" s="42">
        <f t="shared" si="2"/>
        <v>1</v>
      </c>
      <c r="F77" s="43"/>
      <c r="G77" s="43">
        <f t="shared" si="3"/>
        <v>1</v>
      </c>
      <c r="H77" s="40">
        <f t="shared" si="4"/>
        <v>1</v>
      </c>
    </row>
    <row r="78" spans="1:8" s="55" customFormat="1" ht="293.25" x14ac:dyDescent="0.25">
      <c r="A78" s="44">
        <v>6.7</v>
      </c>
      <c r="B78" s="39" t="s">
        <v>90</v>
      </c>
      <c r="C78" s="47" t="s">
        <v>84</v>
      </c>
      <c r="D78" s="41">
        <v>125</v>
      </c>
      <c r="E78" s="42">
        <f t="shared" si="2"/>
        <v>1</v>
      </c>
      <c r="F78" s="43"/>
      <c r="G78" s="43">
        <f t="shared" si="3"/>
        <v>125</v>
      </c>
      <c r="H78" s="40">
        <f t="shared" si="4"/>
        <v>125</v>
      </c>
    </row>
    <row r="79" spans="1:8" s="55" customFormat="1" ht="280.5" x14ac:dyDescent="0.25">
      <c r="A79" s="44">
        <v>6.8</v>
      </c>
      <c r="B79" s="39" t="s">
        <v>91</v>
      </c>
      <c r="C79" s="47" t="s">
        <v>84</v>
      </c>
      <c r="D79" s="41">
        <v>36</v>
      </c>
      <c r="E79" s="42">
        <f t="shared" ref="E79:E138" si="5">IF(D79&gt;0,1,0)</f>
        <v>1</v>
      </c>
      <c r="F79" s="43"/>
      <c r="G79" s="43">
        <f t="shared" ref="G79:G136" si="6">ROUND($D79*E79,2)</f>
        <v>36</v>
      </c>
      <c r="H79" s="40">
        <f t="shared" ref="H79:H138" si="7">ROUND($D79*E79,2)</f>
        <v>36</v>
      </c>
    </row>
    <row r="80" spans="1:8" s="55" customFormat="1" ht="280.5" x14ac:dyDescent="0.25">
      <c r="A80" s="44">
        <v>6.9</v>
      </c>
      <c r="B80" s="39" t="s">
        <v>92</v>
      </c>
      <c r="C80" s="47" t="s">
        <v>93</v>
      </c>
      <c r="D80" s="41">
        <v>55</v>
      </c>
      <c r="E80" s="42">
        <f t="shared" si="5"/>
        <v>1</v>
      </c>
      <c r="F80" s="43"/>
      <c r="G80" s="43">
        <f t="shared" si="6"/>
        <v>55</v>
      </c>
      <c r="H80" s="40">
        <f t="shared" si="7"/>
        <v>55</v>
      </c>
    </row>
    <row r="81" spans="1:8" s="55" customFormat="1" ht="280.5" x14ac:dyDescent="0.25">
      <c r="A81" s="69">
        <v>6.1</v>
      </c>
      <c r="B81" s="39" t="s">
        <v>94</v>
      </c>
      <c r="C81" s="47" t="s">
        <v>93</v>
      </c>
      <c r="D81" s="41">
        <v>62</v>
      </c>
      <c r="E81" s="42">
        <f t="shared" si="5"/>
        <v>1</v>
      </c>
      <c r="F81" s="43"/>
      <c r="G81" s="43">
        <f t="shared" si="6"/>
        <v>62</v>
      </c>
      <c r="H81" s="40">
        <f t="shared" si="7"/>
        <v>62</v>
      </c>
    </row>
    <row r="82" spans="1:8" s="55" customFormat="1" ht="280.5" x14ac:dyDescent="0.25">
      <c r="A82" s="44">
        <v>6.11</v>
      </c>
      <c r="B82" s="39" t="s">
        <v>95</v>
      </c>
      <c r="C82" s="47" t="s">
        <v>93</v>
      </c>
      <c r="D82" s="41">
        <v>8</v>
      </c>
      <c r="E82" s="42">
        <f t="shared" si="5"/>
        <v>1</v>
      </c>
      <c r="F82" s="43"/>
      <c r="G82" s="43">
        <f t="shared" si="6"/>
        <v>8</v>
      </c>
      <c r="H82" s="40">
        <f t="shared" si="7"/>
        <v>8</v>
      </c>
    </row>
    <row r="83" spans="1:8" s="55" customFormat="1" ht="280.5" x14ac:dyDescent="0.25">
      <c r="A83" s="44">
        <v>6.12</v>
      </c>
      <c r="B83" s="39" t="s">
        <v>96</v>
      </c>
      <c r="C83" s="47" t="s">
        <v>84</v>
      </c>
      <c r="D83" s="41">
        <v>107</v>
      </c>
      <c r="E83" s="42">
        <f t="shared" si="5"/>
        <v>1</v>
      </c>
      <c r="F83" s="43"/>
      <c r="G83" s="43">
        <f t="shared" si="6"/>
        <v>107</v>
      </c>
      <c r="H83" s="40">
        <f t="shared" si="7"/>
        <v>107</v>
      </c>
    </row>
    <row r="84" spans="1:8" s="55" customFormat="1" ht="280.5" x14ac:dyDescent="0.25">
      <c r="A84" s="44">
        <v>6.13</v>
      </c>
      <c r="B84" s="39" t="s">
        <v>97</v>
      </c>
      <c r="C84" s="47" t="s">
        <v>84</v>
      </c>
      <c r="D84" s="41">
        <v>1</v>
      </c>
      <c r="E84" s="42">
        <f t="shared" si="5"/>
        <v>1</v>
      </c>
      <c r="F84" s="43"/>
      <c r="G84" s="43">
        <f t="shared" si="6"/>
        <v>1</v>
      </c>
      <c r="H84" s="40">
        <f t="shared" si="7"/>
        <v>1</v>
      </c>
    </row>
    <row r="85" spans="1:8" s="55" customFormat="1" ht="280.5" x14ac:dyDescent="0.25">
      <c r="A85" s="44">
        <v>6.14</v>
      </c>
      <c r="B85" s="39" t="s">
        <v>98</v>
      </c>
      <c r="C85" s="47" t="s">
        <v>84</v>
      </c>
      <c r="D85" s="41">
        <v>1</v>
      </c>
      <c r="E85" s="42">
        <f t="shared" si="5"/>
        <v>1</v>
      </c>
      <c r="F85" s="43"/>
      <c r="G85" s="43">
        <f t="shared" si="6"/>
        <v>1</v>
      </c>
      <c r="H85" s="40">
        <f t="shared" si="7"/>
        <v>1</v>
      </c>
    </row>
    <row r="86" spans="1:8" s="55" customFormat="1" ht="280.5" x14ac:dyDescent="0.25">
      <c r="A86" s="44">
        <v>6.15</v>
      </c>
      <c r="B86" s="39" t="s">
        <v>99</v>
      </c>
      <c r="C86" s="47" t="s">
        <v>84</v>
      </c>
      <c r="D86" s="41">
        <v>11</v>
      </c>
      <c r="E86" s="42">
        <f t="shared" si="5"/>
        <v>1</v>
      </c>
      <c r="F86" s="43"/>
      <c r="G86" s="43">
        <f t="shared" si="6"/>
        <v>11</v>
      </c>
      <c r="H86" s="40">
        <f t="shared" si="7"/>
        <v>11</v>
      </c>
    </row>
    <row r="87" spans="1:8" s="55" customFormat="1" ht="280.5" x14ac:dyDescent="0.25">
      <c r="A87" s="44">
        <v>6.16</v>
      </c>
      <c r="B87" s="39" t="s">
        <v>100</v>
      </c>
      <c r="C87" s="47" t="s">
        <v>84</v>
      </c>
      <c r="D87" s="41">
        <v>3</v>
      </c>
      <c r="E87" s="42">
        <f t="shared" si="5"/>
        <v>1</v>
      </c>
      <c r="F87" s="43"/>
      <c r="G87" s="43">
        <f t="shared" si="6"/>
        <v>3</v>
      </c>
      <c r="H87" s="40">
        <f t="shared" si="7"/>
        <v>3</v>
      </c>
    </row>
    <row r="88" spans="1:8" s="55" customFormat="1" ht="280.5" x14ac:dyDescent="0.25">
      <c r="A88" s="44">
        <v>6.17</v>
      </c>
      <c r="B88" s="39" t="s">
        <v>101</v>
      </c>
      <c r="C88" s="47" t="s">
        <v>84</v>
      </c>
      <c r="D88" s="41">
        <v>3</v>
      </c>
      <c r="E88" s="42">
        <f t="shared" si="5"/>
        <v>1</v>
      </c>
      <c r="F88" s="43"/>
      <c r="G88" s="43">
        <f t="shared" si="6"/>
        <v>3</v>
      </c>
      <c r="H88" s="40">
        <f t="shared" si="7"/>
        <v>3</v>
      </c>
    </row>
    <row r="89" spans="1:8" s="55" customFormat="1" ht="216.75" x14ac:dyDescent="0.25">
      <c r="A89" s="44">
        <v>6.18</v>
      </c>
      <c r="B89" s="39" t="s">
        <v>102</v>
      </c>
      <c r="C89" s="47" t="s">
        <v>93</v>
      </c>
      <c r="D89" s="41">
        <v>17</v>
      </c>
      <c r="E89" s="42">
        <f t="shared" si="5"/>
        <v>1</v>
      </c>
      <c r="F89" s="43"/>
      <c r="G89" s="43">
        <f t="shared" si="6"/>
        <v>17</v>
      </c>
      <c r="H89" s="40">
        <f t="shared" si="7"/>
        <v>17</v>
      </c>
    </row>
    <row r="90" spans="1:8" s="55" customFormat="1" ht="204" x14ac:dyDescent="0.25">
      <c r="A90" s="44">
        <v>6.19</v>
      </c>
      <c r="B90" s="39" t="s">
        <v>103</v>
      </c>
      <c r="C90" s="47" t="s">
        <v>93</v>
      </c>
      <c r="D90" s="41">
        <v>2</v>
      </c>
      <c r="E90" s="42">
        <f t="shared" si="5"/>
        <v>1</v>
      </c>
      <c r="F90" s="43"/>
      <c r="G90" s="43">
        <f t="shared" si="6"/>
        <v>2</v>
      </c>
      <c r="H90" s="40">
        <f t="shared" si="7"/>
        <v>2</v>
      </c>
    </row>
    <row r="91" spans="1:8" s="55" customFormat="1" ht="191.25" x14ac:dyDescent="0.25">
      <c r="A91" s="69">
        <v>6.2</v>
      </c>
      <c r="B91" s="39" t="s">
        <v>104</v>
      </c>
      <c r="C91" s="47" t="s">
        <v>93</v>
      </c>
      <c r="D91" s="41">
        <v>1</v>
      </c>
      <c r="E91" s="42">
        <f t="shared" si="5"/>
        <v>1</v>
      </c>
      <c r="F91" s="43"/>
      <c r="G91" s="43">
        <f t="shared" si="6"/>
        <v>1</v>
      </c>
      <c r="H91" s="40">
        <f t="shared" si="7"/>
        <v>1</v>
      </c>
    </row>
    <row r="92" spans="1:8" s="55" customFormat="1" ht="191.25" x14ac:dyDescent="0.25">
      <c r="A92" s="44">
        <v>6.21</v>
      </c>
      <c r="B92" s="39" t="s">
        <v>105</v>
      </c>
      <c r="C92" s="47" t="s">
        <v>93</v>
      </c>
      <c r="D92" s="41">
        <v>1</v>
      </c>
      <c r="E92" s="42">
        <f t="shared" si="5"/>
        <v>1</v>
      </c>
      <c r="F92" s="43"/>
      <c r="G92" s="43">
        <f t="shared" si="6"/>
        <v>1</v>
      </c>
      <c r="H92" s="40">
        <f t="shared" si="7"/>
        <v>1</v>
      </c>
    </row>
    <row r="93" spans="1:8" s="55" customFormat="1" ht="191.25" x14ac:dyDescent="0.25">
      <c r="A93" s="44">
        <v>6.22</v>
      </c>
      <c r="B93" s="39" t="s">
        <v>106</v>
      </c>
      <c r="C93" s="47" t="s">
        <v>93</v>
      </c>
      <c r="D93" s="41">
        <v>1</v>
      </c>
      <c r="E93" s="42">
        <f t="shared" si="5"/>
        <v>1</v>
      </c>
      <c r="F93" s="43"/>
      <c r="G93" s="43">
        <f t="shared" si="6"/>
        <v>1</v>
      </c>
      <c r="H93" s="40">
        <f t="shared" si="7"/>
        <v>1</v>
      </c>
    </row>
    <row r="94" spans="1:8" s="55" customFormat="1" ht="140.25" x14ac:dyDescent="0.25">
      <c r="A94" s="44">
        <v>6.23</v>
      </c>
      <c r="B94" s="39" t="s">
        <v>107</v>
      </c>
      <c r="C94" s="47"/>
      <c r="D94" s="41"/>
      <c r="E94" s="42">
        <f t="shared" si="5"/>
        <v>0</v>
      </c>
      <c r="F94" s="43"/>
      <c r="G94" s="43">
        <f t="shared" si="6"/>
        <v>0</v>
      </c>
      <c r="H94" s="40">
        <f t="shared" si="7"/>
        <v>0</v>
      </c>
    </row>
    <row r="95" spans="1:8" s="55" customFormat="1" ht="15.75" x14ac:dyDescent="0.25">
      <c r="A95" s="44" t="s">
        <v>175</v>
      </c>
      <c r="B95" s="39" t="s">
        <v>108</v>
      </c>
      <c r="C95" s="47" t="s">
        <v>93</v>
      </c>
      <c r="D95" s="41">
        <v>35</v>
      </c>
      <c r="E95" s="42">
        <f t="shared" si="5"/>
        <v>1</v>
      </c>
      <c r="F95" s="43"/>
      <c r="G95" s="43">
        <f t="shared" si="6"/>
        <v>35</v>
      </c>
      <c r="H95" s="40">
        <f t="shared" si="7"/>
        <v>35</v>
      </c>
    </row>
    <row r="96" spans="1:8" s="55" customFormat="1" ht="15.75" x14ac:dyDescent="0.25">
      <c r="A96" s="44" t="s">
        <v>176</v>
      </c>
      <c r="B96" s="39" t="s">
        <v>109</v>
      </c>
      <c r="C96" s="47" t="s">
        <v>93</v>
      </c>
      <c r="D96" s="41">
        <v>11</v>
      </c>
      <c r="E96" s="42">
        <f t="shared" si="5"/>
        <v>1</v>
      </c>
      <c r="F96" s="43"/>
      <c r="G96" s="43">
        <f t="shared" si="6"/>
        <v>11</v>
      </c>
      <c r="H96" s="40">
        <f t="shared" si="7"/>
        <v>11</v>
      </c>
    </row>
    <row r="97" spans="1:8" s="55" customFormat="1" ht="15.75" x14ac:dyDescent="0.25">
      <c r="A97" s="44" t="s">
        <v>177</v>
      </c>
      <c r="B97" s="39" t="s">
        <v>110</v>
      </c>
      <c r="C97" s="47" t="s">
        <v>93</v>
      </c>
      <c r="D97" s="41">
        <v>3</v>
      </c>
      <c r="E97" s="42">
        <f t="shared" si="5"/>
        <v>1</v>
      </c>
      <c r="F97" s="43"/>
      <c r="G97" s="43">
        <f t="shared" si="6"/>
        <v>3</v>
      </c>
      <c r="H97" s="40">
        <f t="shared" si="7"/>
        <v>3</v>
      </c>
    </row>
    <row r="98" spans="1:8" s="55" customFormat="1" ht="15.75" x14ac:dyDescent="0.25">
      <c r="A98" s="44" t="s">
        <v>178</v>
      </c>
      <c r="B98" s="39" t="s">
        <v>111</v>
      </c>
      <c r="C98" s="47" t="s">
        <v>93</v>
      </c>
      <c r="D98" s="41">
        <v>4</v>
      </c>
      <c r="E98" s="42">
        <f t="shared" si="5"/>
        <v>1</v>
      </c>
      <c r="F98" s="43"/>
      <c r="G98" s="43">
        <f t="shared" si="6"/>
        <v>4</v>
      </c>
      <c r="H98" s="40">
        <f t="shared" si="7"/>
        <v>4</v>
      </c>
    </row>
    <row r="99" spans="1:8" s="55" customFormat="1" ht="15.75" x14ac:dyDescent="0.25">
      <c r="A99" s="44" t="s">
        <v>179</v>
      </c>
      <c r="B99" s="39" t="s">
        <v>112</v>
      </c>
      <c r="C99" s="47" t="s">
        <v>93</v>
      </c>
      <c r="D99" s="41">
        <v>1</v>
      </c>
      <c r="E99" s="42">
        <f t="shared" si="5"/>
        <v>1</v>
      </c>
      <c r="F99" s="43"/>
      <c r="G99" s="43">
        <f t="shared" si="6"/>
        <v>1</v>
      </c>
      <c r="H99" s="40">
        <f t="shared" si="7"/>
        <v>1</v>
      </c>
    </row>
    <row r="100" spans="1:8" s="55" customFormat="1" ht="15.75" x14ac:dyDescent="0.25">
      <c r="A100" s="44" t="s">
        <v>180</v>
      </c>
      <c r="B100" s="39" t="s">
        <v>113</v>
      </c>
      <c r="C100" s="47" t="s">
        <v>93</v>
      </c>
      <c r="D100" s="41">
        <v>1</v>
      </c>
      <c r="E100" s="42">
        <f t="shared" si="5"/>
        <v>1</v>
      </c>
      <c r="F100" s="43"/>
      <c r="G100" s="43">
        <f t="shared" si="6"/>
        <v>1</v>
      </c>
      <c r="H100" s="40">
        <f t="shared" si="7"/>
        <v>1</v>
      </c>
    </row>
    <row r="101" spans="1:8" s="55" customFormat="1" ht="15.75" x14ac:dyDescent="0.25">
      <c r="A101" s="44" t="s">
        <v>181</v>
      </c>
      <c r="B101" s="39" t="s">
        <v>114</v>
      </c>
      <c r="C101" s="47" t="s">
        <v>93</v>
      </c>
      <c r="D101" s="41">
        <v>3</v>
      </c>
      <c r="E101" s="42">
        <f t="shared" si="5"/>
        <v>1</v>
      </c>
      <c r="F101" s="43"/>
      <c r="G101" s="43">
        <f t="shared" si="6"/>
        <v>3</v>
      </c>
      <c r="H101" s="40">
        <f t="shared" si="7"/>
        <v>3</v>
      </c>
    </row>
    <row r="102" spans="1:8" s="55" customFormat="1" ht="15.75" x14ac:dyDescent="0.25">
      <c r="A102" s="44" t="s">
        <v>182</v>
      </c>
      <c r="B102" s="39" t="s">
        <v>115</v>
      </c>
      <c r="C102" s="47" t="s">
        <v>93</v>
      </c>
      <c r="D102" s="41">
        <v>3</v>
      </c>
      <c r="E102" s="42">
        <f t="shared" si="5"/>
        <v>1</v>
      </c>
      <c r="F102" s="43"/>
      <c r="G102" s="43">
        <f t="shared" si="6"/>
        <v>3</v>
      </c>
      <c r="H102" s="40">
        <f t="shared" si="7"/>
        <v>3</v>
      </c>
    </row>
    <row r="103" spans="1:8" s="55" customFormat="1" ht="15.75" x14ac:dyDescent="0.25">
      <c r="A103" s="44" t="s">
        <v>183</v>
      </c>
      <c r="B103" s="39" t="s">
        <v>116</v>
      </c>
      <c r="C103" s="47" t="s">
        <v>93</v>
      </c>
      <c r="D103" s="41">
        <v>3</v>
      </c>
      <c r="E103" s="42">
        <f t="shared" si="5"/>
        <v>1</v>
      </c>
      <c r="F103" s="43"/>
      <c r="G103" s="43">
        <f t="shared" si="6"/>
        <v>3</v>
      </c>
      <c r="H103" s="40">
        <f t="shared" si="7"/>
        <v>3</v>
      </c>
    </row>
    <row r="104" spans="1:8" s="55" customFormat="1" ht="153" x14ac:dyDescent="0.25">
      <c r="A104" s="44">
        <v>6.24</v>
      </c>
      <c r="B104" s="39" t="s">
        <v>117</v>
      </c>
      <c r="C104" s="47"/>
      <c r="D104" s="41"/>
      <c r="E104" s="42">
        <f t="shared" si="5"/>
        <v>0</v>
      </c>
      <c r="F104" s="43"/>
      <c r="G104" s="43">
        <f t="shared" si="6"/>
        <v>0</v>
      </c>
      <c r="H104" s="40">
        <f t="shared" si="7"/>
        <v>0</v>
      </c>
    </row>
    <row r="105" spans="1:8" s="55" customFormat="1" ht="15.75" x14ac:dyDescent="0.25">
      <c r="A105" s="44" t="s">
        <v>184</v>
      </c>
      <c r="B105" s="39" t="s">
        <v>118</v>
      </c>
      <c r="C105" s="47" t="s">
        <v>40</v>
      </c>
      <c r="D105" s="41">
        <v>39.19</v>
      </c>
      <c r="E105" s="42">
        <f t="shared" si="5"/>
        <v>1</v>
      </c>
      <c r="F105" s="43"/>
      <c r="G105" s="43">
        <f t="shared" si="6"/>
        <v>39.19</v>
      </c>
      <c r="H105" s="40">
        <f t="shared" si="7"/>
        <v>39.19</v>
      </c>
    </row>
    <row r="106" spans="1:8" s="55" customFormat="1" ht="15.75" x14ac:dyDescent="0.25">
      <c r="A106" s="44" t="s">
        <v>185</v>
      </c>
      <c r="B106" s="39" t="s">
        <v>119</v>
      </c>
      <c r="C106" s="47" t="s">
        <v>40</v>
      </c>
      <c r="D106" s="41">
        <v>111</v>
      </c>
      <c r="E106" s="42">
        <f t="shared" si="5"/>
        <v>1</v>
      </c>
      <c r="F106" s="43"/>
      <c r="G106" s="43">
        <f t="shared" si="6"/>
        <v>111</v>
      </c>
      <c r="H106" s="40">
        <f t="shared" si="7"/>
        <v>111</v>
      </c>
    </row>
    <row r="107" spans="1:8" s="55" customFormat="1" ht="15.75" x14ac:dyDescent="0.25">
      <c r="A107" s="44" t="s">
        <v>186</v>
      </c>
      <c r="B107" s="39" t="s">
        <v>120</v>
      </c>
      <c r="C107" s="47" t="s">
        <v>40</v>
      </c>
      <c r="D107" s="41">
        <v>186</v>
      </c>
      <c r="E107" s="42">
        <f t="shared" si="5"/>
        <v>1</v>
      </c>
      <c r="F107" s="43"/>
      <c r="G107" s="43">
        <f t="shared" si="6"/>
        <v>186</v>
      </c>
      <c r="H107" s="40">
        <f t="shared" si="7"/>
        <v>186</v>
      </c>
    </row>
    <row r="108" spans="1:8" s="55" customFormat="1" ht="15.75" x14ac:dyDescent="0.25">
      <c r="A108" s="44" t="s">
        <v>187</v>
      </c>
      <c r="B108" s="39" t="s">
        <v>121</v>
      </c>
      <c r="C108" s="47" t="s">
        <v>40</v>
      </c>
      <c r="D108" s="41">
        <v>124</v>
      </c>
      <c r="E108" s="42">
        <f t="shared" si="5"/>
        <v>1</v>
      </c>
      <c r="F108" s="43"/>
      <c r="G108" s="43">
        <f t="shared" si="6"/>
        <v>124</v>
      </c>
      <c r="H108" s="40">
        <f t="shared" si="7"/>
        <v>124</v>
      </c>
    </row>
    <row r="109" spans="1:8" s="55" customFormat="1" ht="15.75" x14ac:dyDescent="0.25">
      <c r="A109" s="44" t="s">
        <v>188</v>
      </c>
      <c r="B109" s="39" t="s">
        <v>122</v>
      </c>
      <c r="C109" s="47" t="s">
        <v>40</v>
      </c>
      <c r="D109" s="41">
        <v>188</v>
      </c>
      <c r="E109" s="42">
        <f t="shared" si="5"/>
        <v>1</v>
      </c>
      <c r="F109" s="43"/>
      <c r="G109" s="43">
        <f t="shared" si="6"/>
        <v>188</v>
      </c>
      <c r="H109" s="40">
        <f t="shared" si="7"/>
        <v>188</v>
      </c>
    </row>
    <row r="110" spans="1:8" s="55" customFormat="1" ht="15.75" x14ac:dyDescent="0.25">
      <c r="A110" s="44" t="s">
        <v>189</v>
      </c>
      <c r="B110" s="39" t="s">
        <v>123</v>
      </c>
      <c r="C110" s="47" t="s">
        <v>40</v>
      </c>
      <c r="D110" s="41">
        <v>188</v>
      </c>
      <c r="E110" s="42">
        <f t="shared" si="5"/>
        <v>1</v>
      </c>
      <c r="F110" s="43"/>
      <c r="G110" s="43">
        <f t="shared" si="6"/>
        <v>188</v>
      </c>
      <c r="H110" s="40">
        <f t="shared" si="7"/>
        <v>188</v>
      </c>
    </row>
    <row r="111" spans="1:8" s="55" customFormat="1" ht="15.75" x14ac:dyDescent="0.25">
      <c r="A111" s="44" t="s">
        <v>190</v>
      </c>
      <c r="B111" s="39" t="s">
        <v>124</v>
      </c>
      <c r="C111" s="47" t="s">
        <v>40</v>
      </c>
      <c r="D111" s="41">
        <v>243</v>
      </c>
      <c r="E111" s="42">
        <f t="shared" si="5"/>
        <v>1</v>
      </c>
      <c r="F111" s="43"/>
      <c r="G111" s="43">
        <f t="shared" si="6"/>
        <v>243</v>
      </c>
      <c r="H111" s="40">
        <f t="shared" si="7"/>
        <v>243</v>
      </c>
    </row>
    <row r="112" spans="1:8" s="55" customFormat="1" ht="204" x14ac:dyDescent="0.25">
      <c r="A112" s="44">
        <v>6.25</v>
      </c>
      <c r="B112" s="39" t="s">
        <v>125</v>
      </c>
      <c r="C112" s="47"/>
      <c r="D112" s="41"/>
      <c r="E112" s="42">
        <f t="shared" si="5"/>
        <v>0</v>
      </c>
      <c r="F112" s="43"/>
      <c r="G112" s="43">
        <f t="shared" si="6"/>
        <v>0</v>
      </c>
      <c r="H112" s="40">
        <f t="shared" si="7"/>
        <v>0</v>
      </c>
    </row>
    <row r="113" spans="1:8" s="55" customFormat="1" ht="15.75" x14ac:dyDescent="0.25">
      <c r="A113" s="44" t="s">
        <v>191</v>
      </c>
      <c r="B113" s="39" t="s">
        <v>126</v>
      </c>
      <c r="C113" s="47" t="s">
        <v>40</v>
      </c>
      <c r="D113" s="41">
        <v>25</v>
      </c>
      <c r="E113" s="42">
        <f t="shared" si="5"/>
        <v>1</v>
      </c>
      <c r="F113" s="43"/>
      <c r="G113" s="43">
        <f t="shared" si="6"/>
        <v>25</v>
      </c>
      <c r="H113" s="40">
        <f t="shared" si="7"/>
        <v>25</v>
      </c>
    </row>
    <row r="114" spans="1:8" s="55" customFormat="1" ht="15.75" x14ac:dyDescent="0.25">
      <c r="A114" s="44" t="s">
        <v>192</v>
      </c>
      <c r="B114" s="39" t="s">
        <v>127</v>
      </c>
      <c r="C114" s="47" t="s">
        <v>40</v>
      </c>
      <c r="D114" s="41">
        <v>29</v>
      </c>
      <c r="E114" s="42">
        <f t="shared" si="5"/>
        <v>1</v>
      </c>
      <c r="F114" s="43"/>
      <c r="G114" s="43">
        <f t="shared" si="6"/>
        <v>29</v>
      </c>
      <c r="H114" s="40">
        <f t="shared" si="7"/>
        <v>29</v>
      </c>
    </row>
    <row r="115" spans="1:8" s="55" customFormat="1" ht="15.75" x14ac:dyDescent="0.25">
      <c r="A115" s="44" t="s">
        <v>193</v>
      </c>
      <c r="B115" s="39" t="s">
        <v>128</v>
      </c>
      <c r="C115" s="47" t="s">
        <v>40</v>
      </c>
      <c r="D115" s="41">
        <v>85</v>
      </c>
      <c r="E115" s="42">
        <f t="shared" si="5"/>
        <v>1</v>
      </c>
      <c r="F115" s="43"/>
      <c r="G115" s="43">
        <f t="shared" si="6"/>
        <v>85</v>
      </c>
      <c r="H115" s="40">
        <f t="shared" si="7"/>
        <v>85</v>
      </c>
    </row>
    <row r="116" spans="1:8" s="55" customFormat="1" ht="15.75" x14ac:dyDescent="0.25">
      <c r="A116" s="44" t="s">
        <v>194</v>
      </c>
      <c r="B116" s="39" t="s">
        <v>129</v>
      </c>
      <c r="C116" s="47" t="s">
        <v>40</v>
      </c>
      <c r="D116" s="41">
        <v>52</v>
      </c>
      <c r="E116" s="42">
        <f t="shared" si="5"/>
        <v>1</v>
      </c>
      <c r="F116" s="43"/>
      <c r="G116" s="43">
        <f t="shared" si="6"/>
        <v>52</v>
      </c>
      <c r="H116" s="40">
        <f t="shared" si="7"/>
        <v>52</v>
      </c>
    </row>
    <row r="117" spans="1:8" s="55" customFormat="1" ht="229.5" x14ac:dyDescent="0.25">
      <c r="A117" s="44">
        <v>6.26</v>
      </c>
      <c r="B117" s="39" t="s">
        <v>130</v>
      </c>
      <c r="C117" s="47" t="s">
        <v>78</v>
      </c>
      <c r="D117" s="41">
        <v>7</v>
      </c>
      <c r="E117" s="42">
        <f t="shared" si="5"/>
        <v>1</v>
      </c>
      <c r="F117" s="43"/>
      <c r="G117" s="43">
        <f t="shared" si="6"/>
        <v>7</v>
      </c>
      <c r="H117" s="40">
        <f t="shared" si="7"/>
        <v>7</v>
      </c>
    </row>
    <row r="118" spans="1:8" s="55" customFormat="1" ht="229.5" x14ac:dyDescent="0.25">
      <c r="A118" s="44">
        <v>6.27</v>
      </c>
      <c r="B118" s="39" t="s">
        <v>131</v>
      </c>
      <c r="C118" s="47" t="s">
        <v>78</v>
      </c>
      <c r="D118" s="41">
        <v>4</v>
      </c>
      <c r="E118" s="42">
        <f t="shared" si="5"/>
        <v>1</v>
      </c>
      <c r="F118" s="43"/>
      <c r="G118" s="43">
        <f t="shared" si="6"/>
        <v>4</v>
      </c>
      <c r="H118" s="40">
        <f t="shared" si="7"/>
        <v>4</v>
      </c>
    </row>
    <row r="119" spans="1:8" s="55" customFormat="1" ht="229.5" x14ac:dyDescent="0.25">
      <c r="A119" s="44">
        <v>6.28</v>
      </c>
      <c r="B119" s="39" t="s">
        <v>132</v>
      </c>
      <c r="C119" s="47" t="s">
        <v>78</v>
      </c>
      <c r="D119" s="41">
        <v>3</v>
      </c>
      <c r="E119" s="42">
        <f t="shared" si="5"/>
        <v>1</v>
      </c>
      <c r="F119" s="43"/>
      <c r="G119" s="43">
        <f t="shared" si="6"/>
        <v>3</v>
      </c>
      <c r="H119" s="40">
        <f t="shared" si="7"/>
        <v>3</v>
      </c>
    </row>
    <row r="120" spans="1:8" s="55" customFormat="1" ht="229.5" x14ac:dyDescent="0.25">
      <c r="A120" s="44">
        <v>6.29</v>
      </c>
      <c r="B120" s="39" t="s">
        <v>133</v>
      </c>
      <c r="C120" s="47" t="s">
        <v>78</v>
      </c>
      <c r="D120" s="41">
        <v>3</v>
      </c>
      <c r="E120" s="42">
        <f t="shared" si="5"/>
        <v>1</v>
      </c>
      <c r="F120" s="43"/>
      <c r="G120" s="43">
        <f t="shared" si="6"/>
        <v>3</v>
      </c>
      <c r="H120" s="40">
        <f t="shared" si="7"/>
        <v>3</v>
      </c>
    </row>
    <row r="121" spans="1:8" s="55" customFormat="1" ht="216.75" x14ac:dyDescent="0.25">
      <c r="A121" s="69">
        <v>6.3</v>
      </c>
      <c r="B121" s="39" t="s">
        <v>134</v>
      </c>
      <c r="C121" s="47" t="s">
        <v>84</v>
      </c>
      <c r="D121" s="41">
        <v>56</v>
      </c>
      <c r="E121" s="42">
        <f t="shared" si="5"/>
        <v>1</v>
      </c>
      <c r="F121" s="43"/>
      <c r="G121" s="43">
        <f t="shared" si="6"/>
        <v>56</v>
      </c>
      <c r="H121" s="40">
        <f t="shared" si="7"/>
        <v>56</v>
      </c>
    </row>
    <row r="122" spans="1:8" s="55" customFormat="1" ht="191.25" x14ac:dyDescent="0.25">
      <c r="A122" s="44">
        <v>6.31</v>
      </c>
      <c r="B122" s="39" t="s">
        <v>135</v>
      </c>
      <c r="C122" s="47" t="s">
        <v>78</v>
      </c>
      <c r="D122" s="41">
        <v>23</v>
      </c>
      <c r="E122" s="42">
        <f t="shared" si="5"/>
        <v>1</v>
      </c>
      <c r="F122" s="43"/>
      <c r="G122" s="43">
        <f t="shared" si="6"/>
        <v>23</v>
      </c>
      <c r="H122" s="40">
        <f t="shared" si="7"/>
        <v>23</v>
      </c>
    </row>
    <row r="123" spans="1:8" s="55" customFormat="1" ht="127.5" x14ac:dyDescent="0.25">
      <c r="A123" s="44">
        <v>6.32</v>
      </c>
      <c r="B123" s="39" t="s">
        <v>136</v>
      </c>
      <c r="C123" s="47" t="s">
        <v>78</v>
      </c>
      <c r="D123" s="41">
        <v>2</v>
      </c>
      <c r="E123" s="42">
        <f t="shared" si="5"/>
        <v>1</v>
      </c>
      <c r="F123" s="43"/>
      <c r="G123" s="43">
        <f t="shared" si="6"/>
        <v>2</v>
      </c>
      <c r="H123" s="40">
        <f t="shared" si="7"/>
        <v>2</v>
      </c>
    </row>
    <row r="124" spans="1:8" s="55" customFormat="1" ht="204" x14ac:dyDescent="0.25">
      <c r="A124" s="44">
        <v>6.33</v>
      </c>
      <c r="B124" s="39" t="s">
        <v>137</v>
      </c>
      <c r="C124" s="47" t="s">
        <v>40</v>
      </c>
      <c r="D124" s="41">
        <v>49</v>
      </c>
      <c r="E124" s="42">
        <f t="shared" si="5"/>
        <v>1</v>
      </c>
      <c r="F124" s="43"/>
      <c r="G124" s="43">
        <f t="shared" si="6"/>
        <v>49</v>
      </c>
      <c r="H124" s="40">
        <f t="shared" si="7"/>
        <v>49</v>
      </c>
    </row>
    <row r="125" spans="1:8" s="55" customFormat="1" ht="216.75" x14ac:dyDescent="0.25">
      <c r="A125" s="44">
        <v>6.34</v>
      </c>
      <c r="B125" s="39" t="s">
        <v>138</v>
      </c>
      <c r="C125" s="47" t="s">
        <v>93</v>
      </c>
      <c r="D125" s="41">
        <v>1</v>
      </c>
      <c r="E125" s="42">
        <f t="shared" si="5"/>
        <v>1</v>
      </c>
      <c r="F125" s="43"/>
      <c r="G125" s="43">
        <f t="shared" si="6"/>
        <v>1</v>
      </c>
      <c r="H125" s="40">
        <f t="shared" si="7"/>
        <v>1</v>
      </c>
    </row>
    <row r="126" spans="1:8" s="55" customFormat="1" ht="153" x14ac:dyDescent="0.25">
      <c r="A126" s="44">
        <v>6.35</v>
      </c>
      <c r="B126" s="39" t="s">
        <v>117</v>
      </c>
      <c r="C126" s="47"/>
      <c r="D126" s="41"/>
      <c r="E126" s="42">
        <f t="shared" si="5"/>
        <v>0</v>
      </c>
      <c r="F126" s="43"/>
      <c r="G126" s="43">
        <f t="shared" si="6"/>
        <v>0</v>
      </c>
      <c r="H126" s="40">
        <f t="shared" si="7"/>
        <v>0</v>
      </c>
    </row>
    <row r="127" spans="1:8" s="55" customFormat="1" ht="15.75" x14ac:dyDescent="0.25">
      <c r="A127" s="44" t="s">
        <v>195</v>
      </c>
      <c r="B127" s="39" t="s">
        <v>139</v>
      </c>
      <c r="C127" s="47" t="s">
        <v>40</v>
      </c>
      <c r="D127" s="41">
        <v>135</v>
      </c>
      <c r="E127" s="42">
        <f t="shared" si="5"/>
        <v>1</v>
      </c>
      <c r="F127" s="43"/>
      <c r="G127" s="43">
        <f t="shared" si="6"/>
        <v>135</v>
      </c>
      <c r="H127" s="40">
        <f t="shared" si="7"/>
        <v>135</v>
      </c>
    </row>
    <row r="128" spans="1:8" s="55" customFormat="1" ht="204" x14ac:dyDescent="0.25">
      <c r="A128" s="44">
        <v>6.36</v>
      </c>
      <c r="B128" s="39" t="s">
        <v>125</v>
      </c>
      <c r="C128" s="47"/>
      <c r="D128" s="41"/>
      <c r="E128" s="42">
        <f t="shared" si="5"/>
        <v>0</v>
      </c>
      <c r="F128" s="43"/>
      <c r="G128" s="43">
        <f t="shared" si="6"/>
        <v>0</v>
      </c>
      <c r="H128" s="40">
        <f t="shared" si="7"/>
        <v>0</v>
      </c>
    </row>
    <row r="129" spans="1:8" s="55" customFormat="1" ht="15.75" x14ac:dyDescent="0.25">
      <c r="A129" s="44" t="s">
        <v>196</v>
      </c>
      <c r="B129" s="39" t="s">
        <v>129</v>
      </c>
      <c r="C129" s="47" t="s">
        <v>40</v>
      </c>
      <c r="D129" s="41">
        <v>35</v>
      </c>
      <c r="E129" s="42">
        <f t="shared" si="5"/>
        <v>1</v>
      </c>
      <c r="F129" s="43"/>
      <c r="G129" s="43">
        <f t="shared" si="6"/>
        <v>35</v>
      </c>
      <c r="H129" s="40">
        <f t="shared" si="7"/>
        <v>35</v>
      </c>
    </row>
    <row r="130" spans="1:8" s="55" customFormat="1" ht="216.75" x14ac:dyDescent="0.25">
      <c r="A130" s="44">
        <v>6.37</v>
      </c>
      <c r="B130" s="39" t="s">
        <v>140</v>
      </c>
      <c r="C130" s="47" t="s">
        <v>93</v>
      </c>
      <c r="D130" s="41">
        <v>8</v>
      </c>
      <c r="E130" s="42">
        <f t="shared" si="5"/>
        <v>1</v>
      </c>
      <c r="F130" s="43"/>
      <c r="G130" s="43">
        <f t="shared" si="6"/>
        <v>8</v>
      </c>
      <c r="H130" s="40">
        <f t="shared" si="7"/>
        <v>8</v>
      </c>
    </row>
    <row r="131" spans="1:8" s="55" customFormat="1" ht="127.5" x14ac:dyDescent="0.25">
      <c r="A131" s="44">
        <v>6.38</v>
      </c>
      <c r="B131" s="39" t="s">
        <v>141</v>
      </c>
      <c r="C131" s="47" t="s">
        <v>78</v>
      </c>
      <c r="D131" s="41">
        <v>4</v>
      </c>
      <c r="E131" s="42">
        <f t="shared" si="5"/>
        <v>1</v>
      </c>
      <c r="F131" s="43"/>
      <c r="G131" s="43">
        <f t="shared" si="6"/>
        <v>4</v>
      </c>
      <c r="H131" s="40">
        <f t="shared" si="7"/>
        <v>4</v>
      </c>
    </row>
    <row r="132" spans="1:8" s="55" customFormat="1" ht="204" x14ac:dyDescent="0.25">
      <c r="A132" s="44">
        <v>6.39</v>
      </c>
      <c r="B132" s="39" t="s">
        <v>137</v>
      </c>
      <c r="C132" s="47" t="s">
        <v>40</v>
      </c>
      <c r="D132" s="41">
        <v>5</v>
      </c>
      <c r="E132" s="42">
        <f t="shared" si="5"/>
        <v>1</v>
      </c>
      <c r="F132" s="43"/>
      <c r="G132" s="43">
        <f t="shared" si="6"/>
        <v>5</v>
      </c>
      <c r="H132" s="40">
        <f t="shared" si="7"/>
        <v>5</v>
      </c>
    </row>
    <row r="133" spans="1:8" s="55" customFormat="1" ht="255" x14ac:dyDescent="0.25">
      <c r="A133" s="69">
        <v>6.4</v>
      </c>
      <c r="B133" s="39" t="s">
        <v>142</v>
      </c>
      <c r="C133" s="47" t="s">
        <v>78</v>
      </c>
      <c r="D133" s="41">
        <v>1</v>
      </c>
      <c r="E133" s="42">
        <f t="shared" si="5"/>
        <v>1</v>
      </c>
      <c r="F133" s="43"/>
      <c r="G133" s="43">
        <f t="shared" si="6"/>
        <v>1</v>
      </c>
      <c r="H133" s="40">
        <f t="shared" si="7"/>
        <v>1</v>
      </c>
    </row>
    <row r="134" spans="1:8" s="55" customFormat="1" ht="242.25" x14ac:dyDescent="0.25">
      <c r="A134" s="44">
        <v>6.41</v>
      </c>
      <c r="B134" s="39" t="s">
        <v>143</v>
      </c>
      <c r="C134" s="47" t="s">
        <v>78</v>
      </c>
      <c r="D134" s="41">
        <v>1</v>
      </c>
      <c r="E134" s="42">
        <f t="shared" si="5"/>
        <v>1</v>
      </c>
      <c r="F134" s="43"/>
      <c r="G134" s="43">
        <f t="shared" si="6"/>
        <v>1</v>
      </c>
      <c r="H134" s="40">
        <f t="shared" si="7"/>
        <v>1</v>
      </c>
    </row>
    <row r="135" spans="1:8" s="55" customFormat="1" ht="165.75" x14ac:dyDescent="0.25">
      <c r="A135" s="44">
        <v>6.42</v>
      </c>
      <c r="B135" s="39" t="s">
        <v>144</v>
      </c>
      <c r="C135" s="47" t="s">
        <v>145</v>
      </c>
      <c r="D135" s="41">
        <v>3</v>
      </c>
      <c r="E135" s="42">
        <f t="shared" si="5"/>
        <v>1</v>
      </c>
      <c r="F135" s="43"/>
      <c r="G135" s="43">
        <f t="shared" si="6"/>
        <v>3</v>
      </c>
      <c r="H135" s="40">
        <f t="shared" si="7"/>
        <v>3</v>
      </c>
    </row>
    <row r="136" spans="1:8" s="55" customFormat="1" ht="153" x14ac:dyDescent="0.25">
      <c r="A136" s="44">
        <v>6.43</v>
      </c>
      <c r="B136" s="39" t="s">
        <v>146</v>
      </c>
      <c r="C136" s="47" t="s">
        <v>40</v>
      </c>
      <c r="D136" s="41">
        <v>50</v>
      </c>
      <c r="E136" s="42">
        <f t="shared" si="5"/>
        <v>1</v>
      </c>
      <c r="F136" s="43"/>
      <c r="G136" s="43">
        <f t="shared" si="6"/>
        <v>50</v>
      </c>
      <c r="H136" s="40">
        <f t="shared" si="7"/>
        <v>50</v>
      </c>
    </row>
    <row r="137" spans="1:8" s="23" customFormat="1" ht="21.75" customHeight="1" x14ac:dyDescent="0.25">
      <c r="A137" s="45"/>
      <c r="B137" s="38" t="s">
        <v>147</v>
      </c>
      <c r="C137" s="46"/>
      <c r="D137" s="51"/>
      <c r="E137" s="36">
        <f t="shared" si="5"/>
        <v>0</v>
      </c>
      <c r="F137" s="36"/>
      <c r="G137" s="56">
        <f>SUM(G72:G136)</f>
        <v>2304.19</v>
      </c>
      <c r="H137" s="70">
        <f>SUM(H14:H136)</f>
        <v>7571.58</v>
      </c>
    </row>
    <row r="138" spans="1:8" s="55" customFormat="1" ht="15.75" x14ac:dyDescent="0.25">
      <c r="A138" s="63"/>
      <c r="B138" s="64" t="s">
        <v>13</v>
      </c>
      <c r="C138" s="65"/>
      <c r="D138" s="66"/>
      <c r="E138" s="67">
        <f t="shared" si="5"/>
        <v>0</v>
      </c>
      <c r="F138" s="68"/>
      <c r="G138" s="68">
        <f>+G27+G35+G56+G66+G70+G137</f>
        <v>7571.58</v>
      </c>
      <c r="H138" s="40">
        <f t="shared" si="7"/>
        <v>0</v>
      </c>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portrait"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59" zoomScaleNormal="100" zoomScaleSheetLayoutView="59" workbookViewId="0">
      <selection activeCell="J26" sqref="J26"/>
    </sheetView>
  </sheetViews>
  <sheetFormatPr baseColWidth="10" defaultRowHeight="12.75" x14ac:dyDescent="0.2"/>
  <cols>
    <col min="1" max="1" width="11.42578125" style="2" customWidth="1"/>
    <col min="2" max="2" width="60.42578125" style="7" customWidth="1"/>
    <col min="3" max="3" width="13.7109375" style="8" customWidth="1"/>
    <col min="4" max="4" width="16.28515625" style="9" customWidth="1"/>
    <col min="5" max="5" width="18.5703125" style="9" customWidth="1"/>
    <col min="6" max="6" width="20.85546875" style="1" customWidth="1"/>
    <col min="7" max="252" width="11.42578125" style="2"/>
    <col min="253" max="253" width="9.5703125" style="2" customWidth="1"/>
    <col min="254" max="254" width="88.42578125" style="2" customWidth="1"/>
    <col min="255" max="255" width="10" style="2" customWidth="1"/>
    <col min="256" max="256" width="12" style="2" customWidth="1"/>
    <col min="257" max="257" width="14.42578125" style="2" customWidth="1"/>
    <col min="258" max="258" width="15.42578125" style="2" customWidth="1"/>
    <col min="259" max="508" width="11.42578125" style="2"/>
    <col min="509" max="509" width="9.5703125" style="2" customWidth="1"/>
    <col min="510" max="510" width="88.42578125" style="2" customWidth="1"/>
    <col min="511" max="511" width="10" style="2" customWidth="1"/>
    <col min="512" max="512" width="12" style="2" customWidth="1"/>
    <col min="513" max="513" width="14.42578125" style="2" customWidth="1"/>
    <col min="514" max="514" width="15.42578125" style="2" customWidth="1"/>
    <col min="515" max="764" width="11.42578125" style="2"/>
    <col min="765" max="765" width="9.5703125" style="2" customWidth="1"/>
    <col min="766" max="766" width="88.42578125" style="2" customWidth="1"/>
    <col min="767" max="767" width="10" style="2" customWidth="1"/>
    <col min="768" max="768" width="12" style="2" customWidth="1"/>
    <col min="769" max="769" width="14.42578125" style="2" customWidth="1"/>
    <col min="770" max="770" width="15.42578125" style="2" customWidth="1"/>
    <col min="771" max="1020" width="11.42578125" style="2"/>
    <col min="1021" max="1021" width="9.5703125" style="2" customWidth="1"/>
    <col min="1022" max="1022" width="88.42578125" style="2" customWidth="1"/>
    <col min="1023" max="1023" width="10" style="2" customWidth="1"/>
    <col min="1024" max="1024" width="12" style="2" customWidth="1"/>
    <col min="1025" max="1025" width="14.42578125" style="2" customWidth="1"/>
    <col min="1026" max="1026" width="15.42578125" style="2" customWidth="1"/>
    <col min="1027" max="1276" width="11.42578125" style="2"/>
    <col min="1277" max="1277" width="9.5703125" style="2" customWidth="1"/>
    <col min="1278" max="1278" width="88.42578125" style="2" customWidth="1"/>
    <col min="1279" max="1279" width="10" style="2" customWidth="1"/>
    <col min="1280" max="1280" width="12" style="2" customWidth="1"/>
    <col min="1281" max="1281" width="14.42578125" style="2" customWidth="1"/>
    <col min="1282" max="1282" width="15.42578125" style="2" customWidth="1"/>
    <col min="1283" max="1532" width="11.42578125" style="2"/>
    <col min="1533" max="1533" width="9.5703125" style="2" customWidth="1"/>
    <col min="1534" max="1534" width="88.42578125" style="2" customWidth="1"/>
    <col min="1535" max="1535" width="10" style="2" customWidth="1"/>
    <col min="1536" max="1536" width="12" style="2" customWidth="1"/>
    <col min="1537" max="1537" width="14.42578125" style="2" customWidth="1"/>
    <col min="1538" max="1538" width="15.42578125" style="2" customWidth="1"/>
    <col min="1539" max="1788" width="11.42578125" style="2"/>
    <col min="1789" max="1789" width="9.5703125" style="2" customWidth="1"/>
    <col min="1790" max="1790" width="88.42578125" style="2" customWidth="1"/>
    <col min="1791" max="1791" width="10" style="2" customWidth="1"/>
    <col min="1792" max="1792" width="12" style="2" customWidth="1"/>
    <col min="1793" max="1793" width="14.42578125" style="2" customWidth="1"/>
    <col min="1794" max="1794" width="15.42578125" style="2" customWidth="1"/>
    <col min="1795" max="2044" width="11.42578125" style="2"/>
    <col min="2045" max="2045" width="9.5703125" style="2" customWidth="1"/>
    <col min="2046" max="2046" width="88.42578125" style="2" customWidth="1"/>
    <col min="2047" max="2047" width="10" style="2" customWidth="1"/>
    <col min="2048" max="2048" width="12" style="2" customWidth="1"/>
    <col min="2049" max="2049" width="14.42578125" style="2" customWidth="1"/>
    <col min="2050" max="2050" width="15.42578125" style="2" customWidth="1"/>
    <col min="2051" max="2300" width="11.42578125" style="2"/>
    <col min="2301" max="2301" width="9.5703125" style="2" customWidth="1"/>
    <col min="2302" max="2302" width="88.42578125" style="2" customWidth="1"/>
    <col min="2303" max="2303" width="10" style="2" customWidth="1"/>
    <col min="2304" max="2304" width="12" style="2" customWidth="1"/>
    <col min="2305" max="2305" width="14.42578125" style="2" customWidth="1"/>
    <col min="2306" max="2306" width="15.42578125" style="2" customWidth="1"/>
    <col min="2307" max="2556" width="11.42578125" style="2"/>
    <col min="2557" max="2557" width="9.5703125" style="2" customWidth="1"/>
    <col min="2558" max="2558" width="88.42578125" style="2" customWidth="1"/>
    <col min="2559" max="2559" width="10" style="2" customWidth="1"/>
    <col min="2560" max="2560" width="12" style="2" customWidth="1"/>
    <col min="2561" max="2561" width="14.42578125" style="2" customWidth="1"/>
    <col min="2562" max="2562" width="15.42578125" style="2" customWidth="1"/>
    <col min="2563" max="2812" width="11.42578125" style="2"/>
    <col min="2813" max="2813" width="9.5703125" style="2" customWidth="1"/>
    <col min="2814" max="2814" width="88.42578125" style="2" customWidth="1"/>
    <col min="2815" max="2815" width="10" style="2" customWidth="1"/>
    <col min="2816" max="2816" width="12" style="2" customWidth="1"/>
    <col min="2817" max="2817" width="14.42578125" style="2" customWidth="1"/>
    <col min="2818" max="2818" width="15.42578125" style="2" customWidth="1"/>
    <col min="2819" max="3068" width="11.42578125" style="2"/>
    <col min="3069" max="3069" width="9.5703125" style="2" customWidth="1"/>
    <col min="3070" max="3070" width="88.42578125" style="2" customWidth="1"/>
    <col min="3071" max="3071" width="10" style="2" customWidth="1"/>
    <col min="3072" max="3072" width="12" style="2" customWidth="1"/>
    <col min="3073" max="3073" width="14.42578125" style="2" customWidth="1"/>
    <col min="3074" max="3074" width="15.42578125" style="2" customWidth="1"/>
    <col min="3075" max="3324" width="11.42578125" style="2"/>
    <col min="3325" max="3325" width="9.5703125" style="2" customWidth="1"/>
    <col min="3326" max="3326" width="88.42578125" style="2" customWidth="1"/>
    <col min="3327" max="3327" width="10" style="2" customWidth="1"/>
    <col min="3328" max="3328" width="12" style="2" customWidth="1"/>
    <col min="3329" max="3329" width="14.42578125" style="2" customWidth="1"/>
    <col min="3330" max="3330" width="15.42578125" style="2" customWidth="1"/>
    <col min="3331" max="3580" width="11.42578125" style="2"/>
    <col min="3581" max="3581" width="9.5703125" style="2" customWidth="1"/>
    <col min="3582" max="3582" width="88.42578125" style="2" customWidth="1"/>
    <col min="3583" max="3583" width="10" style="2" customWidth="1"/>
    <col min="3584" max="3584" width="12" style="2" customWidth="1"/>
    <col min="3585" max="3585" width="14.42578125" style="2" customWidth="1"/>
    <col min="3586" max="3586" width="15.42578125" style="2" customWidth="1"/>
    <col min="3587" max="3836" width="11.42578125" style="2"/>
    <col min="3837" max="3837" width="9.5703125" style="2" customWidth="1"/>
    <col min="3838" max="3838" width="88.42578125" style="2" customWidth="1"/>
    <col min="3839" max="3839" width="10" style="2" customWidth="1"/>
    <col min="3840" max="3840" width="12" style="2" customWidth="1"/>
    <col min="3841" max="3841" width="14.42578125" style="2" customWidth="1"/>
    <col min="3842" max="3842" width="15.42578125" style="2" customWidth="1"/>
    <col min="3843" max="4092" width="11.42578125" style="2"/>
    <col min="4093" max="4093" width="9.5703125" style="2" customWidth="1"/>
    <col min="4094" max="4094" width="88.42578125" style="2" customWidth="1"/>
    <col min="4095" max="4095" width="10" style="2" customWidth="1"/>
    <col min="4096" max="4096" width="12" style="2" customWidth="1"/>
    <col min="4097" max="4097" width="14.42578125" style="2" customWidth="1"/>
    <col min="4098" max="4098" width="15.42578125" style="2" customWidth="1"/>
    <col min="4099" max="4348" width="11.42578125" style="2"/>
    <col min="4349" max="4349" width="9.5703125" style="2" customWidth="1"/>
    <col min="4350" max="4350" width="88.42578125" style="2" customWidth="1"/>
    <col min="4351" max="4351" width="10" style="2" customWidth="1"/>
    <col min="4352" max="4352" width="12" style="2" customWidth="1"/>
    <col min="4353" max="4353" width="14.42578125" style="2" customWidth="1"/>
    <col min="4354" max="4354" width="15.42578125" style="2" customWidth="1"/>
    <col min="4355" max="4604" width="11.42578125" style="2"/>
    <col min="4605" max="4605" width="9.5703125" style="2" customWidth="1"/>
    <col min="4606" max="4606" width="88.42578125" style="2" customWidth="1"/>
    <col min="4607" max="4607" width="10" style="2" customWidth="1"/>
    <col min="4608" max="4608" width="12" style="2" customWidth="1"/>
    <col min="4609" max="4609" width="14.42578125" style="2" customWidth="1"/>
    <col min="4610" max="4610" width="15.42578125" style="2" customWidth="1"/>
    <col min="4611" max="4860" width="11.42578125" style="2"/>
    <col min="4861" max="4861" width="9.5703125" style="2" customWidth="1"/>
    <col min="4862" max="4862" width="88.42578125" style="2" customWidth="1"/>
    <col min="4863" max="4863" width="10" style="2" customWidth="1"/>
    <col min="4864" max="4864" width="12" style="2" customWidth="1"/>
    <col min="4865" max="4865" width="14.42578125" style="2" customWidth="1"/>
    <col min="4866" max="4866" width="15.42578125" style="2" customWidth="1"/>
    <col min="4867" max="5116" width="11.42578125" style="2"/>
    <col min="5117" max="5117" width="9.5703125" style="2" customWidth="1"/>
    <col min="5118" max="5118" width="88.42578125" style="2" customWidth="1"/>
    <col min="5119" max="5119" width="10" style="2" customWidth="1"/>
    <col min="5120" max="5120" width="12" style="2" customWidth="1"/>
    <col min="5121" max="5121" width="14.42578125" style="2" customWidth="1"/>
    <col min="5122" max="5122" width="15.42578125" style="2" customWidth="1"/>
    <col min="5123" max="5372" width="11.42578125" style="2"/>
    <col min="5373" max="5373" width="9.5703125" style="2" customWidth="1"/>
    <col min="5374" max="5374" width="88.42578125" style="2" customWidth="1"/>
    <col min="5375" max="5375" width="10" style="2" customWidth="1"/>
    <col min="5376" max="5376" width="12" style="2" customWidth="1"/>
    <col min="5377" max="5377" width="14.42578125" style="2" customWidth="1"/>
    <col min="5378" max="5378" width="15.42578125" style="2" customWidth="1"/>
    <col min="5379" max="5628" width="11.42578125" style="2"/>
    <col min="5629" max="5629" width="9.5703125" style="2" customWidth="1"/>
    <col min="5630" max="5630" width="88.42578125" style="2" customWidth="1"/>
    <col min="5631" max="5631" width="10" style="2" customWidth="1"/>
    <col min="5632" max="5632" width="12" style="2" customWidth="1"/>
    <col min="5633" max="5633" width="14.42578125" style="2" customWidth="1"/>
    <col min="5634" max="5634" width="15.42578125" style="2" customWidth="1"/>
    <col min="5635" max="5884" width="11.42578125" style="2"/>
    <col min="5885" max="5885" width="9.5703125" style="2" customWidth="1"/>
    <col min="5886" max="5886" width="88.42578125" style="2" customWidth="1"/>
    <col min="5887" max="5887" width="10" style="2" customWidth="1"/>
    <col min="5888" max="5888" width="12" style="2" customWidth="1"/>
    <col min="5889" max="5889" width="14.42578125" style="2" customWidth="1"/>
    <col min="5890" max="5890" width="15.42578125" style="2" customWidth="1"/>
    <col min="5891" max="6140" width="11.42578125" style="2"/>
    <col min="6141" max="6141" width="9.5703125" style="2" customWidth="1"/>
    <col min="6142" max="6142" width="88.42578125" style="2" customWidth="1"/>
    <col min="6143" max="6143" width="10" style="2" customWidth="1"/>
    <col min="6144" max="6144" width="12" style="2" customWidth="1"/>
    <col min="6145" max="6145" width="14.42578125" style="2" customWidth="1"/>
    <col min="6146" max="6146" width="15.42578125" style="2" customWidth="1"/>
    <col min="6147" max="6396" width="11.42578125" style="2"/>
    <col min="6397" max="6397" width="9.5703125" style="2" customWidth="1"/>
    <col min="6398" max="6398" width="88.42578125" style="2" customWidth="1"/>
    <col min="6399" max="6399" width="10" style="2" customWidth="1"/>
    <col min="6400" max="6400" width="12" style="2" customWidth="1"/>
    <col min="6401" max="6401" width="14.42578125" style="2" customWidth="1"/>
    <col min="6402" max="6402" width="15.42578125" style="2" customWidth="1"/>
    <col min="6403" max="6652" width="11.42578125" style="2"/>
    <col min="6653" max="6653" width="9.5703125" style="2" customWidth="1"/>
    <col min="6654" max="6654" width="88.42578125" style="2" customWidth="1"/>
    <col min="6655" max="6655" width="10" style="2" customWidth="1"/>
    <col min="6656" max="6656" width="12" style="2" customWidth="1"/>
    <col min="6657" max="6657" width="14.42578125" style="2" customWidth="1"/>
    <col min="6658" max="6658" width="15.42578125" style="2" customWidth="1"/>
    <col min="6659" max="6908" width="11.42578125" style="2"/>
    <col min="6909" max="6909" width="9.5703125" style="2" customWidth="1"/>
    <col min="6910" max="6910" width="88.42578125" style="2" customWidth="1"/>
    <col min="6911" max="6911" width="10" style="2" customWidth="1"/>
    <col min="6912" max="6912" width="12" style="2" customWidth="1"/>
    <col min="6913" max="6913" width="14.42578125" style="2" customWidth="1"/>
    <col min="6914" max="6914" width="15.42578125" style="2" customWidth="1"/>
    <col min="6915" max="7164" width="11.42578125" style="2"/>
    <col min="7165" max="7165" width="9.5703125" style="2" customWidth="1"/>
    <col min="7166" max="7166" width="88.42578125" style="2" customWidth="1"/>
    <col min="7167" max="7167" width="10" style="2" customWidth="1"/>
    <col min="7168" max="7168" width="12" style="2" customWidth="1"/>
    <col min="7169" max="7169" width="14.42578125" style="2" customWidth="1"/>
    <col min="7170" max="7170" width="15.42578125" style="2" customWidth="1"/>
    <col min="7171" max="7420" width="11.42578125" style="2"/>
    <col min="7421" max="7421" width="9.5703125" style="2" customWidth="1"/>
    <col min="7422" max="7422" width="88.42578125" style="2" customWidth="1"/>
    <col min="7423" max="7423" width="10" style="2" customWidth="1"/>
    <col min="7424" max="7424" width="12" style="2" customWidth="1"/>
    <col min="7425" max="7425" width="14.42578125" style="2" customWidth="1"/>
    <col min="7426" max="7426" width="15.42578125" style="2" customWidth="1"/>
    <col min="7427" max="7676" width="11.42578125" style="2"/>
    <col min="7677" max="7677" width="9.5703125" style="2" customWidth="1"/>
    <col min="7678" max="7678" width="88.42578125" style="2" customWidth="1"/>
    <col min="7679" max="7679" width="10" style="2" customWidth="1"/>
    <col min="7680" max="7680" width="12" style="2" customWidth="1"/>
    <col min="7681" max="7681" width="14.42578125" style="2" customWidth="1"/>
    <col min="7682" max="7682" width="15.42578125" style="2" customWidth="1"/>
    <col min="7683" max="7932" width="11.42578125" style="2"/>
    <col min="7933" max="7933" width="9.5703125" style="2" customWidth="1"/>
    <col min="7934" max="7934" width="88.42578125" style="2" customWidth="1"/>
    <col min="7935" max="7935" width="10" style="2" customWidth="1"/>
    <col min="7936" max="7936" width="12" style="2" customWidth="1"/>
    <col min="7937" max="7937" width="14.42578125" style="2" customWidth="1"/>
    <col min="7938" max="7938" width="15.42578125" style="2" customWidth="1"/>
    <col min="7939" max="8188" width="11.42578125" style="2"/>
    <col min="8189" max="8189" width="9.5703125" style="2" customWidth="1"/>
    <col min="8190" max="8190" width="88.42578125" style="2" customWidth="1"/>
    <col min="8191" max="8191" width="10" style="2" customWidth="1"/>
    <col min="8192" max="8192" width="12" style="2" customWidth="1"/>
    <col min="8193" max="8193" width="14.42578125" style="2" customWidth="1"/>
    <col min="8194" max="8194" width="15.42578125" style="2" customWidth="1"/>
    <col min="8195" max="8444" width="11.42578125" style="2"/>
    <col min="8445" max="8445" width="9.5703125" style="2" customWidth="1"/>
    <col min="8446" max="8446" width="88.42578125" style="2" customWidth="1"/>
    <col min="8447" max="8447" width="10" style="2" customWidth="1"/>
    <col min="8448" max="8448" width="12" style="2" customWidth="1"/>
    <col min="8449" max="8449" width="14.42578125" style="2" customWidth="1"/>
    <col min="8450" max="8450" width="15.42578125" style="2" customWidth="1"/>
    <col min="8451" max="8700" width="11.42578125" style="2"/>
    <col min="8701" max="8701" width="9.5703125" style="2" customWidth="1"/>
    <col min="8702" max="8702" width="88.42578125" style="2" customWidth="1"/>
    <col min="8703" max="8703" width="10" style="2" customWidth="1"/>
    <col min="8704" max="8704" width="12" style="2" customWidth="1"/>
    <col min="8705" max="8705" width="14.42578125" style="2" customWidth="1"/>
    <col min="8706" max="8706" width="15.42578125" style="2" customWidth="1"/>
    <col min="8707" max="8956" width="11.42578125" style="2"/>
    <col min="8957" max="8957" width="9.5703125" style="2" customWidth="1"/>
    <col min="8958" max="8958" width="88.42578125" style="2" customWidth="1"/>
    <col min="8959" max="8959" width="10" style="2" customWidth="1"/>
    <col min="8960" max="8960" width="12" style="2" customWidth="1"/>
    <col min="8961" max="8961" width="14.42578125" style="2" customWidth="1"/>
    <col min="8962" max="8962" width="15.42578125" style="2" customWidth="1"/>
    <col min="8963" max="9212" width="11.42578125" style="2"/>
    <col min="9213" max="9213" width="9.5703125" style="2" customWidth="1"/>
    <col min="9214" max="9214" width="88.42578125" style="2" customWidth="1"/>
    <col min="9215" max="9215" width="10" style="2" customWidth="1"/>
    <col min="9216" max="9216" width="12" style="2" customWidth="1"/>
    <col min="9217" max="9217" width="14.42578125" style="2" customWidth="1"/>
    <col min="9218" max="9218" width="15.42578125" style="2" customWidth="1"/>
    <col min="9219" max="9468" width="11.42578125" style="2"/>
    <col min="9469" max="9469" width="9.5703125" style="2" customWidth="1"/>
    <col min="9470" max="9470" width="88.42578125" style="2" customWidth="1"/>
    <col min="9471" max="9471" width="10" style="2" customWidth="1"/>
    <col min="9472" max="9472" width="12" style="2" customWidth="1"/>
    <col min="9473" max="9473" width="14.42578125" style="2" customWidth="1"/>
    <col min="9474" max="9474" width="15.42578125" style="2" customWidth="1"/>
    <col min="9475" max="9724" width="11.42578125" style="2"/>
    <col min="9725" max="9725" width="9.5703125" style="2" customWidth="1"/>
    <col min="9726" max="9726" width="88.42578125" style="2" customWidth="1"/>
    <col min="9727" max="9727" width="10" style="2" customWidth="1"/>
    <col min="9728" max="9728" width="12" style="2" customWidth="1"/>
    <col min="9729" max="9729" width="14.42578125" style="2" customWidth="1"/>
    <col min="9730" max="9730" width="15.42578125" style="2" customWidth="1"/>
    <col min="9731" max="9980" width="11.42578125" style="2"/>
    <col min="9981" max="9981" width="9.5703125" style="2" customWidth="1"/>
    <col min="9982" max="9982" width="88.42578125" style="2" customWidth="1"/>
    <col min="9983" max="9983" width="10" style="2" customWidth="1"/>
    <col min="9984" max="9984" width="12" style="2" customWidth="1"/>
    <col min="9985" max="9985" width="14.42578125" style="2" customWidth="1"/>
    <col min="9986" max="9986" width="15.42578125" style="2" customWidth="1"/>
    <col min="9987" max="10236" width="11.42578125" style="2"/>
    <col min="10237" max="10237" width="9.5703125" style="2" customWidth="1"/>
    <col min="10238" max="10238" width="88.42578125" style="2" customWidth="1"/>
    <col min="10239" max="10239" width="10" style="2" customWidth="1"/>
    <col min="10240" max="10240" width="12" style="2" customWidth="1"/>
    <col min="10241" max="10241" width="14.42578125" style="2" customWidth="1"/>
    <col min="10242" max="10242" width="15.42578125" style="2" customWidth="1"/>
    <col min="10243" max="10492" width="11.42578125" style="2"/>
    <col min="10493" max="10493" width="9.5703125" style="2" customWidth="1"/>
    <col min="10494" max="10494" width="88.42578125" style="2" customWidth="1"/>
    <col min="10495" max="10495" width="10" style="2" customWidth="1"/>
    <col min="10496" max="10496" width="12" style="2" customWidth="1"/>
    <col min="10497" max="10497" width="14.42578125" style="2" customWidth="1"/>
    <col min="10498" max="10498" width="15.42578125" style="2" customWidth="1"/>
    <col min="10499" max="10748" width="11.42578125" style="2"/>
    <col min="10749" max="10749" width="9.5703125" style="2" customWidth="1"/>
    <col min="10750" max="10750" width="88.42578125" style="2" customWidth="1"/>
    <col min="10751" max="10751" width="10" style="2" customWidth="1"/>
    <col min="10752" max="10752" width="12" style="2" customWidth="1"/>
    <col min="10753" max="10753" width="14.42578125" style="2" customWidth="1"/>
    <col min="10754" max="10754" width="15.42578125" style="2" customWidth="1"/>
    <col min="10755" max="11004" width="11.42578125" style="2"/>
    <col min="11005" max="11005" width="9.5703125" style="2" customWidth="1"/>
    <col min="11006" max="11006" width="88.42578125" style="2" customWidth="1"/>
    <col min="11007" max="11007" width="10" style="2" customWidth="1"/>
    <col min="11008" max="11008" width="12" style="2" customWidth="1"/>
    <col min="11009" max="11009" width="14.42578125" style="2" customWidth="1"/>
    <col min="11010" max="11010" width="15.42578125" style="2" customWidth="1"/>
    <col min="11011" max="11260" width="11.42578125" style="2"/>
    <col min="11261" max="11261" width="9.5703125" style="2" customWidth="1"/>
    <col min="11262" max="11262" width="88.42578125" style="2" customWidth="1"/>
    <col min="11263" max="11263" width="10" style="2" customWidth="1"/>
    <col min="11264" max="11264" width="12" style="2" customWidth="1"/>
    <col min="11265" max="11265" width="14.42578125" style="2" customWidth="1"/>
    <col min="11266" max="11266" width="15.42578125" style="2" customWidth="1"/>
    <col min="11267" max="11516" width="11.42578125" style="2"/>
    <col min="11517" max="11517" width="9.5703125" style="2" customWidth="1"/>
    <col min="11518" max="11518" width="88.42578125" style="2" customWidth="1"/>
    <col min="11519" max="11519" width="10" style="2" customWidth="1"/>
    <col min="11520" max="11520" width="12" style="2" customWidth="1"/>
    <col min="11521" max="11521" width="14.42578125" style="2" customWidth="1"/>
    <col min="11522" max="11522" width="15.42578125" style="2" customWidth="1"/>
    <col min="11523" max="11772" width="11.42578125" style="2"/>
    <col min="11773" max="11773" width="9.5703125" style="2" customWidth="1"/>
    <col min="11774" max="11774" width="88.42578125" style="2" customWidth="1"/>
    <col min="11775" max="11775" width="10" style="2" customWidth="1"/>
    <col min="11776" max="11776" width="12" style="2" customWidth="1"/>
    <col min="11777" max="11777" width="14.42578125" style="2" customWidth="1"/>
    <col min="11778" max="11778" width="15.42578125" style="2" customWidth="1"/>
    <col min="11779" max="12028" width="11.42578125" style="2"/>
    <col min="12029" max="12029" width="9.5703125" style="2" customWidth="1"/>
    <col min="12030" max="12030" width="88.42578125" style="2" customWidth="1"/>
    <col min="12031" max="12031" width="10" style="2" customWidth="1"/>
    <col min="12032" max="12032" width="12" style="2" customWidth="1"/>
    <col min="12033" max="12033" width="14.42578125" style="2" customWidth="1"/>
    <col min="12034" max="12034" width="15.42578125" style="2" customWidth="1"/>
    <col min="12035" max="12284" width="11.42578125" style="2"/>
    <col min="12285" max="12285" width="9.5703125" style="2" customWidth="1"/>
    <col min="12286" max="12286" width="88.42578125" style="2" customWidth="1"/>
    <col min="12287" max="12287" width="10" style="2" customWidth="1"/>
    <col min="12288" max="12288" width="12" style="2" customWidth="1"/>
    <col min="12289" max="12289" width="14.42578125" style="2" customWidth="1"/>
    <col min="12290" max="12290" width="15.42578125" style="2" customWidth="1"/>
    <col min="12291" max="12540" width="11.42578125" style="2"/>
    <col min="12541" max="12541" width="9.5703125" style="2" customWidth="1"/>
    <col min="12542" max="12542" width="88.42578125" style="2" customWidth="1"/>
    <col min="12543" max="12543" width="10" style="2" customWidth="1"/>
    <col min="12544" max="12544" width="12" style="2" customWidth="1"/>
    <col min="12545" max="12545" width="14.42578125" style="2" customWidth="1"/>
    <col min="12546" max="12546" width="15.42578125" style="2" customWidth="1"/>
    <col min="12547" max="12796" width="11.42578125" style="2"/>
    <col min="12797" max="12797" width="9.5703125" style="2" customWidth="1"/>
    <col min="12798" max="12798" width="88.42578125" style="2" customWidth="1"/>
    <col min="12799" max="12799" width="10" style="2" customWidth="1"/>
    <col min="12800" max="12800" width="12" style="2" customWidth="1"/>
    <col min="12801" max="12801" width="14.42578125" style="2" customWidth="1"/>
    <col min="12802" max="12802" width="15.42578125" style="2" customWidth="1"/>
    <col min="12803" max="13052" width="11.42578125" style="2"/>
    <col min="13053" max="13053" width="9.5703125" style="2" customWidth="1"/>
    <col min="13054" max="13054" width="88.42578125" style="2" customWidth="1"/>
    <col min="13055" max="13055" width="10" style="2" customWidth="1"/>
    <col min="13056" max="13056" width="12" style="2" customWidth="1"/>
    <col min="13057" max="13057" width="14.42578125" style="2" customWidth="1"/>
    <col min="13058" max="13058" width="15.42578125" style="2" customWidth="1"/>
    <col min="13059" max="13308" width="11.42578125" style="2"/>
    <col min="13309" max="13309" width="9.5703125" style="2" customWidth="1"/>
    <col min="13310" max="13310" width="88.42578125" style="2" customWidth="1"/>
    <col min="13311" max="13311" width="10" style="2" customWidth="1"/>
    <col min="13312" max="13312" width="12" style="2" customWidth="1"/>
    <col min="13313" max="13313" width="14.42578125" style="2" customWidth="1"/>
    <col min="13314" max="13314" width="15.42578125" style="2" customWidth="1"/>
    <col min="13315" max="13564" width="11.42578125" style="2"/>
    <col min="13565" max="13565" width="9.5703125" style="2" customWidth="1"/>
    <col min="13566" max="13566" width="88.42578125" style="2" customWidth="1"/>
    <col min="13567" max="13567" width="10" style="2" customWidth="1"/>
    <col min="13568" max="13568" width="12" style="2" customWidth="1"/>
    <col min="13569" max="13569" width="14.42578125" style="2" customWidth="1"/>
    <col min="13570" max="13570" width="15.42578125" style="2" customWidth="1"/>
    <col min="13571" max="13820" width="11.42578125" style="2"/>
    <col min="13821" max="13821" width="9.5703125" style="2" customWidth="1"/>
    <col min="13822" max="13822" width="88.42578125" style="2" customWidth="1"/>
    <col min="13823" max="13823" width="10" style="2" customWidth="1"/>
    <col min="13824" max="13824" width="12" style="2" customWidth="1"/>
    <col min="13825" max="13825" width="14.42578125" style="2" customWidth="1"/>
    <col min="13826" max="13826" width="15.42578125" style="2" customWidth="1"/>
    <col min="13827" max="14076" width="11.42578125" style="2"/>
    <col min="14077" max="14077" width="9.5703125" style="2" customWidth="1"/>
    <col min="14078" max="14078" width="88.42578125" style="2" customWidth="1"/>
    <col min="14079" max="14079" width="10" style="2" customWidth="1"/>
    <col min="14080" max="14080" width="12" style="2" customWidth="1"/>
    <col min="14081" max="14081" width="14.42578125" style="2" customWidth="1"/>
    <col min="14082" max="14082" width="15.42578125" style="2" customWidth="1"/>
    <col min="14083" max="14332" width="11.42578125" style="2"/>
    <col min="14333" max="14333" width="9.5703125" style="2" customWidth="1"/>
    <col min="14334" max="14334" width="88.42578125" style="2" customWidth="1"/>
    <col min="14335" max="14335" width="10" style="2" customWidth="1"/>
    <col min="14336" max="14336" width="12" style="2" customWidth="1"/>
    <col min="14337" max="14337" width="14.42578125" style="2" customWidth="1"/>
    <col min="14338" max="14338" width="15.42578125" style="2" customWidth="1"/>
    <col min="14339" max="14588" width="11.42578125" style="2"/>
    <col min="14589" max="14589" width="9.5703125" style="2" customWidth="1"/>
    <col min="14590" max="14590" width="88.42578125" style="2" customWidth="1"/>
    <col min="14591" max="14591" width="10" style="2" customWidth="1"/>
    <col min="14592" max="14592" width="12" style="2" customWidth="1"/>
    <col min="14593" max="14593" width="14.42578125" style="2" customWidth="1"/>
    <col min="14594" max="14594" width="15.42578125" style="2" customWidth="1"/>
    <col min="14595" max="14844" width="11.42578125" style="2"/>
    <col min="14845" max="14845" width="9.5703125" style="2" customWidth="1"/>
    <col min="14846" max="14846" width="88.42578125" style="2" customWidth="1"/>
    <col min="14847" max="14847" width="10" style="2" customWidth="1"/>
    <col min="14848" max="14848" width="12" style="2" customWidth="1"/>
    <col min="14849" max="14849" width="14.42578125" style="2" customWidth="1"/>
    <col min="14850" max="14850" width="15.42578125" style="2" customWidth="1"/>
    <col min="14851" max="15100" width="11.42578125" style="2"/>
    <col min="15101" max="15101" width="9.5703125" style="2" customWidth="1"/>
    <col min="15102" max="15102" width="88.42578125" style="2" customWidth="1"/>
    <col min="15103" max="15103" width="10" style="2" customWidth="1"/>
    <col min="15104" max="15104" width="12" style="2" customWidth="1"/>
    <col min="15105" max="15105" width="14.42578125" style="2" customWidth="1"/>
    <col min="15106" max="15106" width="15.42578125" style="2" customWidth="1"/>
    <col min="15107" max="15356" width="11.42578125" style="2"/>
    <col min="15357" max="15357" width="9.5703125" style="2" customWidth="1"/>
    <col min="15358" max="15358" width="88.42578125" style="2" customWidth="1"/>
    <col min="15359" max="15359" width="10" style="2" customWidth="1"/>
    <col min="15360" max="15360" width="12" style="2" customWidth="1"/>
    <col min="15361" max="15361" width="14.42578125" style="2" customWidth="1"/>
    <col min="15362" max="15362" width="15.42578125" style="2" customWidth="1"/>
    <col min="15363" max="15612" width="11.42578125" style="2"/>
    <col min="15613" max="15613" width="9.5703125" style="2" customWidth="1"/>
    <col min="15614" max="15614" width="88.42578125" style="2" customWidth="1"/>
    <col min="15615" max="15615" width="10" style="2" customWidth="1"/>
    <col min="15616" max="15616" width="12" style="2" customWidth="1"/>
    <col min="15617" max="15617" width="14.42578125" style="2" customWidth="1"/>
    <col min="15618" max="15618" width="15.42578125" style="2" customWidth="1"/>
    <col min="15619" max="15868" width="11.42578125" style="2"/>
    <col min="15869" max="15869" width="9.5703125" style="2" customWidth="1"/>
    <col min="15870" max="15870" width="88.42578125" style="2" customWidth="1"/>
    <col min="15871" max="15871" width="10" style="2" customWidth="1"/>
    <col min="15872" max="15872" width="12" style="2" customWidth="1"/>
    <col min="15873" max="15873" width="14.42578125" style="2" customWidth="1"/>
    <col min="15874" max="15874" width="15.42578125" style="2" customWidth="1"/>
    <col min="15875" max="16124" width="11.42578125" style="2"/>
    <col min="16125" max="16125" width="9.5703125" style="2" customWidth="1"/>
    <col min="16126" max="16126" width="88.42578125" style="2" customWidth="1"/>
    <col min="16127" max="16127" width="10" style="2" customWidth="1"/>
    <col min="16128" max="16128" width="12" style="2" customWidth="1"/>
    <col min="16129" max="16129" width="14.42578125" style="2" customWidth="1"/>
    <col min="16130" max="16130" width="15.42578125" style="2" customWidth="1"/>
    <col min="16131" max="16384" width="11.42578125" style="2"/>
  </cols>
  <sheetData>
    <row r="1" spans="1:6" x14ac:dyDescent="0.2">
      <c r="A1" s="30"/>
      <c r="B1" s="14"/>
      <c r="C1" s="15"/>
      <c r="D1" s="16"/>
      <c r="E1" s="16"/>
      <c r="F1" s="17"/>
    </row>
    <row r="2" spans="1:6" ht="23.25" x14ac:dyDescent="0.2">
      <c r="A2" s="96" t="s">
        <v>11</v>
      </c>
      <c r="B2" s="97"/>
      <c r="C2" s="97"/>
      <c r="D2" s="97"/>
      <c r="E2" s="97"/>
      <c r="F2" s="98"/>
    </row>
    <row r="3" spans="1:6" ht="23.25" x14ac:dyDescent="0.2">
      <c r="A3" s="96" t="s">
        <v>10</v>
      </c>
      <c r="B3" s="97"/>
      <c r="C3" s="97"/>
      <c r="D3" s="97"/>
      <c r="E3" s="97"/>
      <c r="F3" s="98"/>
    </row>
    <row r="4" spans="1:6" ht="13.5" customHeight="1" thickBot="1" x14ac:dyDescent="0.25">
      <c r="A4" s="18"/>
      <c r="B4" s="19"/>
      <c r="C4" s="20"/>
      <c r="D4" s="21"/>
      <c r="E4" s="21"/>
      <c r="F4" s="22"/>
    </row>
    <row r="5" spans="1:6" ht="23.1" customHeight="1" x14ac:dyDescent="0.2">
      <c r="A5" s="100" t="str">
        <f>+'CATALOGO DE CONCEPTOS'!A6</f>
        <v>OBRA:MEJORAMIENTO DE LAS INSTALACIONES DE LA AGENCIA ESTATAL DE INVESTIGACION.</v>
      </c>
      <c r="B5" s="79"/>
      <c r="C5" s="80"/>
      <c r="D5" s="93" t="str">
        <f>+'CATALOGO DE CONCEPTOS'!D6:G6</f>
        <v>LICITACION:</v>
      </c>
      <c r="E5" s="94"/>
      <c r="F5" s="95"/>
    </row>
    <row r="6" spans="1:6" ht="23.1" customHeight="1" thickBot="1" x14ac:dyDescent="0.25">
      <c r="A6" s="81"/>
      <c r="B6" s="82"/>
      <c r="C6" s="83"/>
      <c r="D6" s="24"/>
      <c r="E6" s="52" t="str">
        <f>+'CATALOGO DE CONCEPTOS'!E7</f>
        <v>LPO-000000007-042-2023</v>
      </c>
      <c r="F6" s="25"/>
    </row>
    <row r="7" spans="1:6" ht="44.25" customHeight="1" x14ac:dyDescent="0.2">
      <c r="A7" s="84"/>
      <c r="B7" s="85"/>
      <c r="C7" s="86"/>
      <c r="D7" s="93" t="s">
        <v>7</v>
      </c>
      <c r="E7" s="94"/>
      <c r="F7" s="95"/>
    </row>
    <row r="8" spans="1:6" ht="23.1" customHeight="1" thickBot="1" x14ac:dyDescent="0.25">
      <c r="A8" s="87"/>
      <c r="B8" s="88"/>
      <c r="C8" s="89"/>
      <c r="D8" s="24"/>
      <c r="E8" s="52">
        <f>+'CATALOGO DE CONCEPTOS'!E9</f>
        <v>0</v>
      </c>
      <c r="F8" s="25"/>
    </row>
    <row r="10" spans="1:6" ht="15.75" x14ac:dyDescent="0.2">
      <c r="A10" s="50" t="str">
        <f>+'CATALOGO DE CONCEPTOS'!A13</f>
        <v>1.-</v>
      </c>
      <c r="B10" s="7" t="str">
        <f>+'CATALOGO DE CONCEPTOS'!B13</f>
        <v>PRELIMINARES</v>
      </c>
      <c r="F10" s="26">
        <f>+'CATALOGO DE CONCEPTOS'!G27</f>
        <v>1203.79</v>
      </c>
    </row>
    <row r="11" spans="1:6" ht="15.75" x14ac:dyDescent="0.2">
      <c r="A11" s="50" t="str">
        <f>+'CATALOGO DE CONCEPTOS'!A28</f>
        <v>2.-</v>
      </c>
      <c r="B11" s="7" t="str">
        <f>+'CATALOGO DE CONCEPTOS'!B28</f>
        <v>ESTRUCTURA</v>
      </c>
      <c r="F11" s="26">
        <f>+'CATALOGO DE CONCEPTOS'!G35</f>
        <v>55.6</v>
      </c>
    </row>
    <row r="12" spans="1:6" ht="15.75" x14ac:dyDescent="0.2">
      <c r="A12" s="50" t="str">
        <f>+'CATALOGO DE CONCEPTOS'!A36</f>
        <v>3.-</v>
      </c>
      <c r="B12" s="7" t="str">
        <f>+'CATALOGO DE CONCEPTOS'!B36</f>
        <v>ALBAÑILERIA Y ACABADOS</v>
      </c>
      <c r="F12" s="26">
        <f>+'CATALOGO DE CONCEPTOS'!G56</f>
        <v>3972</v>
      </c>
    </row>
    <row r="13" spans="1:6" ht="15.75" x14ac:dyDescent="0.2">
      <c r="A13" s="50" t="str">
        <f>+'CATALOGO DE CONCEPTOS'!A57</f>
        <v>4.-</v>
      </c>
      <c r="B13" s="7" t="str">
        <f>+'CATALOGO DE CONCEPTOS'!B57</f>
        <v xml:space="preserve">CARPINTERIA Y CANCELERIA  </v>
      </c>
      <c r="F13" s="26">
        <f>+'CATALOGO DE CONCEPTOS'!G66</f>
        <v>28</v>
      </c>
    </row>
    <row r="14" spans="1:6" ht="15.75" x14ac:dyDescent="0.2">
      <c r="A14" s="28" t="str">
        <f>+'CATALOGO DE CONCEPTOS'!A67</f>
        <v>5.-</v>
      </c>
      <c r="B14" s="29" t="str">
        <f>+'CATALOGO DE CONCEPTOS'!B67</f>
        <v xml:space="preserve">MUEBLES Y ACCESORIOS SANITARIOS </v>
      </c>
      <c r="F14" s="26">
        <f>+'CATALOGO DE CONCEPTOS'!G70</f>
        <v>8</v>
      </c>
    </row>
    <row r="15" spans="1:6" ht="15.75" x14ac:dyDescent="0.2">
      <c r="A15" s="50" t="str">
        <f>+'CATALOGO DE CONCEPTOS'!A71</f>
        <v>6.-</v>
      </c>
      <c r="B15" s="7" t="str">
        <f>+'CATALOGO DE CONCEPTOS'!B71</f>
        <v>INSTALACIONES ELÉCTRICAS</v>
      </c>
      <c r="F15" s="26">
        <f>+'CATALOGO DE CONCEPTOS'!G137</f>
        <v>2304.19</v>
      </c>
    </row>
    <row r="16" spans="1:6" x14ac:dyDescent="0.2">
      <c r="A16" s="50"/>
      <c r="F16" s="53"/>
    </row>
    <row r="17" spans="1:6" s="76" customFormat="1" ht="15.75" x14ac:dyDescent="0.25">
      <c r="A17" s="71"/>
      <c r="B17" s="72" t="s">
        <v>13</v>
      </c>
      <c r="C17" s="73"/>
      <c r="D17" s="74"/>
      <c r="E17" s="74"/>
      <c r="F17" s="75">
        <f>SUM(F10:F16)</f>
        <v>7571.58</v>
      </c>
    </row>
    <row r="18" spans="1:6" ht="15.75" x14ac:dyDescent="0.2">
      <c r="A18" s="50"/>
      <c r="F18" s="26"/>
    </row>
    <row r="19" spans="1:6" ht="15.75" x14ac:dyDescent="0.2">
      <c r="A19" s="54"/>
      <c r="B19" s="101"/>
      <c r="C19" s="101"/>
      <c r="D19" s="101"/>
      <c r="F19" s="27"/>
    </row>
    <row r="20" spans="1:6" ht="15.75" x14ac:dyDescent="0.2">
      <c r="F20" s="27"/>
    </row>
    <row r="25" spans="1:6" ht="15.75" x14ac:dyDescent="0.25">
      <c r="B25" s="99" t="s">
        <v>9</v>
      </c>
      <c r="C25" s="99"/>
      <c r="D25" s="99"/>
    </row>
    <row r="27" spans="1:6" x14ac:dyDescent="0.2">
      <c r="B27" s="7" t="s">
        <v>8</v>
      </c>
    </row>
  </sheetData>
  <mergeCells count="7">
    <mergeCell ref="B25:D25"/>
    <mergeCell ref="A2:F2"/>
    <mergeCell ref="D5:F5"/>
    <mergeCell ref="D7:F7"/>
    <mergeCell ref="A3:F3"/>
    <mergeCell ref="A5:C8"/>
    <mergeCell ref="B19:D19"/>
  </mergeCells>
  <pageMargins left="0.36" right="0.11811023622047245" top="0.35433070866141736" bottom="0.35433070866141736" header="0.31496062992125984" footer="0.31496062992125984"/>
  <pageSetup scale="70" orientation="portrait"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2024-02-02T19:20:32Z</cp:lastPrinted>
  <dcterms:created xsi:type="dcterms:W3CDTF">2016-01-22T15:23:15Z</dcterms:created>
  <dcterms:modified xsi:type="dcterms:W3CDTF">2024-06-25T16:28:44Z</dcterms:modified>
</cp:coreProperties>
</file>