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\2024\Licitaciones\COL SAN ISIDRO LAB 2DA ETAPA ESTATAL CD CONTITUCION\PARA LICITAR\"/>
    </mc:Choice>
  </mc:AlternateContent>
  <xr:revisionPtr revIDLastSave="0" documentId="13_ncr:1_{8D1C0C16-5F9F-4F81-A550-E327D2E3D9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MEN " sheetId="4" r:id="rId1"/>
    <sheet name="CATÁLOGO" sheetId="3" r:id="rId2"/>
  </sheets>
  <externalReferences>
    <externalReference r:id="rId3"/>
  </externalReferences>
  <definedNames>
    <definedName name="_xlnm.Print_Area" localSheetId="1">CATÁLOGO!$A$1:$H$148</definedName>
    <definedName name="_xlnm.Print_Area" localSheetId="0">'RESUMEN '!$A$1:$H$43</definedName>
    <definedName name="_xlnm.Print_Titles" localSheetId="1">CATÁLOGO!$1:$15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4" l="1"/>
  <c r="C26" i="4"/>
  <c r="C25" i="4"/>
  <c r="C24" i="4"/>
  <c r="C23" i="4"/>
  <c r="C22" i="4"/>
  <c r="C21" i="4"/>
  <c r="C20" i="4"/>
  <c r="C19" i="4"/>
  <c r="H103" i="3" l="1"/>
  <c r="H104" i="3"/>
  <c r="H105" i="3"/>
  <c r="H110" i="3"/>
  <c r="H112" i="3"/>
  <c r="H111" i="3" s="1"/>
  <c r="H113" i="3"/>
  <c r="H114" i="3"/>
  <c r="H115" i="3"/>
  <c r="H116" i="3"/>
  <c r="H117" i="3"/>
  <c r="H118" i="3"/>
  <c r="H119" i="3"/>
  <c r="H120" i="3"/>
  <c r="H125" i="3"/>
  <c r="H126" i="3"/>
  <c r="H127" i="3"/>
  <c r="H128" i="3"/>
  <c r="H129" i="3"/>
  <c r="H130" i="3"/>
  <c r="H131" i="3"/>
  <c r="H132" i="3"/>
  <c r="H134" i="3"/>
  <c r="H135" i="3"/>
  <c r="H136" i="3"/>
  <c r="H142" i="3"/>
  <c r="H143" i="3"/>
  <c r="H144" i="3"/>
  <c r="H145" i="3"/>
  <c r="H60" i="3"/>
  <c r="H61" i="3"/>
  <c r="H66" i="3"/>
  <c r="H67" i="3"/>
  <c r="H68" i="3"/>
  <c r="H69" i="3"/>
  <c r="H70" i="3"/>
  <c r="H71" i="3"/>
  <c r="H72" i="3"/>
  <c r="H73" i="3"/>
  <c r="H74" i="3"/>
  <c r="H76" i="3"/>
  <c r="H77" i="3"/>
  <c r="H78" i="3"/>
  <c r="H79" i="3"/>
  <c r="H80" i="3"/>
  <c r="H81" i="3"/>
  <c r="H82" i="3"/>
  <c r="H87" i="3"/>
  <c r="H88" i="3"/>
  <c r="H89" i="3"/>
  <c r="H90" i="3"/>
  <c r="H92" i="3"/>
  <c r="H93" i="3"/>
  <c r="H94" i="3"/>
  <c r="H99" i="3"/>
  <c r="H106" i="3" s="1"/>
  <c r="H100" i="3"/>
  <c r="H101" i="3"/>
  <c r="H102" i="3"/>
  <c r="H47" i="3"/>
  <c r="H52" i="3"/>
  <c r="H40" i="3"/>
  <c r="H41" i="3"/>
  <c r="C18" i="4"/>
  <c r="G40" i="3" a="1"/>
  <c r="G132" i="3" a="1"/>
  <c r="G81" i="3" a="1"/>
  <c r="G136" i="3" a="1"/>
  <c r="G77" i="3" a="1"/>
  <c r="G52" i="3" a="1"/>
  <c r="G118" i="3" a="1"/>
  <c r="G100" i="3" a="1"/>
  <c r="G72" i="3" a="1"/>
  <c r="G71" i="3" a="1"/>
  <c r="G114" i="3" a="1"/>
  <c r="G41" i="3" a="1"/>
  <c r="G128" i="3" a="1"/>
  <c r="G117" i="3" a="1"/>
  <c r="G116" i="3" a="1"/>
  <c r="G93" i="3" a="1"/>
  <c r="G47" i="3" a="1"/>
  <c r="G127" i="3" a="1"/>
  <c r="G126" i="3" a="1"/>
  <c r="G125" i="3" a="1"/>
  <c r="G66" i="3" a="1"/>
  <c r="G82" i="3" a="1"/>
  <c r="G112" i="3" a="1"/>
  <c r="G76" i="3" a="1"/>
  <c r="G129" i="3" a="1"/>
  <c r="G70" i="3" a="1"/>
  <c r="G104" i="3" a="1"/>
  <c r="G130" i="3" a="1"/>
  <c r="G120" i="3" a="1"/>
  <c r="G78" i="3" a="1"/>
  <c r="G79" i="3" a="1"/>
  <c r="G119" i="3" a="1"/>
  <c r="G67" i="3" a="1"/>
  <c r="G131" i="3" a="1"/>
  <c r="G87" i="3" a="1"/>
  <c r="G74" i="3" a="1"/>
  <c r="G110" i="3" a="1"/>
  <c r="G102" i="3" a="1"/>
  <c r="G94" i="3" a="1"/>
  <c r="G73" i="3" a="1"/>
  <c r="G60" i="3" a="1"/>
  <c r="G69" i="3" a="1"/>
  <c r="G89" i="3" a="1"/>
  <c r="G115" i="3" a="1"/>
  <c r="G88" i="3" a="1"/>
  <c r="G90" i="3" a="1"/>
  <c r="G101" i="3" a="1"/>
  <c r="G92" i="3" a="1"/>
  <c r="G144" i="3" a="1"/>
  <c r="G142" i="3" a="1"/>
  <c r="G145" i="3" a="1"/>
  <c r="G143" i="3" a="1"/>
  <c r="G105" i="3" a="1"/>
  <c r="G135" i="3" a="1"/>
  <c r="G61" i="3" a="1"/>
  <c r="G103" i="3" a="1"/>
  <c r="G134" i="3" a="1"/>
  <c r="G99" i="3" a="1"/>
  <c r="G80" i="3" a="1"/>
  <c r="G68" i="3" a="1"/>
  <c r="G113" i="3" a="1"/>
  <c r="H137" i="3" l="1"/>
  <c r="H121" i="3"/>
  <c r="H146" i="3"/>
  <c r="H133" i="3"/>
  <c r="H26" i="4" s="1"/>
  <c r="H83" i="3"/>
  <c r="H75" i="3"/>
  <c r="H91" i="3"/>
  <c r="H95" i="3"/>
  <c r="H141" i="3"/>
  <c r="H27" i="4" s="1"/>
  <c r="G89" i="3"/>
  <c r="G76" i="3"/>
  <c r="G145" i="3"/>
  <c r="G99" i="3"/>
  <c r="G92" i="3"/>
  <c r="G81" i="3"/>
  <c r="G78" i="3"/>
  <c r="G74" i="3"/>
  <c r="G68" i="3"/>
  <c r="G144" i="3"/>
  <c r="G126" i="3"/>
  <c r="G41" i="3"/>
  <c r="G47" i="3"/>
  <c r="G101" i="3"/>
  <c r="G94" i="3"/>
  <c r="G90" i="3"/>
  <c r="G87" i="3"/>
  <c r="G80" i="3"/>
  <c r="G77" i="3"/>
  <c r="G73" i="3"/>
  <c r="G70" i="3"/>
  <c r="G67" i="3"/>
  <c r="G60" i="3"/>
  <c r="G143" i="3"/>
  <c r="G135" i="3"/>
  <c r="G131" i="3"/>
  <c r="G128" i="3"/>
  <c r="G125" i="3"/>
  <c r="G118" i="3"/>
  <c r="G115" i="3"/>
  <c r="G112" i="3"/>
  <c r="G104" i="3"/>
  <c r="G40" i="3"/>
  <c r="G100" i="3"/>
  <c r="G82" i="3"/>
  <c r="G79" i="3"/>
  <c r="G69" i="3"/>
  <c r="G66" i="3"/>
  <c r="G142" i="3"/>
  <c r="G134" i="3"/>
  <c r="G130" i="3"/>
  <c r="G127" i="3"/>
  <c r="G120" i="3"/>
  <c r="G117" i="3"/>
  <c r="G114" i="3"/>
  <c r="G110" i="3"/>
  <c r="G103" i="3"/>
  <c r="G52" i="3"/>
  <c r="G93" i="3"/>
  <c r="G72" i="3"/>
  <c r="G102" i="3"/>
  <c r="G88" i="3"/>
  <c r="G71" i="3"/>
  <c r="G61" i="3"/>
  <c r="G136" i="3"/>
  <c r="G132" i="3"/>
  <c r="G129" i="3"/>
  <c r="G119" i="3"/>
  <c r="G116" i="3"/>
  <c r="G113" i="3"/>
  <c r="G105" i="3"/>
  <c r="H55" i="3"/>
  <c r="H56" i="3"/>
  <c r="H57" i="3"/>
  <c r="H58" i="3"/>
  <c r="H59" i="3"/>
  <c r="H54" i="3"/>
  <c r="H43" i="3"/>
  <c r="H44" i="3"/>
  <c r="H45" i="3"/>
  <c r="H46" i="3"/>
  <c r="H42" i="3"/>
  <c r="H19" i="3"/>
  <c r="H21" i="3"/>
  <c r="H22" i="3"/>
  <c r="H23" i="3"/>
  <c r="H24" i="3"/>
  <c r="H25" i="3"/>
  <c r="H26" i="3"/>
  <c r="H27" i="3"/>
  <c r="H28" i="3"/>
  <c r="H29" i="3"/>
  <c r="H30" i="3"/>
  <c r="H31" i="3"/>
  <c r="H36" i="3"/>
  <c r="H37" i="3"/>
  <c r="H38" i="3"/>
  <c r="H18" i="3"/>
  <c r="G30" i="3" a="1"/>
  <c r="G31" i="3" a="1"/>
  <c r="G42" i="3" a="1"/>
  <c r="H62" i="3" l="1"/>
  <c r="H53" i="3"/>
  <c r="H48" i="3"/>
  <c r="G30" i="3"/>
  <c r="G31" i="3"/>
  <c r="G42" i="3"/>
  <c r="H39" i="3"/>
  <c r="H21" i="4" s="1"/>
  <c r="H20" i="3"/>
  <c r="H20" i="4" s="1"/>
  <c r="H32" i="3"/>
  <c r="H33" i="3" s="1"/>
  <c r="H17" i="3"/>
  <c r="H19" i="4" s="1"/>
  <c r="G37" i="3" a="1"/>
  <c r="G44" i="3" a="1"/>
  <c r="G43" i="3" a="1"/>
  <c r="G38" i="3" a="1"/>
  <c r="G36" i="3" a="1"/>
  <c r="G46" i="3" a="1"/>
  <c r="G54" i="3" a="1"/>
  <c r="G45" i="3" a="1"/>
  <c r="H49" i="3" l="1"/>
  <c r="H63" i="3" s="1"/>
  <c r="H84" i="3" s="1"/>
  <c r="G36" i="3"/>
  <c r="G37" i="3"/>
  <c r="G45" i="3"/>
  <c r="G38" i="3"/>
  <c r="G43" i="3"/>
  <c r="G54" i="3"/>
  <c r="G44" i="3"/>
  <c r="G46" i="3"/>
  <c r="H11" i="3"/>
  <c r="B11" i="3"/>
  <c r="B10" i="3"/>
  <c r="B9" i="3"/>
  <c r="B8" i="3"/>
  <c r="G28" i="3" a="1"/>
  <c r="G29" i="3" a="1"/>
  <c r="G29" i="3" l="1"/>
  <c r="G28" i="3"/>
  <c r="G18" i="3" a="1"/>
  <c r="G18" i="3" l="1"/>
  <c r="G21" i="3" a="1"/>
  <c r="G21" i="3" l="1"/>
  <c r="G25" i="3" a="1"/>
  <c r="G59" i="3" a="1"/>
  <c r="G23" i="3" a="1"/>
  <c r="G22" i="3" a="1"/>
  <c r="G26" i="3" a="1"/>
  <c r="G27" i="3" a="1"/>
  <c r="G57" i="3" a="1"/>
  <c r="G56" i="3" a="1"/>
  <c r="G55" i="3" a="1"/>
  <c r="G58" i="3" a="1"/>
  <c r="G19" i="3" a="1"/>
  <c r="G24" i="3" a="1"/>
  <c r="G24" i="3" l="1"/>
  <c r="G55" i="3"/>
  <c r="G27" i="3"/>
  <c r="G23" i="3"/>
  <c r="G58" i="3"/>
  <c r="G25" i="3"/>
  <c r="G19" i="3"/>
  <c r="G57" i="3"/>
  <c r="G26" i="3"/>
  <c r="G59" i="3"/>
  <c r="G56" i="3"/>
  <c r="G22" i="3"/>
  <c r="H22" i="4"/>
  <c r="H23" i="4"/>
  <c r="H24" i="4"/>
  <c r="H96" i="3" l="1"/>
  <c r="H107" i="3" s="1"/>
  <c r="H122" i="3" s="1"/>
  <c r="H138" i="3" s="1"/>
  <c r="H147" i="3" s="1"/>
  <c r="H25" i="4"/>
  <c r="H39" i="4" s="1"/>
  <c r="H40" i="4" l="1"/>
  <c r="H41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<sst xmlns="http://schemas.openxmlformats.org/spreadsheetml/2006/main" count="416" uniqueCount="255">
  <si>
    <t>DEPARTAMENTO DE ESTUDIOS Y PROYECTOS</t>
  </si>
  <si>
    <t>CONCEPTO</t>
  </si>
  <si>
    <t>UNIDAD</t>
  </si>
  <si>
    <t>CANTIDAD</t>
  </si>
  <si>
    <t>PRECIO UNITARIO</t>
  </si>
  <si>
    <t>PRECIO UNITARIO CON LETRA</t>
  </si>
  <si>
    <t>IMPORTE</t>
  </si>
  <si>
    <t>FIRMA DEL CONTRATISTA</t>
  </si>
  <si>
    <t>PARA USO EXCLUSIVO Y POSTERIOR DE LA CONVOCANTE</t>
  </si>
  <si>
    <t>SUMA EL IMPORTE PARCIAL DE ESTA HOJA</t>
  </si>
  <si>
    <t>PROPOSICIÓN QUE TIENE UN IMPORTE ACUMULADO</t>
  </si>
  <si>
    <t>RAZÓN SOCIAL DEL CONTRATISTA</t>
  </si>
  <si>
    <t>COORDINACIÓN TÉCNICA</t>
  </si>
  <si>
    <t>LOCALIDAD:</t>
  </si>
  <si>
    <t>MUNICIPIO:</t>
  </si>
  <si>
    <t>FECHA DE ELABORACIÓN</t>
  </si>
  <si>
    <t>DIA</t>
  </si>
  <si>
    <t>MES</t>
  </si>
  <si>
    <t>AÑO</t>
  </si>
  <si>
    <t>ESTADO:</t>
  </si>
  <si>
    <t>OBRA:</t>
  </si>
  <si>
    <t>No. DE ESPECIFICACIÓN</t>
  </si>
  <si>
    <t>CATÁLOGO DE CONCEPTOS</t>
  </si>
  <si>
    <t>No. ORDEN PROGRESIVO</t>
  </si>
  <si>
    <t>RESUMEN DE PRESUPUESTO</t>
  </si>
  <si>
    <t>No.                     ORDEN PROGRESIVO</t>
  </si>
  <si>
    <t>SUMA</t>
  </si>
  <si>
    <t>Total con letra:</t>
  </si>
  <si>
    <t>I.V.A. 16%</t>
  </si>
  <si>
    <t>TOTAL</t>
  </si>
  <si>
    <t>ML</t>
  </si>
  <si>
    <t>PZA</t>
  </si>
  <si>
    <t>PROAGUA 2024</t>
  </si>
  <si>
    <t>TRAZO Y NIVELACIÓN CON EQUIPO TOPOGRÁFICO, INCLUYE: COLOCACIÓN Y CONSERVACIÓN DE REFERENCIAS, REUBICACIÓN DEL TRAZO Y NIVELACIÓN SI ES NECESARIO, BRIGADA EN OBRA HASTA SU TERMINACIÓN.</t>
  </si>
  <si>
    <t>I.1</t>
  </si>
  <si>
    <t>I.2</t>
  </si>
  <si>
    <t>M3</t>
  </si>
  <si>
    <t>COMONDÚ</t>
  </si>
  <si>
    <t>ABRIL</t>
  </si>
  <si>
    <t>I.</t>
  </si>
  <si>
    <t>II.</t>
  </si>
  <si>
    <t>SUMINISTRO Y COLOCACIÓN DE LETRERO ALUSIVO A LA OBRA DE 2.44 METROS x 1.22 METROS A BASE DE LONA PLÁSTICA IMPRESA A TODO COLOR, ANCLADO EN DADO DE CONCRETO F'C=100 KG/CM² DE 0.40x0.40x0.80 METROS, INCLUYE: MATERIALES, EQUIPO, HERRAMIENTA Y MANO DE OBRA NECESARIOS PARA SU CORRECTA INSTALACIÓN SEGÚN ESPECIFICACIÓN.</t>
  </si>
  <si>
    <t>EXCAVACIÓN CON EQUIPO PARA ZANJAS EN MATERIAL TIPO COMÚN, EN SECO DE 0.00 HASTA 6.00 MTS DE PROFUNDIDAD EN ZONA B, INCLUYE: AFINE DE FONDO Y TALUDES.</t>
  </si>
  <si>
    <t>PLANTILLA APISONADA Y COMPACTADA AL 85% PROCTOR CON MATERIAL COMUN PRODUCTO DE EXCAVACIÓN E INCORPORACIÓN DE HUMEDAD.</t>
  </si>
  <si>
    <t>RELLENO DE ZANJAS COMPACTADO AL 85% PROCTOR CON MATERIAL COMÚN PRODUCTO DE EXCAVACIÓN E INCORPORACIÓN DE HUMEDAD.</t>
  </si>
  <si>
    <t>EXTENDIDO Y BANDEADO DE MATERIAL SOBRANTE DE EXCAVACIÓN.</t>
  </si>
  <si>
    <t>ATRAQ.00</t>
  </si>
  <si>
    <t>II.2</t>
  </si>
  <si>
    <t>II.1</t>
  </si>
  <si>
    <t>II.3</t>
  </si>
  <si>
    <t>II.4</t>
  </si>
  <si>
    <t>II.5</t>
  </si>
  <si>
    <t>II.6</t>
  </si>
  <si>
    <t>II.7</t>
  </si>
  <si>
    <t>III.3</t>
  </si>
  <si>
    <t>IV.</t>
  </si>
  <si>
    <t>V.</t>
  </si>
  <si>
    <t>VI.</t>
  </si>
  <si>
    <t>VII.</t>
  </si>
  <si>
    <t>VIII.</t>
  </si>
  <si>
    <t>IX.</t>
  </si>
  <si>
    <t>SUMNINISTRO Y COLOCACIÓN DE DISPOSITIVO PARA PROTECCIÓN DE OBRA (SEÑALAMIENTO PARA DESVIACIÓN VEHICULAR), INCLUYE MANO DE OBRA Y MATERIALES.</t>
  </si>
  <si>
    <t>FISE 2024</t>
  </si>
  <si>
    <t>CD.CONSTITUCIÓN</t>
  </si>
  <si>
    <t>BAJA CALIFORNIA SUR</t>
  </si>
  <si>
    <t>II.8</t>
  </si>
  <si>
    <t>II.9</t>
  </si>
  <si>
    <t>II.10</t>
  </si>
  <si>
    <t>II.11</t>
  </si>
  <si>
    <t>II.12</t>
  </si>
  <si>
    <t>II.13</t>
  </si>
  <si>
    <t>II.14</t>
  </si>
  <si>
    <t>RELLENO COMPACTADO AL 85% PROCTOR CON MATERIAL COMÚN PRODUCTO DE EXCAVACIÓN E INCORPORACIÓN DE HUMEDAD.</t>
  </si>
  <si>
    <t>SUMINISTRO DE PVC SANITARIO DE 8" DE DIÁMETRO TIPO "ANGER"  CLASE SDR 35, PUESTA EN ALMACEN DE LA OBRA.</t>
  </si>
  <si>
    <t>SUMINISTRO Y COLOCACIÓN DE BROCALES PARA POZO DE VISITA DE FIERRO FUNDIDO, INSTALACIÓN. MEDIANO CON TAPA CIEGA (W=122 KG).</t>
  </si>
  <si>
    <t>CONSTRUCCIÓN DE POZO DE VISITA TIPO COMÚN A BASE DE CUÑAS DE MORTERO, JUNTEADAS CON MORTERO CEMENTO-ARENA EN PROPORCIÓN 1:3, HASTA 1.25 M DE PROFUNDIDAD, INCLUYE: PULIDO FINO INTERIOR CON LECHADA A BASE DE AGUA-CEMENTO, MATERIALES Y MANO DE OBRA.</t>
  </si>
  <si>
    <t>M2</t>
  </si>
  <si>
    <t>III.</t>
  </si>
  <si>
    <t>III.1</t>
  </si>
  <si>
    <t>III.2</t>
  </si>
  <si>
    <t>III.4</t>
  </si>
  <si>
    <t>III.5</t>
  </si>
  <si>
    <t>III.6</t>
  </si>
  <si>
    <t>III.7</t>
  </si>
  <si>
    <t>III.8</t>
  </si>
  <si>
    <t>III.9</t>
  </si>
  <si>
    <t>1010.02 1100.02</t>
  </si>
  <si>
    <t>EXCAVACIÓN CON EQUIPO PARA ZANJAS EN MATERIAL COMÚN EN SECO DE 0.00 HASTA 6.00 MTS DE PROFUNDIDAD EN ZONA "B". INCLUYE AFINE DEL FONDO Y TALUDES.</t>
  </si>
  <si>
    <t>RELLENO COMPACTADO AL 85% PROCTOR CON MATERIAL COMUN PRODUCTO DE EXCAVACIÓN E INCORPORACIÓN DE HUMEDAD.</t>
  </si>
  <si>
    <t>SUMINISTRO DE TUBERÍA SANITARIA DE PVC "ANGER" DE 6" DE DIÁMETRO RD 35, PUESTA EN ALMACEN DE LA OBRA.</t>
  </si>
  <si>
    <t>SUMINISTRO E INSTALACIÓN DE DESCARGA DOMICILIARIA PARA DRENAJE. INCLUYE: INSTALACIÓN DE SILLETA DE 8"X6" DE DIÁMETRO, CODO DE 45°X6" Y TODO LO NECESARIO PARA SU CORRECTO FUNCIONAMIENTO.</t>
  </si>
  <si>
    <t>JGO</t>
  </si>
  <si>
    <t>CONSTRUCCIÓN DE REGISTRO SANITARIO DE 0.40x0.60x0.80 METROS INCLUYE: CARGO DIRECTO POR EL COSTO DE LOS MATERIALES Y MANO DE OBRA QUE INTERVENGAN, FLETE A OBRA, ACARREO HASTA EL LUGAR DE SU UTILIZACIÓN, DESPERDICIO, TRAZO, NIVELES, FIRME DE 10 CM DE ESPESOR, CON CONCRETO F'C=100 KG/CM2, AGREGADO MÁXIMO DE 19 MM, APLANADO EN MURO INTERIOR, CON MORTERO CEMENTO-ARENA 1:5 DE 1.5 CM DE ESPESOR, ACABADO PULIDO FINO CON LECHADA A BASE DE AGUA-CEMENTO, CON MEDIA CAÑA EN EL FONDO, DEL MISMO TUBO DE DRENAJE, O BIEN EN EL PROCESO DEL COLADO DEL FIRME SE CONSTRUIRÁ LA MEDIA CAÑA. TAPA DE CONCRETO DE 7 CM DE ESPESOR, F'C= 150 KG/CM2 A.M. 19 MM ARMADA CON 4 VARILLAS DEL NO. 3 A.R. EN AMBOS SENTIDOS. MARCO Y CONTRAMARCO, A BASE DE ÁNGULOS DE 1 1/4"x1/8" Y 1 1/2"x1/8" CON AGARRADERA TIPO LLAVE. INCLUYE: ELABORACIÓN Y COLOCACIÓN DE CONCRETO Y MORTERO, CIMBRA.</t>
  </si>
  <si>
    <t>IV.1</t>
  </si>
  <si>
    <t>IV.2</t>
  </si>
  <si>
    <t>IV.3</t>
  </si>
  <si>
    <t>IV.4</t>
  </si>
  <si>
    <t>IV.5</t>
  </si>
  <si>
    <t>IV.6</t>
  </si>
  <si>
    <t>IV.7</t>
  </si>
  <si>
    <t>IV.8</t>
  </si>
  <si>
    <t>IV.9</t>
  </si>
  <si>
    <t>IV.10</t>
  </si>
  <si>
    <t>IV.11</t>
  </si>
  <si>
    <t>IV.12</t>
  </si>
  <si>
    <t>IV.13</t>
  </si>
  <si>
    <t>IV.14</t>
  </si>
  <si>
    <t>IV.15</t>
  </si>
  <si>
    <t>IV.16</t>
  </si>
  <si>
    <t>IV.17</t>
  </si>
  <si>
    <t>PLANTILLA DE CONCRETO POBRE f'c = 100 kg/cm2, INCLUYE MATERIALES Y MANO DE OBRA.</t>
  </si>
  <si>
    <t>KG</t>
  </si>
  <si>
    <t>4030.05 4090.03 4080.00</t>
  </si>
  <si>
    <t>TRABE TIPO TL-1, DE SECCIÓN 15 x 30 cms ARMADA CON 4 VARS. DEL # 4 Y ESTRIBOS DEL No. 2 A CADA 15 cms Y CONCRETO f'c=250 kg/cm2, INCLUYE CIMBRA, MATERIALES Y MANO DE OBRA.</t>
  </si>
  <si>
    <t>SUMINISTRO E INSTALACIÓN DE BANDA DE PVC DE 6'' EN MUROS DE CONCRETO. INCLUYE TODO LO NECESARIO PARA SU CORRECTA INSTALACIÓN.</t>
  </si>
  <si>
    <t>4401.01 AL 03</t>
  </si>
  <si>
    <t>ESTBOM-001</t>
  </si>
  <si>
    <t>V.1</t>
  </si>
  <si>
    <t>V.2</t>
  </si>
  <si>
    <t>V.3</t>
  </si>
  <si>
    <t>V.4</t>
  </si>
  <si>
    <t>V.5</t>
  </si>
  <si>
    <t>V.6</t>
  </si>
  <si>
    <t>V.7</t>
  </si>
  <si>
    <t>V.8</t>
  </si>
  <si>
    <t>V.9</t>
  </si>
  <si>
    <t>V.10</t>
  </si>
  <si>
    <t>V.11</t>
  </si>
  <si>
    <t>8005.12 2040.02</t>
  </si>
  <si>
    <t>INTERCONEXIÓN AL EMISOR DE 4'', INCLUYE EXTREMIDAD ESPIGA, TORNILLERIA Y EMPAQUE DE NEOPRENO DE 4''.</t>
  </si>
  <si>
    <t>COLOCACIÓN DE CONCRETO PARA ATRAQUES DE 30x30x35 CM CON UN F'C=100 KG/CM²</t>
  </si>
  <si>
    <t>VI.1</t>
  </si>
  <si>
    <t>VI.2</t>
  </si>
  <si>
    <t>VI.3</t>
  </si>
  <si>
    <t>VI.4</t>
  </si>
  <si>
    <t>VI.5</t>
  </si>
  <si>
    <t>VI.6</t>
  </si>
  <si>
    <t>VI.7</t>
  </si>
  <si>
    <t>VI.8</t>
  </si>
  <si>
    <t>VI.9</t>
  </si>
  <si>
    <t>VI.10</t>
  </si>
  <si>
    <t>VI.11</t>
  </si>
  <si>
    <t>SUMINISTRO E INSTALACIÓN DE INTERRUPTOR GENERAL TERMOMAGNÉTICO DE 220 VOLTS, 2 POLOS  DE 15 AMPERES. INCLUYE: GABINETE PARA EMPOTRAR EN CASETA DE MEDICIÓN Y TODO LO NECESARIO PARA SU CORRECTA INSTALACIÓN.</t>
  </si>
  <si>
    <t>SIBM.01</t>
  </si>
  <si>
    <t>SUMINISTRO E INSTALACIÓN DE BASE DE MEDICIÓN INTEGRAL SEGÚN NORMAS DE CFE M3 100 AMP 220 VOLTS, INCLUYE: INTERRUPTOR TERMOMAGNÉTICO 2 POLOS UN TIRO DE 30 AMPERES, 5 TERMINALES, COMPLETA CON CONECTOR MULTIPLE DE BAJA TENSIÓN, SEGÚN NOM-001-SEDE-2012 Y TODO LO NECESARIO PARA SU CORRECTA INSTALACIÓN.</t>
  </si>
  <si>
    <t>SUMINISTRO Y COLOCACIÓN DE CANALIZACIÓN ELÉCTRICA  DESDE EL TABLERO DE CONTROL DUPLEX HASTA LOS EQUIPOS DE BOMBEO, INCLUYE: REGISTROS, TUBERÍA DE PVC CONDUIT DE 3/4" DE DIÁMETRO, CONECTORES, CURVAS, EXCAVACIÓN, RELLENOS Y CABLES CALIBRE 10 THW-LS 75°.</t>
  </si>
  <si>
    <t xml:space="preserve">SIRE.01 </t>
  </si>
  <si>
    <t>SUMINISTRO E INSTALACIÓN DE REGISTRO ELÉCTRICO PREFABRICADO DE CONCRETO DE 40x40 CENTÍMETROS MEDIDAS INTERIORES SIN FONDO. INCLUYE: PROTECCIÓN CON EMULSIÓN ASFÁLTICA EN EXTERIOR Y FONDO CON GRAVA.</t>
  </si>
  <si>
    <t>GTCFE.01</t>
  </si>
  <si>
    <t>GESTIÓN Y TRAMITE ANTE LA COMISIÓN FEDERAL DE ELECTRICIDAD (CFE), DE LA NUEVA CARGA A CONTRATAR EN KW.</t>
  </si>
  <si>
    <t>CONSTRUCCIÓN DE MURETE TIPO "C" PARA INSTALACIÓN DE BASE DE MEDICIÓN Y TABLERO DE CONTROL CON MEDIDAS INTERIORES DE 2.00 X 0.80 X 2.00 MTS. DE ALTURA (PARA TABLERO DE CONTROL Y BASE DE MEDICIÓN) A BASE DE MURO DE BLOCK DE 15 X 20 X 40 CMS, CASTILLOS DE 15 X 15 CMS, CON REFUERZO DE ARMEX 15X15X4, Y LOSA EN CUBIERTA DE CONCRETO DE 10 CMS. DE ESPESOR, ARMADA CON VARILLA DEL No. 3 SEGÚN CROQUIS, INCLUYE: PUERTA DE HERRERÍA TIPO REJILLA A BASE DE DOS HOJAS, GOTERO EN PERIMETRO DE LOSA, APLANADOS DE MUROS DE TODA LA ESTRUCTURA A BASE DE MORTERO CEMENTO-ARENA 1:5, TERMINADO FLOTEADO FINO Y PINTURA VINILICA EN MUROS Y LOSA COMO ACABADO FINAL.</t>
  </si>
  <si>
    <t>ER.01</t>
  </si>
  <si>
    <t xml:space="preserve">ELABORACIÓN DE RÓTULO CON NOMBRE Y NÚMERO DE LA ESTACIÓN DE BOMBEO, COLOCADO EN MURO LATERAL DE MURETE DE MEDICIÓN. VER DETALLE EN ESPECIFICACIÓN. INCLUYE: MATERIAL, MANO DE OBRA Y HERRAMIENTA. </t>
  </si>
  <si>
    <t>LOTE</t>
  </si>
  <si>
    <t>VII.1</t>
  </si>
  <si>
    <t>VII.2</t>
  </si>
  <si>
    <t>VII.3</t>
  </si>
  <si>
    <t>VII.4</t>
  </si>
  <si>
    <t>VII.5</t>
  </si>
  <si>
    <t>VII.6</t>
  </si>
  <si>
    <t>VII.7</t>
  </si>
  <si>
    <t>VII.8</t>
  </si>
  <si>
    <t>VII.9</t>
  </si>
  <si>
    <t>VII.10</t>
  </si>
  <si>
    <t>VII.11</t>
  </si>
  <si>
    <t>VII.12</t>
  </si>
  <si>
    <t>VII.13</t>
  </si>
  <si>
    <t>VII.14</t>
  </si>
  <si>
    <t>VII.15</t>
  </si>
  <si>
    <t>VII.16</t>
  </si>
  <si>
    <t>VII.17</t>
  </si>
  <si>
    <t>TREND-06</t>
  </si>
  <si>
    <t>TREND-09</t>
  </si>
  <si>
    <t>TREND-07</t>
  </si>
  <si>
    <t>SUMINISTRO DE TORNILLO CADMINIZADO DE 3/4 X 3 1/2" COMPLETOS.</t>
  </si>
  <si>
    <t>LIMPIEZA GENERAL DE LA OBRA.</t>
  </si>
  <si>
    <t>VIII.1</t>
  </si>
  <si>
    <t>VIII.2</t>
  </si>
  <si>
    <t>VIII.3</t>
  </si>
  <si>
    <t>TREND-10</t>
  </si>
  <si>
    <t>8015 02B</t>
  </si>
  <si>
    <t>IX.1</t>
  </si>
  <si>
    <t>IX.2</t>
  </si>
  <si>
    <t>IX.3</t>
  </si>
  <si>
    <t>IX.4</t>
  </si>
  <si>
    <t>TRAZO Y NIVELACIÓN CON EQUIPO TOPOGRÁFICO, INCLUYE: COLOCACIÓN Y CONSERVACIÓN DE REFERENCIAS, BRIGADA EN OBRA HASTA SU TERMINACIÓN.</t>
  </si>
  <si>
    <t>INSTALACIÓN, JUNTEO Y PRUEBA DE TUBERÍA DE PVC SANITARIO DE 8" DE DIÁMETRO TIPO "ANGER"  CLASE SDR 35.</t>
  </si>
  <si>
    <t>INSTALACIÓN, JUNTEO Y PRUEBA DE TUBERÍA DE PVC SANITARIO DE 10" DE DIÁMETRO TIPO "ANGER"  CLASE SDR 35.</t>
  </si>
  <si>
    <t>CONSTRUCCIóN DE POZO DE VISITA TIPO COMÚN A BASE DE CUÑAS DE  MORTERO, JUNTEADAS CON MORTERO CEMENTO ARENA EN PROPORCIÓN 1:3, HASTA 1.50 MTS. DE PROFUNDIDAD, INCLUYE: PULIDO FINO INTERIOR CON LECHADA A BASE DE AGUA-CEMENTO, MATERIALES Y MANO DE OBRA.</t>
  </si>
  <si>
    <t>CONSTRUCCIÓN DE POZO DE VISITA TIPO COMÚN A BASE DE CUÑAS DE  MORTERO, JUNTEADAS CON MORTERO CEMENTO ARENA EN PROPORCIÓN 1:3, HASTA 2.00 MTS. DE PROFUNDIDAD, INCLUYE: PULIDO FINO INTERIOR CON LECHADA A BASE DE AGUA-CEMENTO, MATERIALES Y MANO DE OBRA.</t>
  </si>
  <si>
    <t>CONSTRUCCIÓN DE POZO DE VISITA TIPO COMÚN A BASE DE CUÑAS DE  MORTERO, JUNTEADAS CON MORTERO CEMENTO ARENA EN PROPORCIÓN 1:3, HASTA 1.75 MTS. DE PROFUNDIDAD, INCLUYE: PULIDO FINO INTERIOR CON LECHADA A BASE DE AGUA-CEMENTO, MATERIALES Y MANO DE OBRA.</t>
  </si>
  <si>
    <t>INSTALACIÓN, JUNTEO Y PRUEBA DE TUBERÍA SANITARIA DE PVC "ANGER" DE 6" DE DIÁMETRO RD 35.</t>
  </si>
  <si>
    <t>TRAZO Y NIVELACION DE TERRENO, PARA DESPLANTE DE ESTRUCTURA CON EQUIPO TOPOGRÁFICO, INCLUYE: COLOCACIÓN Y CONSERVACIÓN DE REFERENCIAS, BRIGADA EN OBRA HASTA SU TERMINACIÓN.</t>
  </si>
  <si>
    <t>EXCAVACIÓN CON EQUIPO PARA DESPLANTE DE ESTRUCTURAS EN MATERIAL INVESTIGADO EN OBRA EN SECO, HASTA 9.00 m DE PROFUNDIDAD.</t>
  </si>
  <si>
    <t>EXCAVACIÓN A MANO EN LOS ÚLTIMOS 30 cm DE PROFUNDIDAD, PARA DESPLANTE DE ESTRUCTURA.</t>
  </si>
  <si>
    <t>RELLENO COMPACTADO AL 85% PROCTOR CON MATERIAL COMÚN PRODUCTO DE EXCAVACIÓN E INCORPORACIÓN DE HUMEDAD, EN CAPAS NO MAYORES DE 30 CMS.</t>
  </si>
  <si>
    <t>SUMINISTRO Y HABILITADO DE ACERO # 4  DE REFUERZO F'Y= 4200 KG/CM2 EN MUROS Y LOSA DE CIMENTACIÓN, INCLUYE: GANCHOS, TRASLAPES, SILLETAS, DESPERDICIOS, AMARRES, HABILITADO, ARMADO, MATERIALES Y LA MANO DE OBRA.</t>
  </si>
  <si>
    <t>CIMBRA DE MADERA ACABADO NO APARENTE, EN MUROS Y LOSAS. INCLUYE CORTES, DESPERDICIOS, AMARRES EN MUROS DE CONCRETO MATERIAL Y MANO DE OBRA.</t>
  </si>
  <si>
    <t>SUMINISTRO, COLOCACIÓN  Y VIBRADO DE CONCRETO f'c = 250 kg/cm2 EN MUROS , PISOS, Y LOSAS.</t>
  </si>
  <si>
    <t>APLICACIÓN DE IMPERMEABILIZANTE ASFÁLTICO BASE AGUA, EN MUROS EXTERIORES A DOS MANOS. INCLUYE MATERIAL Y MANO DE OBRA.</t>
  </si>
  <si>
    <t>SUMINISTRO E INSTALACIÓN DE MARCO CON TAPA DE FIERRO FUNDIDO DE 0.50X0.50 M, DE 134 KG.</t>
  </si>
  <si>
    <t>SUMINISTRO E INSTALACIÓN DE CONTRAMARCO SENCILLO DE 1.10 Y CANAL DE 4''.</t>
  </si>
  <si>
    <t>FABRICACIÓN E INSTALACIÓN DE ESCALERA MARINA A BASE DE VARILLA DE 3/4'', DE 1.65 ml DE LONGITUD VER DETALLE "A" EN PLANO. INCLUYE MATERIAL Y MANO DE OBRA.</t>
  </si>
  <si>
    <t>SUMINISTRO Y COLOCACIÓN DE REJILLA PARA RETENCIÓN DE SÓLIDOS DE ACERO INOXIDABLE, VER DETALLE EN PLANO, INCLUYE, FIJACIÓN CONTRAS Y TODO LO NECESARIO PARA SU CORRECTA INSTALACIÓN MATERIALES Y MANO DE OBRA.</t>
  </si>
  <si>
    <t>PLANTILLA APISONADA Y COMPACTADA AL 85% PROCTOR CON MATERIAL COMÚN PRODUCTO DE EXCAVACIÓN E INCORPORACIÓN DE HUMEDAD.</t>
  </si>
  <si>
    <t>SUMINISTRO E INSTALACIÓN DE CODO DE 45° DE P.V.C TIPO ANGER DIÁMETRO 102 X 102 MM. (4" X 4").</t>
  </si>
  <si>
    <t>INTERCONEXIÓN AL POZO DE LA RED EXISTENTE, INCLUYE EXCAVACIONES EN PRESENCIA DE AGUAS NEGRAS A CUALQUER PROFUNDIDAD, RELLENOS, COMPACTACIÓN, MANO DE OBRA Y TODO LO NECESARIO PARA SU CORRECTA EJECUCIÓN.</t>
  </si>
  <si>
    <t>SUMINISTRO DE BOMBA SUMERGIBLE TIPO INATASCABLE  PARA MANEJO DE AGUAS  RESIDUALES SANITARIAS DE 4HP/220V, SUCCIÓN Y DESCARGA DE 3.0",  IMPULSOR SEMI‐ABIERTO CONSTRUIDO EN HIERRO, SELECCIONADA PARA UN GASTO DE 2.5 LPS @ 8 MCA, CON 8 METROS DE CABLE SUMERGIBLE DE FUERZA Y CONTROL. TORNILLERIA DE ACERO INOXIDABLE, MOTOR CON PROTECCIONES TÉRMICAS. SELLO MECÁNICO CERÁMICA/CARBÓN, CARCASA TIPO VOLUTA Y MOTOR ASÍNCRONO REFRIGERADO POR INMERSIÓN EN ACEITE. INCLUYE: SISTEMA DE IZAJE COMPLETO: CODO BASE, BRACKET Y CADENA GALVANIZADA DE 5/8" DE DIÁMETRO, DOS ELECTRONIVELES Y TODO LO NECESARIO PARA SU CORRECTA INSTALACIÓN Y PRUEBAS OPERATIVAS.</t>
  </si>
  <si>
    <t>INSTALACIÓN Y PRUEBA DE BOMBA SUMERGIBLE TIPO INATASCABLE  PARA MANEJO DE AGUAS  RESIDUALES SANITARIAS DE 4HP/220V, SUCCIÓN Y DESCARGA DE 3.0",  IMPULSOR SEMI‐ABIERTO CONSTRUIDO EN HIERRO, SELECCIONADA PARA UN GASTO DE 2.5 LPS @ 8 MCA, CON 8 METROS DE CABLE SUMERGIBLE DE FUERZA Y CONTROL. TORNILLERIA DE ACERO INOXIDABLE, MOTOR CON PROTECCIONES TERMICAS. SELLO MECÁNICO CERÁMICA/CARBÓN, CARCASA TIPO VOLUTA Y MOTOR ASÍNCRONO REFRIGERADO POR INMERSIÓN EN ACEITE. INCLUYE: SISTEMA DE IZAJE COMPLETO: CODO BASE, BRACKET Y CADENA GALVANIZADA DE 5/8" DE DIÁMETRO, DOS ELECTRONIVELES Y TODO LO NECESARIO PARA SU CORRECTA INSTALACIÓN Y PRUEBAS OPERATIVAS.</t>
  </si>
  <si>
    <t xml:space="preserve">SUMINISTRO DE TABLERO DE CONTROL DUPLEX, CON ARRANQUE A TENSIÓN PLENA, 230 VOLTS, 1 FASE, DE ACUERDO A LA CAPACIDAD DE LOS EQUIPOS DE BOMBEO SUMERGIBLE TIPO INATASCABLES SOLICITADOS, PARA OPERAR DE MANERA ALTERNADA Y SIMULTANEA. INCLUYE:  MATERIALES, EQUIPO, HERRAMIENTA Y MANO DE OBRA NECESARIOS PARA SU CORRECTA INSTALACIÓN SEGÚN ESPECIFICACIÓN.  </t>
  </si>
  <si>
    <t xml:space="preserve">INSTALACIÓN DE TABLERO DE CONTROL DUPLEX, CON ARRANQUE A TENSIÓN PLENA, 230 VOLTS, 1 FASE, DE ACUERDO A LA CAPACIDAD DE LOS EQUIPOS DE BOMBEO SUMERGIBLE TIPO INATASCABLES SOLICITADOS, PARA OPERAR DE MANERA ALTERNADA Y SIMULTANEA. INCLUYE:  MATERIALES, EQUIPO, HERRAMIENTA Y MANO DE OBRA NECESARIOS PARA SU CORRECTA INSTALACIÓN SEGÚN ESPECIFICACIÓN.  </t>
  </si>
  <si>
    <t>SUMINISTRO DE VÁLVULA CHECK DE FO.FO DE 3" DE DIÁMETRO.</t>
  </si>
  <si>
    <t>INSTALACIÓN DE VÁLVULA CHECK DE FO.FO DE 3" DE DIÁMETRO.</t>
  </si>
  <si>
    <t>SUMINISTRO  DE  VÁLVULA  COMPUERTA  DE  FO.FO  DE 3" DE DIÁMETRO.</t>
  </si>
  <si>
    <t>INSTALACIÓN DE  VÁLVULA  COMPUERTA  DE  FO.FO  DE 3" DE DIÁMETRO.</t>
  </si>
  <si>
    <t>SUMINISTRO E INSTALACIÓN DE MANÓMETRO DE PRESIÓN DE 0-14 KG/CM2, INCLUYE 2 NIPLES DE FO.GO. DE 1/2" X 0.10 METROS, 1 VÁLVULA MARIPOSA DE 1/2" DE DIÁMETRO.</t>
  </si>
  <si>
    <t>SUMINISTRO DE VÁLVULA COMBINADA DE ADMISIÓN Y EXPULSIÓN DE AIRE ROSCADA MCA.  PLÁSTICA, CON FLOTADOR DE POLIPROPILENO, ORIFICIO AUTOMÁTICO DE 12 MM2, PRESIÓN NOMINAL DE 16 BAR CON ROSCA, DE 2" DE DIÁMETRO.</t>
  </si>
  <si>
    <t>SUMINISTRO E INSTALACIÓN DE CARRETE PARA COLUMNA DE  ACERO AL CARBÓN DE 3" DE DIÁMETRO Y 3.20 METROS DE LONGITUD. INCLUYE PROTECCIÓN CON PINTURA ANTICORROSIVA CON PRIMARIO Y PINTURA ESMALTE.</t>
  </si>
  <si>
    <t>SUMINISTRO  E  INSTALACIÓN DE CARRETE  DE  ACERO DE 3'' DE DIÁMETRO X 0.55 MTS DE LONGITUD. INCLUYE PROTECCIÓN CON PINTURA ANTICORROSIVA. CON PRIMARIO Y PINTURA ESMALTE.</t>
  </si>
  <si>
    <t>SUMINISTRO  E  INSTALACIÓN DE CARRETE  DE  ACERO DE 3'' DE DIÁMETRO Y 0.90 METROS DE LONGITUD. INCLUYE PROTECCIÓN CON PINTURA ANTICORROSIVA CON PRIMARIO Y PINTURA ESMALTE.</t>
  </si>
  <si>
    <t>SUMINISTRO  DE  INSTALACIÓN  DE  CODO  DE  ACERO SOLDABLE DE 90º X 3" DE DIÁMETRO.</t>
  </si>
  <si>
    <t>SUMINISTRO DE INSTALACIÓN DE CODO DE FO.FO. DE 45º X 3" DE DIÁMETRO.</t>
  </si>
  <si>
    <t>SUMINISTRO DE EMPAQUES DE PLOMO DE 76 MM (3") DE DIÁMETRO.</t>
  </si>
  <si>
    <t>SUMINISTRO E INSTALACIÓN DE ARREGLO MECÁNICO A BASE DE DOS TUBO DE ACERO AL CARBÓN DE 3'' DE DIÁMETRO Y 1.00 METROS DE LONGITUD A 45° Y BRIDA EN UN EXTREMO, SOLDADOS A UN TUBO BRIDADO EN UN EXTREMO Y TAPA CIEGA EN EL OTRO EXTREMO, DE 6'' DE DIÁMETRO Y 1.50 METROS DE LONGITUD. INCLUYE: PROTECCIÓN CON PINTURA ANTICORROSIVA CON PRIMARIO Y PINTURA ESMALTE, EMPAQUES DE PLOMO Y TORNILLERÍA. VER DETALLE EN PLANO.</t>
  </si>
  <si>
    <t>SUMINISTRO DE INSTALACIÓN DE TAPA CIEGA SOLDABLE DE 6" DE DIÁMETRO.</t>
  </si>
  <si>
    <t>SUMINISTRO E INSTALACIÓN DE REDUCCIÓN FoFo BRIDADO 6" A 4" DE DIÁMETRO.</t>
  </si>
  <si>
    <t>TRAZO Y CORTE UTILIZANDO CORTADORA DE DISCO EN PAVIMENTO ASFÁLTICO EN TRAMO CARRETERO .</t>
  </si>
  <si>
    <t xml:space="preserve">RUPTURA DE PAVIMENTO ASFÁLTICO, ROMPER, REMOVER, EXTRAER Y RETIRAR FUERA DEL ÁREA DE TRABAJO EL MATERIAL PRODUCTO DE LA RUPTURA. </t>
  </si>
  <si>
    <t>CONSTRUCCIÓN DE BASE HIDRÁULICA CON MATERIAL INERTE  DE 20 CMS DE ESPESOR. INCLUYE: COMPATACIÓN AL 100% PROCTOR CON MATERIAL COMÚN DE BANCO E INCORPORACIÓN DE HUMEDAD Y RIEGO DE IMPREGNACIÓN.</t>
  </si>
  <si>
    <t>CONSTRUCCIÓN Y COLOCACIÓN DE MEZCLA ASFÁLTICA EN FRÍO DE 7 CENTÍMETROS COMPACTOS. INCLUYE: MATERIALES PETREOS TRIRURADOS, TRATAMIENTO DE PLANCHADO, RIEGO DE LIGA, LIMPIEZA Y RETIRO DEL MATERIAL SOBRANTE DE EXCAVACIÓN O PRODUCTO DE DEMOLICIÓN.</t>
  </si>
  <si>
    <t>SUMINISTRO E INSTALACION DE ARREGLOS PARA INSTALACIÓN  DE  VÁLVULA  DE  AIRE  DE 2" DE DIÁMETRO. INCUYE: COPLE SOLDABLE DE 2" DE DIÁMETRO, 1 NIPLE DE 2" DE DIÁMETRO Y 0.15 METROS DE LARGO, 1 VÁLVULA COMPUERTA DE 2" DE DIÁMETRO.</t>
  </si>
  <si>
    <t>SUMINISTRO  E  INSTALACION DE CARRETE  DE  ACERO BRIDADO EN UN EXTREMO DE 3'' DE DIÁMETRO Y 1.90 METROS DE LONGITUD. INCLUYE: 1.00 DERIVACIÓN VERTICAL DE NIPLE DE TUBO DE FoGo. ROSCADO EN UN EXTREMO DE ½ " DE DIÁMETRO PARA INSTALACIÓN DE MANÓMETRO Y 1.00 DERIVACIÓN VERTICAL CON CON NIPLE DE TUBO DE FoGo. CON ROSCA EN UN EXTREMO DE 2" DE DIÁMETRO PARA VÁLVULA DE ADMISIÓN Y EXPULSIÓN DE AIRE, PROTECCIÓN CON PINTURA ANTICORROSIVA. CON PRIMARIO Y PINTURA ESMALTE.</t>
  </si>
  <si>
    <t>SUMINISTRO DE TUBERÍA DE PVC SANITARIO DE 10" DE DIÁMETRO TIPO "ANGER"  CLASE SDR 35, PUESTA EN ALMACEN DE LA OBRA.</t>
  </si>
  <si>
    <t>INSTALACIÓN, JUNTEO Y PRUEBA HIDROSTÁTICA DE TUBERÍA DE PVC HIDRÁULICA "ANGER" DE 4" DE DIÁMETRO RD 32.5.</t>
  </si>
  <si>
    <t>SUMINISTRO DE TUBERÍA DE PVC HIDRÁULICA "ANGER" DE 4" DE DIÁMETRO RD 32.5.</t>
  </si>
  <si>
    <t>7025.01 2130.01</t>
  </si>
  <si>
    <t>7025.01 8069.00 3</t>
  </si>
  <si>
    <t>7025.01 8069.00 3 TREND-09</t>
  </si>
  <si>
    <t>SUMINISTRO E INSTALACIÓN DE CONTRAMARCO SENCILLO DE 1.40 Y CANAL DE 4''.</t>
  </si>
  <si>
    <t>SUMINISTRO E INSTALACIÓN DE CONTRAMARCO DOBLE DE 1.80 Y CANAL DE 4''.</t>
  </si>
  <si>
    <t xml:space="preserve">FABRICACIÓN DE SOPORTE PARA TREN DE DESCARGA CON 4 ANCLAS DE VARILLA DEL No. 3 A PISO DE CAJA -REGISTRO, CON PEDESTAL DE 0.40 x 0.20 DE ALTURA VARIABLE MÁXIMO 0.80 METROS, ELABORADO CON CONCRETO F´C= 150KG/CM², ESTRIBOS DE ACERO DEL No. 3 @ 20 CENTÍMETROS. INCLUYE: ABRAZADERA METÁLICA TIPO OMEGA DE SOLERA PLANA DE 1 1/2" X 1/4" PARA TUBO DE 3" DE DIÁMETRO, MATERIAL, HABILITADO, ARMADO, TRASLAPES, AMARRES, GANCHOS, DESPERDICIOS, ARMADO, CIMBRA, DESCIMBRA, COLADO, VIBRADO, CURADO Y ACARREO DENTRO DE LA OBRA DEL MATERIAL, MANO DE OBRA Y HERRAMIENTA. </t>
  </si>
  <si>
    <t>4080.01 AL 05</t>
  </si>
  <si>
    <t>4030.02
4090.01
4080.02</t>
  </si>
  <si>
    <t>PIEZAS ESPECIALES EN DESCARGA.</t>
  </si>
  <si>
    <t xml:space="preserve">PIEZAS ESPECILAES EN ARREGLO MECÁNICO. </t>
  </si>
  <si>
    <t xml:space="preserve">EQUIPAMIENTO ELECTROMECÁNICO. </t>
  </si>
  <si>
    <t>EMISOR A PRESIÓN.</t>
  </si>
  <si>
    <t>ESTACIÓN DE BOMBEO DE AGUAS RESIDUALES (INCLUYE DESARENADOR Y REGISTRO).</t>
  </si>
  <si>
    <t xml:space="preserve">DESCARGAS DOMICILIARIAS. </t>
  </si>
  <si>
    <t>RED DE ATARJEAS.</t>
  </si>
  <si>
    <t>PRELIMINARES.</t>
  </si>
  <si>
    <t xml:space="preserve">TABAJOS EN CRUCES DE VIALIDAD. </t>
  </si>
  <si>
    <t>AMPLIACIÓN DE LA RED DE ALCANTARILLADO EN LA COLONIA SAN ISIDRO LABRADOR, SEGUNDA ETAPA, CONSISTENTE EN 3.3 KM DE TUBERÍA SANITARIA PVC DE 8" DE DIÁMETRO SDR-35, Y 85 DESCARGAS DOMICILIARIAS, EN CIUDAD CONSTITUCIÓN, MUNICIPIO DE COMONDÚ.</t>
  </si>
  <si>
    <t>JULIO</t>
  </si>
  <si>
    <t>LICITACION PUBLICA No. LPO-000000003-007-2024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</si>
</sst>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$-80A]#,##0.00"/>
    <numFmt numFmtId="167" formatCode="&quot;$&quot;#,##0.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Open Sans"/>
      <family val="2"/>
    </font>
    <font>
      <sz val="10"/>
      <name val="Open Sans"/>
      <family val="2"/>
    </font>
    <font>
      <b/>
      <sz val="12"/>
      <name val="Open Sans"/>
      <family val="2"/>
    </font>
    <font>
      <b/>
      <sz val="11"/>
      <name val="Open Sans"/>
      <family val="2"/>
    </font>
    <font>
      <b/>
      <sz val="9"/>
      <name val="Open Sans"/>
      <family val="2"/>
    </font>
    <font>
      <sz val="9"/>
      <name val="Open Sans"/>
      <family val="2"/>
    </font>
    <font>
      <sz val="14"/>
      <name val="Open Sans"/>
      <family val="2"/>
    </font>
    <font>
      <sz val="12"/>
      <name val="Open Sans"/>
      <family val="2"/>
    </font>
    <font>
      <sz val="12"/>
      <color theme="3"/>
      <name val="Open Sans"/>
      <family val="2"/>
    </font>
    <font>
      <sz val="10"/>
      <name val="Arial"/>
      <family val="2"/>
    </font>
    <font>
      <sz val="12"/>
      <name val="Montserrat Black"/>
    </font>
    <font>
      <b/>
      <sz val="11"/>
      <name val="Montserrat Black"/>
    </font>
    <font>
      <sz val="11"/>
      <name val="Montserrat Black"/>
    </font>
    <font>
      <b/>
      <sz val="11"/>
      <name val="Montserrat"/>
    </font>
    <font>
      <sz val="11"/>
      <name val="Montserrat"/>
    </font>
    <font>
      <sz val="11"/>
      <name val="Open Sans"/>
      <family val="2"/>
    </font>
    <font>
      <sz val="12"/>
      <color indexed="8"/>
      <name val="Open Sans"/>
      <family val="2"/>
    </font>
    <font>
      <b/>
      <sz val="14"/>
      <name val="Open Sans"/>
      <family val="2"/>
    </font>
    <font>
      <sz val="10"/>
      <name val="Arial"/>
    </font>
    <font>
      <b/>
      <sz val="12"/>
      <name val="Open Sans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43" fontId="3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14" fillId="0" borderId="0"/>
    <xf numFmtId="0" fontId="1" fillId="0" borderId="0"/>
    <xf numFmtId="0" fontId="3" fillId="0" borderId="0"/>
    <xf numFmtId="44" fontId="23" fillId="0" borderId="0" applyFont="0" applyFill="0" applyBorder="0" applyAlignment="0" applyProtection="0"/>
  </cellStyleXfs>
  <cellXfs count="243">
    <xf numFmtId="0" fontId="0" fillId="0" borderId="0" xfId="0"/>
    <xf numFmtId="0" fontId="6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justify" vertical="top" wrapText="1"/>
    </xf>
    <xf numFmtId="43" fontId="10" fillId="0" borderId="0" xfId="1" applyFont="1" applyBorder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44" fontId="10" fillId="0" borderId="0" xfId="0" applyNumberFormat="1" applyFont="1" applyAlignment="1">
      <alignment wrapText="1"/>
    </xf>
    <xf numFmtId="0" fontId="10" fillId="0" borderId="0" xfId="0" applyFont="1" applyAlignment="1">
      <alignment wrapText="1"/>
    </xf>
    <xf numFmtId="44" fontId="10" fillId="0" borderId="0" xfId="0" applyNumberFormat="1" applyFont="1" applyAlignment="1">
      <alignment horizontal="right" wrapText="1"/>
    </xf>
    <xf numFmtId="0" fontId="6" fillId="0" borderId="0" xfId="0" applyFont="1"/>
    <xf numFmtId="166" fontId="6" fillId="0" borderId="0" xfId="0" applyNumberFormat="1" applyFont="1"/>
    <xf numFmtId="4" fontId="12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justify" vertical="top" wrapText="1"/>
    </xf>
    <xf numFmtId="4" fontId="6" fillId="0" borderId="0" xfId="0" applyNumberFormat="1" applyFont="1" applyAlignment="1">
      <alignment horizontal="center" wrapText="1"/>
    </xf>
    <xf numFmtId="44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vertical="center" wrapText="1"/>
    </xf>
    <xf numFmtId="44" fontId="6" fillId="0" borderId="0" xfId="0" applyNumberFormat="1" applyFont="1" applyAlignment="1">
      <alignment horizontal="right" wrapText="1"/>
    </xf>
    <xf numFmtId="0" fontId="13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44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justify" vertical="center" wrapText="1"/>
    </xf>
    <xf numFmtId="44" fontId="6" fillId="0" borderId="0" xfId="0" applyNumberFormat="1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4" fontId="12" fillId="0" borderId="25" xfId="0" applyNumberFormat="1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6" fillId="0" borderId="26" xfId="0" applyFont="1" applyBorder="1" applyAlignment="1">
      <alignment wrapText="1"/>
    </xf>
    <xf numFmtId="0" fontId="6" fillId="0" borderId="26" xfId="0" applyFont="1" applyBorder="1" applyAlignment="1">
      <alignment horizontal="justify" vertical="top" wrapText="1"/>
    </xf>
    <xf numFmtId="4" fontId="6" fillId="0" borderId="26" xfId="0" applyNumberFormat="1" applyFont="1" applyBorder="1" applyAlignment="1">
      <alignment horizontal="center" wrapText="1"/>
    </xf>
    <xf numFmtId="44" fontId="6" fillId="0" borderId="26" xfId="0" applyNumberFormat="1" applyFont="1" applyBorder="1" applyAlignment="1">
      <alignment wrapText="1"/>
    </xf>
    <xf numFmtId="44" fontId="6" fillId="0" borderId="26" xfId="0" applyNumberFormat="1" applyFont="1" applyBorder="1" applyAlignment="1">
      <alignment horizontal="right" wrapText="1"/>
    </xf>
    <xf numFmtId="0" fontId="12" fillId="0" borderId="0" xfId="0" applyFont="1" applyAlignment="1">
      <alignment vertical="center" wrapText="1"/>
    </xf>
    <xf numFmtId="0" fontId="7" fillId="3" borderId="20" xfId="0" applyFont="1" applyFill="1" applyBorder="1" applyAlignment="1">
      <alignment horizontal="center" vertical="center" wrapText="1"/>
    </xf>
    <xf numFmtId="2" fontId="12" fillId="3" borderId="21" xfId="0" applyNumberFormat="1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justify" vertical="top" wrapText="1"/>
    </xf>
    <xf numFmtId="0" fontId="12" fillId="3" borderId="21" xfId="0" applyFont="1" applyFill="1" applyBorder="1" applyAlignment="1">
      <alignment horizontal="center" vertical="center" wrapText="1"/>
    </xf>
    <xf numFmtId="4" fontId="12" fillId="3" borderId="21" xfId="0" applyNumberFormat="1" applyFont="1" applyFill="1" applyBorder="1" applyAlignment="1">
      <alignment horizontal="center" vertical="center" wrapText="1"/>
    </xf>
    <xf numFmtId="44" fontId="12" fillId="3" borderId="21" xfId="0" applyNumberFormat="1" applyFont="1" applyFill="1" applyBorder="1" applyAlignment="1">
      <alignment horizontal="center" vertical="center" wrapText="1"/>
    </xf>
    <xf numFmtId="167" fontId="7" fillId="3" borderId="22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wrapText="1"/>
    </xf>
    <xf numFmtId="0" fontId="7" fillId="4" borderId="0" xfId="0" applyFont="1" applyFill="1" applyAlignment="1">
      <alignment wrapText="1"/>
    </xf>
    <xf numFmtId="0" fontId="15" fillId="0" borderId="0" xfId="0" applyFont="1" applyAlignment="1">
      <alignment vertical="center" wrapText="1"/>
    </xf>
    <xf numFmtId="0" fontId="12" fillId="0" borderId="0" xfId="0" quotePrefix="1" applyFont="1" applyAlignment="1">
      <alignment horizontal="center" vertical="center" wrapText="1"/>
    </xf>
    <xf numFmtId="4" fontId="12" fillId="0" borderId="29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justify" vertical="top" wrapText="1"/>
    </xf>
    <xf numFmtId="0" fontId="16" fillId="0" borderId="0" xfId="0" applyFont="1" applyAlignment="1">
      <alignment wrapText="1"/>
    </xf>
    <xf numFmtId="0" fontId="18" fillId="3" borderId="25" xfId="0" applyFont="1" applyFill="1" applyBorder="1" applyAlignment="1">
      <alignment horizontal="center" vertical="center" wrapText="1"/>
    </xf>
    <xf numFmtId="4" fontId="18" fillId="3" borderId="25" xfId="0" applyNumberFormat="1" applyFont="1" applyFill="1" applyBorder="1" applyAlignment="1">
      <alignment horizontal="center" vertical="center" wrapText="1"/>
    </xf>
    <xf numFmtId="44" fontId="18" fillId="3" borderId="25" xfId="0" applyNumberFormat="1" applyFont="1" applyFill="1" applyBorder="1" applyAlignment="1">
      <alignment horizontal="center" vertical="center" wrapText="1"/>
    </xf>
    <xf numFmtId="0" fontId="18" fillId="3" borderId="27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20" fillId="0" borderId="26" xfId="0" applyFont="1" applyBorder="1" applyAlignment="1">
      <alignment horizontal="center" wrapText="1"/>
    </xf>
    <xf numFmtId="0" fontId="20" fillId="0" borderId="26" xfId="0" applyFont="1" applyBorder="1" applyAlignment="1">
      <alignment wrapText="1"/>
    </xf>
    <xf numFmtId="0" fontId="20" fillId="0" borderId="26" xfId="0" applyFont="1" applyBorder="1" applyAlignment="1">
      <alignment horizontal="justify" vertical="top" wrapText="1"/>
    </xf>
    <xf numFmtId="4" fontId="20" fillId="0" borderId="26" xfId="0" applyNumberFormat="1" applyFont="1" applyBorder="1" applyAlignment="1">
      <alignment horizontal="center" wrapText="1"/>
    </xf>
    <xf numFmtId="44" fontId="20" fillId="0" borderId="26" xfId="0" applyNumberFormat="1" applyFont="1" applyBorder="1" applyAlignment="1">
      <alignment wrapText="1"/>
    </xf>
    <xf numFmtId="44" fontId="20" fillId="0" borderId="26" xfId="0" applyNumberFormat="1" applyFont="1" applyBorder="1" applyAlignment="1">
      <alignment horizontal="right" wrapText="1"/>
    </xf>
    <xf numFmtId="0" fontId="12" fillId="0" borderId="31" xfId="0" applyFont="1" applyBorder="1" applyAlignment="1">
      <alignment horizontal="center" wrapText="1"/>
    </xf>
    <xf numFmtId="0" fontId="12" fillId="0" borderId="32" xfId="0" applyFont="1" applyBorder="1" applyAlignment="1">
      <alignment horizontal="center" wrapText="1"/>
    </xf>
    <xf numFmtId="0" fontId="12" fillId="0" borderId="32" xfId="0" applyFont="1" applyBorder="1" applyAlignment="1">
      <alignment horizontal="justify" vertical="top" wrapText="1"/>
    </xf>
    <xf numFmtId="0" fontId="12" fillId="0" borderId="32" xfId="0" applyFont="1" applyBorder="1" applyAlignment="1">
      <alignment horizontal="center" vertical="center" wrapText="1"/>
    </xf>
    <xf numFmtId="4" fontId="12" fillId="0" borderId="32" xfId="1" applyNumberFormat="1" applyFont="1" applyBorder="1" applyAlignment="1">
      <alignment horizontal="center" vertical="center" wrapText="1"/>
    </xf>
    <xf numFmtId="44" fontId="12" fillId="0" borderId="32" xfId="0" applyNumberFormat="1" applyFont="1" applyBorder="1" applyAlignment="1">
      <alignment wrapText="1"/>
    </xf>
    <xf numFmtId="44" fontId="12" fillId="0" borderId="33" xfId="0" applyNumberFormat="1" applyFont="1" applyBorder="1" applyAlignment="1">
      <alignment horizontal="right" wrapText="1"/>
    </xf>
    <xf numFmtId="166" fontId="10" fillId="0" borderId="0" xfId="0" applyNumberFormat="1" applyFont="1" applyAlignment="1">
      <alignment wrapText="1"/>
    </xf>
    <xf numFmtId="0" fontId="12" fillId="0" borderId="7" xfId="0" applyFont="1" applyBorder="1" applyAlignment="1">
      <alignment horizontal="center" wrapText="1"/>
    </xf>
    <xf numFmtId="0" fontId="12" fillId="0" borderId="8" xfId="0" applyFont="1" applyBorder="1" applyAlignment="1">
      <alignment horizontal="left" wrapText="1"/>
    </xf>
    <xf numFmtId="0" fontId="12" fillId="0" borderId="8" xfId="0" applyFont="1" applyBorder="1" applyAlignment="1">
      <alignment horizontal="center" vertical="center" wrapText="1"/>
    </xf>
    <xf numFmtId="4" fontId="21" fillId="0" borderId="8" xfId="1" applyNumberFormat="1" applyFont="1" applyBorder="1" applyAlignment="1">
      <alignment horizontal="center" vertical="center" wrapText="1"/>
    </xf>
    <xf numFmtId="44" fontId="12" fillId="0" borderId="8" xfId="0" applyNumberFormat="1" applyFont="1" applyBorder="1" applyAlignment="1">
      <alignment wrapText="1"/>
    </xf>
    <xf numFmtId="44" fontId="12" fillId="0" borderId="9" xfId="0" applyNumberFormat="1" applyFont="1" applyBorder="1" applyAlignment="1">
      <alignment horizontal="right" wrapText="1"/>
    </xf>
    <xf numFmtId="166" fontId="22" fillId="0" borderId="0" xfId="0" applyNumberFormat="1" applyFont="1" applyAlignment="1">
      <alignment wrapText="1"/>
    </xf>
    <xf numFmtId="0" fontId="22" fillId="0" borderId="0" xfId="0" applyFont="1" applyAlignment="1">
      <alignment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4" fontId="12" fillId="0" borderId="8" xfId="1" applyNumberFormat="1" applyFont="1" applyBorder="1" applyAlignment="1">
      <alignment horizontal="center" vertical="center" wrapText="1"/>
    </xf>
    <xf numFmtId="44" fontId="12" fillId="0" borderId="8" xfId="0" applyNumberFormat="1" applyFont="1" applyBorder="1" applyAlignment="1">
      <alignment vertical="center" wrapText="1"/>
    </xf>
    <xf numFmtId="44" fontId="12" fillId="0" borderId="9" xfId="0" applyNumberFormat="1" applyFont="1" applyBorder="1" applyAlignment="1">
      <alignment horizontal="right" vertical="center" wrapText="1"/>
    </xf>
    <xf numFmtId="44" fontId="7" fillId="0" borderId="9" xfId="0" applyNumberFormat="1" applyFont="1" applyBorder="1" applyAlignment="1">
      <alignment horizontal="right" vertical="center" wrapText="1"/>
    </xf>
    <xf numFmtId="4" fontId="12" fillId="0" borderId="8" xfId="1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wrapText="1"/>
    </xf>
    <xf numFmtId="0" fontId="6" fillId="0" borderId="9" xfId="0" applyFont="1" applyBorder="1" applyAlignment="1">
      <alignment wrapText="1"/>
    </xf>
    <xf numFmtId="167" fontId="6" fillId="0" borderId="0" xfId="0" applyNumberFormat="1" applyFont="1" applyAlignment="1">
      <alignment wrapText="1"/>
    </xf>
    <xf numFmtId="0" fontId="12" fillId="0" borderId="8" xfId="0" applyFont="1" applyBorder="1" applyAlignment="1">
      <alignment horizontal="right" vertical="center" wrapText="1"/>
    </xf>
    <xf numFmtId="167" fontId="12" fillId="0" borderId="9" xfId="0" applyNumberFormat="1" applyFont="1" applyBorder="1" applyAlignment="1">
      <alignment horizontal="right" vertical="center" wrapText="1"/>
    </xf>
    <xf numFmtId="0" fontId="12" fillId="0" borderId="8" xfId="0" applyFont="1" applyBorder="1" applyAlignment="1">
      <alignment horizontal="justify" vertical="center" wrapText="1"/>
    </xf>
    <xf numFmtId="0" fontId="12" fillId="0" borderId="35" xfId="0" applyFont="1" applyBorder="1" applyAlignment="1">
      <alignment horizontal="center" wrapText="1"/>
    </xf>
    <xf numFmtId="0" fontId="12" fillId="0" borderId="36" xfId="0" applyFont="1" applyBorder="1" applyAlignment="1">
      <alignment horizontal="left" wrapText="1"/>
    </xf>
    <xf numFmtId="0" fontId="12" fillId="0" borderId="36" xfId="0" applyFont="1" applyBorder="1" applyAlignment="1">
      <alignment horizontal="center" vertical="center" wrapText="1"/>
    </xf>
    <xf numFmtId="4" fontId="12" fillId="0" borderId="36" xfId="1" applyNumberFormat="1" applyFont="1" applyFill="1" applyBorder="1" applyAlignment="1">
      <alignment horizontal="center" vertical="center" wrapText="1"/>
    </xf>
    <xf numFmtId="44" fontId="12" fillId="0" borderId="36" xfId="0" applyNumberFormat="1" applyFont="1" applyBorder="1" applyAlignment="1">
      <alignment wrapText="1"/>
    </xf>
    <xf numFmtId="167" fontId="12" fillId="0" borderId="23" xfId="0" applyNumberFormat="1" applyFont="1" applyBorder="1" applyAlignment="1">
      <alignment horizontal="right" vertical="center" wrapText="1"/>
    </xf>
    <xf numFmtId="0" fontId="7" fillId="0" borderId="36" xfId="0" applyFont="1" applyBorder="1" applyAlignment="1">
      <alignment horizontal="right" vertical="center" wrapText="1"/>
    </xf>
    <xf numFmtId="44" fontId="12" fillId="0" borderId="19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44" fontId="12" fillId="0" borderId="19" xfId="12" applyFont="1" applyBorder="1" applyAlignment="1">
      <alignment vertical="center"/>
    </xf>
    <xf numFmtId="0" fontId="12" fillId="5" borderId="25" xfId="0" quotePrefix="1" applyFont="1" applyFill="1" applyBorder="1" applyAlignment="1">
      <alignment horizontal="center" vertical="center" wrapText="1"/>
    </xf>
    <xf numFmtId="44" fontId="20" fillId="0" borderId="13" xfId="0" applyNumberFormat="1" applyFont="1" applyBorder="1" applyAlignment="1">
      <alignment vertical="center" wrapText="1"/>
    </xf>
    <xf numFmtId="44" fontId="8" fillId="0" borderId="17" xfId="0" applyNumberFormat="1" applyFont="1" applyBorder="1" applyAlignment="1">
      <alignment vertical="center" wrapText="1"/>
    </xf>
    <xf numFmtId="0" fontId="12" fillId="0" borderId="19" xfId="2" applyFont="1" applyBorder="1" applyAlignment="1">
      <alignment horizontal="center" vertical="center" wrapText="1"/>
    </xf>
    <xf numFmtId="0" fontId="12" fillId="5" borderId="19" xfId="2" applyFont="1" applyFill="1" applyBorder="1" applyAlignment="1">
      <alignment horizontal="justify" vertical="center" wrapText="1"/>
    </xf>
    <xf numFmtId="49" fontId="12" fillId="0" borderId="19" xfId="2" applyNumberFormat="1" applyFont="1" applyBorder="1" applyAlignment="1">
      <alignment horizontal="center" vertical="center" wrapText="1"/>
    </xf>
    <xf numFmtId="4" fontId="12" fillId="0" borderId="19" xfId="2" applyNumberFormat="1" applyFont="1" applyBorder="1" applyAlignment="1">
      <alignment horizontal="center" vertical="center" wrapText="1"/>
    </xf>
    <xf numFmtId="0" fontId="12" fillId="5" borderId="19" xfId="2" applyFont="1" applyFill="1" applyBorder="1" applyAlignment="1">
      <alignment horizontal="justify" vertical="top" wrapText="1"/>
    </xf>
    <xf numFmtId="0" fontId="12" fillId="0" borderId="12" xfId="2" applyFont="1" applyBorder="1" applyAlignment="1">
      <alignment horizontal="center" vertical="center" wrapText="1"/>
    </xf>
    <xf numFmtId="0" fontId="12" fillId="5" borderId="12" xfId="2" applyFont="1" applyFill="1" applyBorder="1" applyAlignment="1">
      <alignment horizontal="justify" vertical="center" wrapText="1"/>
    </xf>
    <xf numFmtId="49" fontId="12" fillId="0" borderId="12" xfId="2" applyNumberFormat="1" applyFont="1" applyBorder="1" applyAlignment="1">
      <alignment horizontal="center" vertical="center" wrapText="1"/>
    </xf>
    <xf numFmtId="4" fontId="12" fillId="0" borderId="12" xfId="2" applyNumberFormat="1" applyFont="1" applyBorder="1" applyAlignment="1">
      <alignment horizontal="center" vertical="center" wrapText="1"/>
    </xf>
    <xf numFmtId="44" fontId="12" fillId="0" borderId="12" xfId="12" applyFont="1" applyBorder="1" applyAlignment="1">
      <alignment vertical="center"/>
    </xf>
    <xf numFmtId="44" fontId="12" fillId="0" borderId="12" xfId="0" applyNumberFormat="1" applyFont="1" applyBorder="1" applyAlignment="1">
      <alignment horizontal="center" vertical="center" wrapText="1"/>
    </xf>
    <xf numFmtId="167" fontId="12" fillId="0" borderId="25" xfId="0" applyNumberFormat="1" applyFont="1" applyBorder="1" applyAlignment="1">
      <alignment vertical="center" wrapText="1"/>
    </xf>
    <xf numFmtId="0" fontId="12" fillId="0" borderId="11" xfId="6" applyFont="1" applyBorder="1" applyAlignment="1">
      <alignment horizontal="center" vertical="center"/>
    </xf>
    <xf numFmtId="167" fontId="12" fillId="0" borderId="37" xfId="0" applyNumberFormat="1" applyFont="1" applyBorder="1" applyAlignment="1">
      <alignment horizontal="right" vertical="center" wrapText="1"/>
    </xf>
    <xf numFmtId="0" fontId="12" fillId="0" borderId="18" xfId="6" applyFont="1" applyBorder="1" applyAlignment="1">
      <alignment horizontal="center" vertical="center"/>
    </xf>
    <xf numFmtId="0" fontId="12" fillId="0" borderId="15" xfId="6" applyFont="1" applyBorder="1" applyAlignment="1">
      <alignment horizontal="center" vertical="center"/>
    </xf>
    <xf numFmtId="0" fontId="12" fillId="0" borderId="16" xfId="2" applyFont="1" applyBorder="1" applyAlignment="1">
      <alignment horizontal="center" vertical="center" wrapText="1"/>
    </xf>
    <xf numFmtId="0" fontId="12" fillId="5" borderId="16" xfId="2" applyFont="1" applyFill="1" applyBorder="1" applyAlignment="1">
      <alignment horizontal="justify" vertical="center" wrapText="1"/>
    </xf>
    <xf numFmtId="49" fontId="12" fillId="0" borderId="16" xfId="2" applyNumberFormat="1" applyFont="1" applyBorder="1" applyAlignment="1">
      <alignment horizontal="center" vertical="center" wrapText="1"/>
    </xf>
    <xf numFmtId="4" fontId="12" fillId="0" borderId="16" xfId="2" applyNumberFormat="1" applyFont="1" applyBorder="1" applyAlignment="1">
      <alignment horizontal="center" vertical="center" wrapText="1"/>
    </xf>
    <xf numFmtId="44" fontId="12" fillId="0" borderId="16" xfId="12" applyFont="1" applyBorder="1" applyAlignment="1">
      <alignment vertical="center"/>
    </xf>
    <xf numFmtId="44" fontId="12" fillId="0" borderId="16" xfId="0" applyNumberFormat="1" applyFont="1" applyBorder="1" applyAlignment="1">
      <alignment horizontal="center" vertical="center" wrapText="1"/>
    </xf>
    <xf numFmtId="167" fontId="12" fillId="0" borderId="38" xfId="0" applyNumberFormat="1" applyFont="1" applyBorder="1" applyAlignment="1">
      <alignment horizontal="right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49" fontId="24" fillId="0" borderId="8" xfId="0" applyNumberFormat="1" applyFont="1" applyBorder="1" applyAlignment="1">
      <alignment horizontal="justify" vertical="top" wrapText="1"/>
    </xf>
    <xf numFmtId="0" fontId="12" fillId="0" borderId="39" xfId="6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 wrapText="1"/>
    </xf>
    <xf numFmtId="0" fontId="12" fillId="5" borderId="39" xfId="2" applyFont="1" applyFill="1" applyBorder="1" applyAlignment="1">
      <alignment horizontal="justify" vertical="top" wrapText="1"/>
    </xf>
    <xf numFmtId="49" fontId="12" fillId="0" borderId="39" xfId="2" applyNumberFormat="1" applyFont="1" applyBorder="1" applyAlignment="1">
      <alignment horizontal="center" vertical="center" wrapText="1"/>
    </xf>
    <xf numFmtId="4" fontId="12" fillId="0" borderId="39" xfId="2" applyNumberFormat="1" applyFont="1" applyBorder="1" applyAlignment="1">
      <alignment horizontal="center" vertical="center" wrapText="1"/>
    </xf>
    <xf numFmtId="44" fontId="12" fillId="0" borderId="39" xfId="12" applyFont="1" applyBorder="1" applyAlignment="1">
      <alignment vertical="center"/>
    </xf>
    <xf numFmtId="44" fontId="12" fillId="0" borderId="39" xfId="0" applyNumberFormat="1" applyFont="1" applyBorder="1" applyAlignment="1">
      <alignment horizontal="center" vertical="center" wrapText="1"/>
    </xf>
    <xf numFmtId="167" fontId="12" fillId="0" borderId="39" xfId="0" applyNumberFormat="1" applyFont="1" applyBorder="1" applyAlignment="1">
      <alignment horizontal="right" vertical="center" wrapText="1"/>
    </xf>
    <xf numFmtId="167" fontId="7" fillId="0" borderId="25" xfId="0" applyNumberFormat="1" applyFont="1" applyBorder="1" applyAlignment="1">
      <alignment vertical="center" wrapText="1"/>
    </xf>
    <xf numFmtId="0" fontId="12" fillId="0" borderId="40" xfId="6" applyFont="1" applyBorder="1" applyAlignment="1">
      <alignment horizontal="center" vertical="center"/>
    </xf>
    <xf numFmtId="167" fontId="12" fillId="0" borderId="41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right" vertical="center" wrapText="1"/>
    </xf>
    <xf numFmtId="0" fontId="16" fillId="0" borderId="39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right" vertical="center" wrapText="1"/>
    </xf>
    <xf numFmtId="167" fontId="7" fillId="0" borderId="39" xfId="0" applyNumberFormat="1" applyFont="1" applyBorder="1" applyAlignment="1">
      <alignment vertical="center" wrapText="1"/>
    </xf>
    <xf numFmtId="0" fontId="7" fillId="3" borderId="31" xfId="0" applyFont="1" applyFill="1" applyBorder="1" applyAlignment="1">
      <alignment horizontal="center" vertical="center" wrapText="1"/>
    </xf>
    <xf numFmtId="2" fontId="12" fillId="3" borderId="32" xfId="0" applyNumberFormat="1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justify" vertical="top" wrapText="1"/>
    </xf>
    <xf numFmtId="0" fontId="12" fillId="3" borderId="32" xfId="0" applyFont="1" applyFill="1" applyBorder="1" applyAlignment="1">
      <alignment horizontal="center" vertical="center" wrapText="1"/>
    </xf>
    <xf numFmtId="4" fontId="12" fillId="3" borderId="32" xfId="0" applyNumberFormat="1" applyFont="1" applyFill="1" applyBorder="1" applyAlignment="1">
      <alignment horizontal="center" vertical="center" wrapText="1"/>
    </xf>
    <xf numFmtId="44" fontId="12" fillId="3" borderId="32" xfId="0" applyNumberFormat="1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left" vertical="center" wrapText="1"/>
    </xf>
    <xf numFmtId="167" fontId="7" fillId="3" borderId="33" xfId="0" applyNumberFormat="1" applyFont="1" applyFill="1" applyBorder="1" applyAlignment="1">
      <alignment horizontal="right" vertical="center" wrapText="1"/>
    </xf>
    <xf numFmtId="0" fontId="7" fillId="3" borderId="35" xfId="0" applyFont="1" applyFill="1" applyBorder="1" applyAlignment="1">
      <alignment horizontal="center" vertical="center" wrapText="1"/>
    </xf>
    <xf numFmtId="2" fontId="12" fillId="3" borderId="36" xfId="0" applyNumberFormat="1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justify" vertical="top" wrapText="1"/>
    </xf>
    <xf numFmtId="0" fontId="12" fillId="3" borderId="36" xfId="0" applyFont="1" applyFill="1" applyBorder="1" applyAlignment="1">
      <alignment horizontal="center" vertical="center" wrapText="1"/>
    </xf>
    <xf numFmtId="4" fontId="12" fillId="3" borderId="36" xfId="0" applyNumberFormat="1" applyFont="1" applyFill="1" applyBorder="1" applyAlignment="1">
      <alignment horizontal="center" vertical="center" wrapText="1"/>
    </xf>
    <xf numFmtId="44" fontId="12" fillId="3" borderId="36" xfId="0" applyNumberFormat="1" applyFont="1" applyFill="1" applyBorder="1" applyAlignment="1">
      <alignment horizontal="center" vertical="center" wrapText="1"/>
    </xf>
    <xf numFmtId="0" fontId="12" fillId="3" borderId="36" xfId="0" applyFont="1" applyFill="1" applyBorder="1" applyAlignment="1">
      <alignment horizontal="left" vertical="center" wrapText="1"/>
    </xf>
    <xf numFmtId="167" fontId="7" fillId="3" borderId="42" xfId="0" applyNumberFormat="1" applyFont="1" applyFill="1" applyBorder="1" applyAlignment="1">
      <alignment horizontal="right" vertical="center" wrapText="1"/>
    </xf>
    <xf numFmtId="0" fontId="13" fillId="0" borderId="12" xfId="0" applyFont="1" applyBorder="1" applyAlignment="1">
      <alignment wrapText="1"/>
    </xf>
    <xf numFmtId="0" fontId="13" fillId="0" borderId="19" xfId="0" applyFont="1" applyBorder="1" applyAlignment="1">
      <alignment wrapText="1"/>
    </xf>
    <xf numFmtId="0" fontId="6" fillId="0" borderId="19" xfId="0" applyFont="1" applyBorder="1"/>
    <xf numFmtId="0" fontId="6" fillId="0" borderId="19" xfId="0" applyFont="1" applyBorder="1" applyAlignment="1">
      <alignment wrapText="1"/>
    </xf>
    <xf numFmtId="0" fontId="6" fillId="0" borderId="16" xfId="0" applyFont="1" applyBorder="1" applyAlignment="1">
      <alignment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167" fontId="7" fillId="0" borderId="0" xfId="0" applyNumberFormat="1" applyFont="1" applyAlignment="1">
      <alignment vertical="center" wrapText="1"/>
    </xf>
    <xf numFmtId="167" fontId="7" fillId="0" borderId="6" xfId="0" applyNumberFormat="1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12" fillId="5" borderId="0" xfId="2" applyFont="1" applyFill="1" applyAlignment="1">
      <alignment horizontal="justify" vertical="center" wrapText="1"/>
    </xf>
    <xf numFmtId="49" fontId="12" fillId="0" borderId="0" xfId="2" applyNumberFormat="1" applyFont="1" applyAlignment="1">
      <alignment horizontal="center" vertical="center" wrapText="1"/>
    </xf>
    <xf numFmtId="4" fontId="12" fillId="0" borderId="0" xfId="2" applyNumberFormat="1" applyFont="1" applyAlignment="1">
      <alignment horizontal="center" vertical="center" wrapText="1"/>
    </xf>
    <xf numFmtId="44" fontId="12" fillId="0" borderId="0" xfId="12" applyFont="1" applyBorder="1" applyAlignment="1">
      <alignment vertical="center"/>
    </xf>
    <xf numFmtId="44" fontId="12" fillId="0" borderId="0" xfId="0" applyNumberFormat="1" applyFont="1" applyAlignment="1">
      <alignment horizontal="center" vertical="center" wrapText="1"/>
    </xf>
    <xf numFmtId="167" fontId="12" fillId="0" borderId="0" xfId="0" applyNumberFormat="1" applyFont="1" applyAlignment="1">
      <alignment horizontal="right" vertical="center" wrapText="1"/>
    </xf>
    <xf numFmtId="0" fontId="12" fillId="5" borderId="16" xfId="2" applyFont="1" applyFill="1" applyBorder="1" applyAlignment="1">
      <alignment horizontal="justify" vertical="top" wrapText="1"/>
    </xf>
    <xf numFmtId="0" fontId="12" fillId="0" borderId="43" xfId="2" applyFont="1" applyBorder="1" applyAlignment="1">
      <alignment horizontal="center" vertical="center" wrapText="1"/>
    </xf>
    <xf numFmtId="0" fontId="12" fillId="5" borderId="43" xfId="2" applyFont="1" applyFill="1" applyBorder="1" applyAlignment="1">
      <alignment horizontal="justify" vertical="top" wrapText="1"/>
    </xf>
    <xf numFmtId="49" fontId="12" fillId="0" borderId="43" xfId="2" applyNumberFormat="1" applyFont="1" applyBorder="1" applyAlignment="1">
      <alignment horizontal="center" vertical="center" wrapText="1"/>
    </xf>
    <xf numFmtId="4" fontId="12" fillId="0" borderId="43" xfId="2" applyNumberFormat="1" applyFont="1" applyBorder="1" applyAlignment="1">
      <alignment horizontal="center" vertical="center" wrapText="1"/>
    </xf>
    <xf numFmtId="44" fontId="12" fillId="0" borderId="43" xfId="12" applyFont="1" applyBorder="1" applyAlignment="1">
      <alignment vertical="center"/>
    </xf>
    <xf numFmtId="44" fontId="12" fillId="0" borderId="43" xfId="0" applyNumberFormat="1" applyFont="1" applyBorder="1" applyAlignment="1">
      <alignment horizontal="center" vertical="center" wrapText="1"/>
    </xf>
    <xf numFmtId="0" fontId="12" fillId="0" borderId="44" xfId="6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 wrapText="1"/>
    </xf>
    <xf numFmtId="0" fontId="12" fillId="5" borderId="45" xfId="2" applyFont="1" applyFill="1" applyBorder="1" applyAlignment="1">
      <alignment horizontal="justify" vertical="top" wrapText="1"/>
    </xf>
    <xf numFmtId="49" fontId="12" fillId="0" borderId="45" xfId="2" applyNumberFormat="1" applyFont="1" applyBorder="1" applyAlignment="1">
      <alignment horizontal="center" vertical="center" wrapText="1"/>
    </xf>
    <xf numFmtId="4" fontId="12" fillId="0" borderId="45" xfId="2" applyNumberFormat="1" applyFont="1" applyBorder="1" applyAlignment="1">
      <alignment horizontal="center" vertical="center" wrapText="1"/>
    </xf>
    <xf numFmtId="44" fontId="12" fillId="0" borderId="45" xfId="12" applyFont="1" applyBorder="1" applyAlignment="1">
      <alignment vertical="center"/>
    </xf>
    <xf numFmtId="44" fontId="12" fillId="0" borderId="45" xfId="0" applyNumberFormat="1" applyFont="1" applyBorder="1" applyAlignment="1">
      <alignment horizontal="center" vertical="center" wrapText="1"/>
    </xf>
    <xf numFmtId="167" fontId="12" fillId="0" borderId="46" xfId="0" applyNumberFormat="1" applyFont="1" applyBorder="1" applyAlignment="1">
      <alignment horizontal="right" vertical="center" wrapText="1"/>
    </xf>
    <xf numFmtId="0" fontId="12" fillId="0" borderId="0" xfId="6" applyFont="1" applyAlignment="1">
      <alignment horizontal="center" vertical="center"/>
    </xf>
    <xf numFmtId="0" fontId="12" fillId="5" borderId="0" xfId="2" applyFont="1" applyFill="1" applyAlignment="1">
      <alignment horizontal="justify" vertical="top" wrapText="1"/>
    </xf>
    <xf numFmtId="0" fontId="12" fillId="0" borderId="20" xfId="6" applyFont="1" applyBorder="1" applyAlignment="1">
      <alignment horizontal="center" vertical="center"/>
    </xf>
    <xf numFmtId="0" fontId="12" fillId="5" borderId="21" xfId="2" applyFont="1" applyFill="1" applyBorder="1" applyAlignment="1">
      <alignment horizontal="justify" vertical="center" wrapText="1"/>
    </xf>
    <xf numFmtId="49" fontId="12" fillId="0" borderId="21" xfId="2" applyNumberFormat="1" applyFont="1" applyBorder="1" applyAlignment="1">
      <alignment horizontal="center" vertical="center" wrapText="1"/>
    </xf>
    <xf numFmtId="4" fontId="12" fillId="0" borderId="21" xfId="2" applyNumberFormat="1" applyFont="1" applyBorder="1" applyAlignment="1">
      <alignment horizontal="center" vertical="center" wrapText="1"/>
    </xf>
    <xf numFmtId="44" fontId="12" fillId="0" borderId="21" xfId="12" applyFont="1" applyBorder="1" applyAlignment="1">
      <alignment vertical="center"/>
    </xf>
    <xf numFmtId="44" fontId="12" fillId="0" borderId="21" xfId="0" applyNumberFormat="1" applyFont="1" applyBorder="1" applyAlignment="1">
      <alignment horizontal="center" vertical="center" wrapText="1"/>
    </xf>
    <xf numFmtId="167" fontId="12" fillId="0" borderId="22" xfId="0" applyNumberFormat="1" applyFont="1" applyBorder="1" applyAlignment="1">
      <alignment horizontal="right" vertical="center" wrapText="1"/>
    </xf>
    <xf numFmtId="0" fontId="3" fillId="0" borderId="34" xfId="0" applyFont="1" applyBorder="1"/>
    <xf numFmtId="0" fontId="3" fillId="0" borderId="8" xfId="0" applyFont="1" applyBorder="1"/>
    <xf numFmtId="0" fontId="3" fillId="0" borderId="30" xfId="0" applyFont="1" applyBorder="1"/>
    <xf numFmtId="2" fontId="12" fillId="0" borderId="19" xfId="2" applyNumberFormat="1" applyFont="1" applyBorder="1" applyAlignment="1">
      <alignment horizontal="center" vertical="center" wrapText="1"/>
    </xf>
    <xf numFmtId="2" fontId="12" fillId="0" borderId="12" xfId="2" applyNumberFormat="1" applyFont="1" applyBorder="1" applyAlignment="1">
      <alignment horizontal="center" vertical="center" wrapText="1"/>
    </xf>
    <xf numFmtId="2" fontId="12" fillId="0" borderId="16" xfId="2" applyNumberFormat="1" applyFont="1" applyBorder="1" applyAlignment="1">
      <alignment horizontal="center" vertical="center" wrapText="1"/>
    </xf>
    <xf numFmtId="2" fontId="12" fillId="0" borderId="21" xfId="2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49" fontId="12" fillId="0" borderId="1" xfId="0" applyNumberFormat="1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wrapText="1"/>
    </xf>
    <xf numFmtId="0" fontId="18" fillId="2" borderId="26" xfId="0" applyFont="1" applyFill="1" applyBorder="1" applyAlignment="1">
      <alignment horizontal="center" wrapText="1"/>
    </xf>
    <xf numFmtId="0" fontId="18" fillId="2" borderId="28" xfId="0" applyFont="1" applyFill="1" applyBorder="1" applyAlignment="1">
      <alignment horizont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right" vertical="center" wrapText="1"/>
    </xf>
    <xf numFmtId="0" fontId="16" fillId="0" borderId="12" xfId="0" applyFont="1" applyBorder="1" applyAlignment="1">
      <alignment horizontal="right" vertical="center" wrapText="1"/>
    </xf>
    <xf numFmtId="0" fontId="16" fillId="0" borderId="15" xfId="0" applyFont="1" applyBorder="1" applyAlignment="1">
      <alignment horizontal="right" vertical="center" wrapText="1"/>
    </xf>
    <xf numFmtId="0" fontId="16" fillId="0" borderId="16" xfId="0" applyFont="1" applyBorder="1" applyAlignment="1">
      <alignment horizontal="right" vertical="center" wrapText="1"/>
    </xf>
    <xf numFmtId="0" fontId="16" fillId="0" borderId="25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horizontal="center" wrapText="1"/>
    </xf>
  </cellXfs>
  <cellStyles count="13">
    <cellStyle name="Millares 5" xfId="4" xr:uid="{00000000-0005-0000-0000-000001000000}"/>
    <cellStyle name="Millares_pto san carlos" xfId="1" xr:uid="{00000000-0005-0000-0000-000002000000}"/>
    <cellStyle name="Moneda" xfId="12" builtinId="4"/>
    <cellStyle name="Moneda 2 2" xfId="3" xr:uid="{00000000-0005-0000-0000-000003000000}"/>
    <cellStyle name="Moneda 3" xfId="5" xr:uid="{00000000-0005-0000-0000-000004000000}"/>
    <cellStyle name="Normal" xfId="0" builtinId="0"/>
    <cellStyle name="Normal 17 2" xfId="11" xr:uid="{00000000-0005-0000-0000-000006000000}"/>
    <cellStyle name="Normal 2" xfId="2" xr:uid="{00000000-0005-0000-0000-000007000000}"/>
    <cellStyle name="Normal 2 3" xfId="6" xr:uid="{00000000-0005-0000-0000-000008000000}"/>
    <cellStyle name="Normal 3" xfId="7" xr:uid="{00000000-0005-0000-0000-000009000000}"/>
    <cellStyle name="Normal 4" xfId="10" xr:uid="{00000000-0005-0000-0000-00000A000000}"/>
    <cellStyle name="Normal 5" xfId="9" xr:uid="{00000000-0005-0000-0000-00000B000000}"/>
    <cellStyle name="Porcentual 2" xfId="8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166687</xdr:colOff>
      <xdr:row>1</xdr:row>
      <xdr:rowOff>0</xdr:rowOff>
    </xdr:from>
    <xdr:to>
      <xdr:col>2</xdr:col>
      <xdr:colOff>2349185</xdr:colOff>
      <xdr:row>6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DA08E40-A785-41FC-8E81-FB8A26F3D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" y="190500"/>
          <a:ext cx="5028092" cy="82153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234042</xdr:colOff>
      <xdr:row>1</xdr:row>
      <xdr:rowOff>4082</xdr:rowOff>
    </xdr:from>
    <xdr:to>
      <xdr:col>2</xdr:col>
      <xdr:colOff>3280693</xdr:colOff>
      <xdr:row>6</xdr:row>
      <xdr:rowOff>40821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0ECD133-5044-C090-B50F-099E2BED0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042" y="194582"/>
          <a:ext cx="5876937" cy="89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umletras\numletras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numletras"/>
    </sheetNames>
    <definedNames>
      <definedName name="NumLetras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8164A-1797-4A3B-A130-0F1A900D9F61}">
  <sheetPr>
    <pageSetUpPr fitToPage="1"/>
  </sheetPr>
  <dimension ref="A1:J44"/>
  <sheetViews>
    <sheetView tabSelected="1" view="pageBreakPreview" zoomScale="70" zoomScaleNormal="70" zoomScaleSheetLayoutView="70" workbookViewId="0">
      <selection activeCell="G26" sqref="G26"/>
    </sheetView>
  </sheetViews>
  <sheetFormatPr baseColWidth="10" defaultColWidth="9.140625" defaultRowHeight="15" x14ac:dyDescent="0.3"/>
  <cols>
    <col min="1" max="1" width="20.85546875" style="13" customWidth="1"/>
    <col min="2" max="2" width="21.7109375" style="1" customWidth="1"/>
    <col min="3" max="3" width="85.140625" style="14" customWidth="1"/>
    <col min="4" max="4" width="18.85546875" style="1" customWidth="1"/>
    <col min="5" max="5" width="21" style="15" customWidth="1"/>
    <col min="6" max="6" width="20.7109375" style="16" customWidth="1"/>
    <col min="7" max="7" width="46.7109375" style="1" customWidth="1"/>
    <col min="8" max="8" width="22.7109375" style="18" bestFit="1" customWidth="1"/>
    <col min="9" max="9" width="95.5703125" style="1" customWidth="1"/>
    <col min="10" max="10" width="21.28515625" style="1" bestFit="1" customWidth="1"/>
    <col min="11" max="11" width="20.28515625" style="1" customWidth="1"/>
    <col min="12" max="12" width="13.7109375" style="1" bestFit="1" customWidth="1"/>
    <col min="13" max="16384" width="9.140625" style="1"/>
  </cols>
  <sheetData>
    <row r="1" spans="1:9" x14ac:dyDescent="0.3">
      <c r="A1" s="1"/>
      <c r="C1" s="1"/>
      <c r="E1" s="1"/>
      <c r="F1" s="1"/>
      <c r="H1" s="1"/>
    </row>
    <row r="2" spans="1:9" ht="18" customHeight="1" x14ac:dyDescent="0.35">
      <c r="A2" s="221" t="s">
        <v>12</v>
      </c>
      <c r="B2" s="221"/>
      <c r="C2" s="221"/>
      <c r="D2" s="221"/>
      <c r="E2" s="221"/>
      <c r="F2" s="221"/>
      <c r="G2" s="221"/>
      <c r="H2" s="221"/>
    </row>
    <row r="3" spans="1:9" ht="6" customHeight="1" x14ac:dyDescent="0.35">
      <c r="A3" s="52"/>
      <c r="B3" s="53"/>
      <c r="C3" s="54"/>
      <c r="D3" s="55"/>
      <c r="E3" s="55"/>
      <c r="F3" s="55"/>
      <c r="G3" s="55"/>
      <c r="H3" s="55"/>
    </row>
    <row r="4" spans="1:9" ht="18" customHeight="1" x14ac:dyDescent="0.35">
      <c r="A4" s="221" t="s">
        <v>0</v>
      </c>
      <c r="B4" s="221"/>
      <c r="C4" s="221"/>
      <c r="D4" s="221"/>
      <c r="E4" s="221"/>
      <c r="F4" s="221"/>
      <c r="G4" s="221"/>
      <c r="H4" s="221"/>
    </row>
    <row r="5" spans="1:9" ht="6" customHeight="1" x14ac:dyDescent="0.35">
      <c r="A5" s="52"/>
      <c r="B5" s="53"/>
      <c r="C5" s="54"/>
      <c r="D5" s="55"/>
      <c r="E5" s="55"/>
      <c r="F5" s="55"/>
      <c r="G5" s="55"/>
      <c r="H5" s="55"/>
    </row>
    <row r="6" spans="1:9" ht="18" customHeight="1" x14ac:dyDescent="0.35">
      <c r="A6" s="221" t="s">
        <v>62</v>
      </c>
      <c r="B6" s="221"/>
      <c r="C6" s="221"/>
      <c r="D6" s="221"/>
      <c r="E6" s="221"/>
      <c r="F6" s="221"/>
      <c r="G6" s="221"/>
      <c r="H6" s="221"/>
      <c r="I6" s="220"/>
    </row>
    <row r="7" spans="1:9" ht="24" customHeight="1" x14ac:dyDescent="0.35">
      <c r="A7" s="104"/>
      <c r="B7" s="104"/>
      <c r="C7" s="104"/>
      <c r="D7" s="104"/>
      <c r="E7" s="104"/>
      <c r="F7" s="242" t="s">
        <v>254</v>
      </c>
      <c r="G7" s="242"/>
      <c r="H7" s="242"/>
      <c r="I7" s="220"/>
    </row>
    <row r="8" spans="1:9" s="22" customFormat="1" ht="46.5" customHeight="1" x14ac:dyDescent="0.2">
      <c r="A8" s="60" t="s">
        <v>20</v>
      </c>
      <c r="B8" s="222" t="s">
        <v>252</v>
      </c>
      <c r="C8" s="222"/>
      <c r="D8" s="222"/>
      <c r="E8" s="222"/>
      <c r="F8" s="222"/>
      <c r="G8" s="34"/>
      <c r="H8" s="20"/>
      <c r="I8" s="220"/>
    </row>
    <row r="9" spans="1:9" s="22" customFormat="1" ht="19.5" customHeight="1" thickBot="1" x14ac:dyDescent="0.25">
      <c r="A9" s="60" t="s">
        <v>13</v>
      </c>
      <c r="B9" s="223" t="s">
        <v>63</v>
      </c>
      <c r="C9" s="223"/>
      <c r="D9" s="44"/>
      <c r="E9" s="44"/>
      <c r="F9" s="224" t="s">
        <v>15</v>
      </c>
      <c r="G9" s="224"/>
      <c r="H9" s="224"/>
    </row>
    <row r="10" spans="1:9" s="22" customFormat="1" ht="20.25" thickTop="1" thickBot="1" x14ac:dyDescent="0.25">
      <c r="A10" s="60" t="s">
        <v>14</v>
      </c>
      <c r="B10" s="223" t="s">
        <v>37</v>
      </c>
      <c r="C10" s="223"/>
      <c r="D10" s="47"/>
      <c r="E10" s="48"/>
      <c r="F10" s="56" t="s">
        <v>16</v>
      </c>
      <c r="G10" s="56" t="s">
        <v>17</v>
      </c>
      <c r="H10" s="56" t="s">
        <v>18</v>
      </c>
    </row>
    <row r="11" spans="1:9" s="22" customFormat="1" ht="16.5" customHeight="1" thickTop="1" thickBot="1" x14ac:dyDescent="0.25">
      <c r="A11" s="60" t="s">
        <v>19</v>
      </c>
      <c r="B11" s="223" t="s">
        <v>64</v>
      </c>
      <c r="C11" s="223"/>
      <c r="D11" s="45"/>
      <c r="E11" s="46"/>
      <c r="F11" s="107">
        <v>16</v>
      </c>
      <c r="G11" s="27" t="s">
        <v>38</v>
      </c>
      <c r="H11" s="51">
        <v>2024</v>
      </c>
    </row>
    <row r="12" spans="1:9" s="22" customFormat="1" ht="12.75" customHeight="1" thickTop="1" thickBot="1" x14ac:dyDescent="0.25">
      <c r="A12" s="17"/>
      <c r="B12" s="21"/>
      <c r="C12" s="24"/>
      <c r="E12" s="5"/>
      <c r="F12" s="25"/>
      <c r="G12" s="26"/>
      <c r="H12" s="23"/>
    </row>
    <row r="13" spans="1:9" ht="20.25" customHeight="1" thickTop="1" thickBot="1" x14ac:dyDescent="0.4">
      <c r="A13" s="225" t="s">
        <v>24</v>
      </c>
      <c r="B13" s="226"/>
      <c r="C13" s="226"/>
      <c r="D13" s="226"/>
      <c r="E13" s="226"/>
      <c r="F13" s="226"/>
      <c r="G13" s="226"/>
      <c r="H13" s="227"/>
    </row>
    <row r="14" spans="1:9" ht="18" thickTop="1" thickBot="1" x14ac:dyDescent="0.35">
      <c r="A14" s="61"/>
      <c r="B14" s="62"/>
      <c r="C14" s="63"/>
      <c r="D14" s="62"/>
      <c r="E14" s="64"/>
      <c r="F14" s="65"/>
      <c r="G14" s="62"/>
      <c r="H14" s="66"/>
    </row>
    <row r="15" spans="1:9" ht="59.25" customHeight="1" thickTop="1" thickBot="1" x14ac:dyDescent="0.35">
      <c r="A15" s="56" t="s">
        <v>25</v>
      </c>
      <c r="B15" s="56" t="s">
        <v>21</v>
      </c>
      <c r="C15" s="56" t="s">
        <v>1</v>
      </c>
      <c r="D15" s="56" t="s">
        <v>2</v>
      </c>
      <c r="E15" s="57" t="s">
        <v>3</v>
      </c>
      <c r="F15" s="58" t="s">
        <v>4</v>
      </c>
      <c r="G15" s="59" t="s">
        <v>5</v>
      </c>
      <c r="H15" s="58" t="s">
        <v>6</v>
      </c>
    </row>
    <row r="16" spans="1:9" s="7" customFormat="1" ht="15.75" customHeight="1" thickTop="1" thickBot="1" x14ac:dyDescent="0.35">
      <c r="A16" s="2"/>
      <c r="B16" s="50"/>
      <c r="C16" s="3"/>
      <c r="D16" s="4"/>
      <c r="E16" s="5"/>
      <c r="F16" s="6"/>
      <c r="H16" s="8"/>
    </row>
    <row r="17" spans="1:9" s="7" customFormat="1" ht="18.75" thickTop="1" x14ac:dyDescent="0.35">
      <c r="A17" s="67"/>
      <c r="B17" s="68"/>
      <c r="C17" s="69"/>
      <c r="D17" s="70"/>
      <c r="E17" s="71"/>
      <c r="F17" s="72"/>
      <c r="G17" s="68"/>
      <c r="H17" s="73"/>
      <c r="I17" s="74"/>
    </row>
    <row r="18" spans="1:9" s="82" customFormat="1" ht="93" customHeight="1" x14ac:dyDescent="0.4">
      <c r="A18" s="75"/>
      <c r="B18" s="76"/>
      <c r="C18" s="136" t="str">
        <f>B8</f>
        <v>AMPLIACIÓN DE LA RED DE ALCANTARILLADO EN LA COLONIA SAN ISIDRO LABRADOR, SEGUNDA ETAPA, CONSISTENTE EN 3.3 KM DE TUBERÍA SANITARIA PVC DE 8" DE DIÁMETRO SDR-35, Y 85 DESCARGAS DOMICILIARIAS, EN CIUDAD CONSTITUCIÓN, MUNICIPIO DE COMONDÚ.</v>
      </c>
      <c r="D18" s="77"/>
      <c r="E18" s="78"/>
      <c r="F18" s="79"/>
      <c r="G18" s="77"/>
      <c r="H18" s="80"/>
      <c r="I18" s="81"/>
    </row>
    <row r="19" spans="1:9" s="82" customFormat="1" ht="21" x14ac:dyDescent="0.4">
      <c r="A19" s="83"/>
      <c r="B19" s="77" t="s">
        <v>39</v>
      </c>
      <c r="C19" s="84" t="str">
        <f>CATÁLOGO!C17</f>
        <v>PRELIMINARES.</v>
      </c>
      <c r="D19" s="84"/>
      <c r="E19" s="85"/>
      <c r="F19" s="86"/>
      <c r="G19" s="77"/>
      <c r="H19" s="87">
        <f>CATÁLOGO!H17</f>
        <v>0</v>
      </c>
    </row>
    <row r="20" spans="1:9" s="12" customFormat="1" ht="21" x14ac:dyDescent="0.4">
      <c r="A20" s="83"/>
      <c r="B20" s="77" t="s">
        <v>40</v>
      </c>
      <c r="C20" s="84" t="str">
        <f>CATÁLOGO!C20</f>
        <v>RED DE ATARJEAS.</v>
      </c>
      <c r="D20" s="77"/>
      <c r="E20" s="85"/>
      <c r="F20" s="86"/>
      <c r="G20" s="77"/>
      <c r="H20" s="87">
        <f>CATÁLOGO!H20</f>
        <v>0</v>
      </c>
    </row>
    <row r="21" spans="1:9" s="12" customFormat="1" ht="21" x14ac:dyDescent="0.4">
      <c r="A21" s="83"/>
      <c r="B21" s="77" t="s">
        <v>77</v>
      </c>
      <c r="C21" s="84" t="str">
        <f>CATÁLOGO!C39</f>
        <v xml:space="preserve">DESCARGAS DOMICILIARIAS. </v>
      </c>
      <c r="D21" s="77"/>
      <c r="E21" s="85"/>
      <c r="F21" s="86"/>
      <c r="G21" s="77"/>
      <c r="H21" s="87">
        <f>CATÁLOGO!H39</f>
        <v>0</v>
      </c>
    </row>
    <row r="22" spans="1:9" s="12" customFormat="1" ht="36" x14ac:dyDescent="0.4">
      <c r="A22" s="83"/>
      <c r="B22" s="77" t="s">
        <v>55</v>
      </c>
      <c r="C22" s="84" t="str">
        <f>CATÁLOGO!C53</f>
        <v>ESTACIÓN DE BOMBEO DE AGUAS RESIDUALES (INCLUYE DESARENADOR Y REGISTRO).</v>
      </c>
      <c r="D22" s="77"/>
      <c r="E22" s="85"/>
      <c r="F22" s="86"/>
      <c r="G22" s="77"/>
      <c r="H22" s="87">
        <f>CATÁLOGO!H53</f>
        <v>0</v>
      </c>
    </row>
    <row r="23" spans="1:9" s="12" customFormat="1" ht="21" x14ac:dyDescent="0.4">
      <c r="A23" s="83"/>
      <c r="B23" s="77" t="s">
        <v>56</v>
      </c>
      <c r="C23" s="84" t="str">
        <f>CATÁLOGO!C75</f>
        <v>EMISOR A PRESIÓN.</v>
      </c>
      <c r="D23" s="77"/>
      <c r="E23" s="85"/>
      <c r="F23" s="86"/>
      <c r="G23" s="77"/>
      <c r="H23" s="87">
        <f>CATÁLOGO!H75</f>
        <v>0</v>
      </c>
    </row>
    <row r="24" spans="1:9" s="12" customFormat="1" ht="21" x14ac:dyDescent="0.4">
      <c r="A24" s="83"/>
      <c r="B24" s="77" t="s">
        <v>57</v>
      </c>
      <c r="C24" s="84" t="str">
        <f>CATÁLOGO!C91</f>
        <v xml:space="preserve">EQUIPAMIENTO ELECTROMECÁNICO. </v>
      </c>
      <c r="D24" s="213"/>
      <c r="E24" s="213"/>
      <c r="F24" s="214"/>
      <c r="G24" s="215"/>
      <c r="H24" s="87">
        <f>CATÁLOGO!H91</f>
        <v>0</v>
      </c>
    </row>
    <row r="25" spans="1:9" s="12" customFormat="1" ht="21" x14ac:dyDescent="0.4">
      <c r="A25" s="83"/>
      <c r="B25" s="77" t="s">
        <v>58</v>
      </c>
      <c r="C25" s="84" t="str">
        <f>CATÁLOGO!C111</f>
        <v>PIEZAS ESPECIALES EN DESCARGA.</v>
      </c>
      <c r="D25" s="213"/>
      <c r="E25" s="213"/>
      <c r="F25" s="214"/>
      <c r="G25" s="215"/>
      <c r="H25" s="87">
        <f>CATÁLOGO!H111</f>
        <v>0</v>
      </c>
    </row>
    <row r="26" spans="1:9" s="12" customFormat="1" ht="21" x14ac:dyDescent="0.4">
      <c r="A26" s="83"/>
      <c r="B26" s="77" t="s">
        <v>59</v>
      </c>
      <c r="C26" s="84" t="str">
        <f>CATÁLOGO!C133</f>
        <v xml:space="preserve">PIEZAS ESPECILAES EN ARREGLO MECÁNICO. </v>
      </c>
      <c r="D26" s="213"/>
      <c r="E26" s="213"/>
      <c r="F26" s="214"/>
      <c r="G26" s="215"/>
      <c r="H26" s="87">
        <f>CATÁLOGO!H133</f>
        <v>0</v>
      </c>
    </row>
    <row r="27" spans="1:9" s="12" customFormat="1" ht="21" x14ac:dyDescent="0.4">
      <c r="A27" s="83"/>
      <c r="B27" s="77" t="s">
        <v>60</v>
      </c>
      <c r="C27" s="84" t="str">
        <f>CATÁLOGO!C141</f>
        <v xml:space="preserve">TABAJOS EN CRUCES DE VIALIDAD. </v>
      </c>
      <c r="D27" s="213"/>
      <c r="E27" s="213"/>
      <c r="F27" s="214"/>
      <c r="G27" s="215"/>
      <c r="H27" s="87">
        <f>CATÁLOGO!H141</f>
        <v>0</v>
      </c>
    </row>
    <row r="28" spans="1:9" s="12" customFormat="1" ht="21" x14ac:dyDescent="0.4">
      <c r="A28" s="83"/>
      <c r="B28" s="77"/>
      <c r="C28" s="84"/>
      <c r="D28" s="77"/>
      <c r="E28" s="85"/>
      <c r="F28" s="86"/>
      <c r="G28" s="77"/>
      <c r="H28" s="87"/>
    </row>
    <row r="29" spans="1:9" s="12" customFormat="1" ht="21" x14ac:dyDescent="0.4">
      <c r="A29" s="83"/>
      <c r="B29" s="77"/>
      <c r="C29" s="84"/>
      <c r="D29" s="77"/>
      <c r="E29" s="85"/>
      <c r="F29" s="86"/>
      <c r="G29" s="77"/>
      <c r="H29" s="87"/>
    </row>
    <row r="30" spans="1:9" s="12" customFormat="1" ht="21" x14ac:dyDescent="0.4">
      <c r="A30" s="83"/>
      <c r="B30" s="77"/>
      <c r="C30" s="84"/>
      <c r="D30" s="77"/>
      <c r="E30" s="85"/>
      <c r="F30" s="86"/>
      <c r="G30" s="77"/>
      <c r="H30" s="87"/>
    </row>
    <row r="31" spans="1:9" s="12" customFormat="1" ht="21" x14ac:dyDescent="0.4">
      <c r="A31" s="83"/>
      <c r="B31" s="77"/>
      <c r="C31" s="84"/>
      <c r="D31" s="77"/>
      <c r="E31" s="85"/>
      <c r="F31" s="86"/>
      <c r="G31" s="77"/>
      <c r="H31" s="87"/>
    </row>
    <row r="32" spans="1:9" s="12" customFormat="1" ht="21" x14ac:dyDescent="0.4">
      <c r="A32" s="83"/>
      <c r="B32" s="77"/>
      <c r="C32" s="84"/>
      <c r="D32" s="77"/>
      <c r="E32" s="85"/>
      <c r="F32" s="86"/>
      <c r="G32" s="77"/>
      <c r="H32" s="87"/>
    </row>
    <row r="33" spans="1:10" s="12" customFormat="1" ht="21" x14ac:dyDescent="0.4">
      <c r="A33" s="83"/>
      <c r="B33" s="77"/>
      <c r="C33" s="84"/>
      <c r="D33" s="77"/>
      <c r="E33" s="85"/>
      <c r="F33" s="86"/>
      <c r="G33" s="77"/>
      <c r="H33" s="87"/>
    </row>
    <row r="34" spans="1:10" s="12" customFormat="1" ht="21" x14ac:dyDescent="0.4">
      <c r="A34" s="83"/>
      <c r="B34" s="77"/>
      <c r="C34" s="84"/>
      <c r="D34" s="77"/>
      <c r="E34" s="85"/>
      <c r="F34" s="86"/>
      <c r="G34" s="77"/>
      <c r="H34" s="87"/>
    </row>
    <row r="35" spans="1:10" s="12" customFormat="1" ht="21" x14ac:dyDescent="0.4">
      <c r="A35" s="83"/>
      <c r="B35" s="77"/>
      <c r="C35" s="84"/>
      <c r="D35" s="77"/>
      <c r="E35" s="85"/>
      <c r="F35" s="86"/>
      <c r="G35" s="77"/>
      <c r="H35" s="87"/>
    </row>
    <row r="36" spans="1:10" ht="18" x14ac:dyDescent="0.35">
      <c r="A36" s="75"/>
      <c r="B36" s="76"/>
      <c r="C36" s="84"/>
      <c r="D36" s="77"/>
      <c r="E36" s="89"/>
      <c r="F36" s="79"/>
      <c r="G36" s="90"/>
      <c r="H36" s="91"/>
      <c r="J36" s="92"/>
    </row>
    <row r="37" spans="1:10" ht="18" x14ac:dyDescent="0.35">
      <c r="A37" s="75"/>
      <c r="B37" s="76"/>
      <c r="C37" s="84"/>
      <c r="D37" s="77"/>
      <c r="E37" s="89"/>
      <c r="F37" s="79"/>
      <c r="G37" s="90"/>
      <c r="H37" s="91"/>
      <c r="J37" s="92"/>
    </row>
    <row r="38" spans="1:10" ht="18" x14ac:dyDescent="0.35">
      <c r="A38" s="75"/>
      <c r="B38" s="76"/>
      <c r="C38" s="84"/>
      <c r="D38" s="77"/>
      <c r="E38" s="89"/>
      <c r="F38" s="79"/>
      <c r="G38" s="93"/>
      <c r="H38" s="94"/>
      <c r="J38" s="92"/>
    </row>
    <row r="39" spans="1:10" ht="18" x14ac:dyDescent="0.35">
      <c r="A39" s="75"/>
      <c r="B39" s="76"/>
      <c r="C39" s="84"/>
      <c r="D39" s="77"/>
      <c r="E39" s="89"/>
      <c r="F39" s="79"/>
      <c r="G39" s="93" t="s">
        <v>26</v>
      </c>
      <c r="H39" s="87">
        <f>SUM(H19:H27)</f>
        <v>0</v>
      </c>
      <c r="J39" s="92"/>
    </row>
    <row r="40" spans="1:10" ht="18" x14ac:dyDescent="0.35">
      <c r="A40" s="75"/>
      <c r="B40" s="76"/>
      <c r="C40" s="95" t="s">
        <v>27</v>
      </c>
      <c r="D40" s="77"/>
      <c r="E40" s="89"/>
      <c r="F40" s="79"/>
      <c r="G40" s="93" t="s">
        <v>28</v>
      </c>
      <c r="H40" s="87">
        <f>H39*0.16</f>
        <v>0</v>
      </c>
    </row>
    <row r="41" spans="1:10" ht="18.75" thickBot="1" x14ac:dyDescent="0.4">
      <c r="A41" s="96"/>
      <c r="B41" s="97"/>
      <c r="C41" s="98"/>
      <c r="D41" s="98"/>
      <c r="E41" s="99"/>
      <c r="F41" s="100"/>
      <c r="G41" s="102" t="s">
        <v>29</v>
      </c>
      <c r="H41" s="88">
        <f>SUM(H39:H40)</f>
        <v>0</v>
      </c>
    </row>
    <row r="42" spans="1:10" s="9" customFormat="1" ht="27" customHeight="1" thickTop="1" x14ac:dyDescent="0.3">
      <c r="A42" s="228" t="s">
        <v>11</v>
      </c>
      <c r="B42" s="228"/>
      <c r="C42" s="228" t="s">
        <v>7</v>
      </c>
      <c r="D42" s="230" t="s">
        <v>8</v>
      </c>
      <c r="E42" s="231"/>
      <c r="F42" s="234" t="s">
        <v>9</v>
      </c>
      <c r="G42" s="235"/>
      <c r="H42" s="108"/>
    </row>
    <row r="43" spans="1:10" s="9" customFormat="1" ht="27" customHeight="1" thickBot="1" x14ac:dyDescent="0.35">
      <c r="A43" s="229"/>
      <c r="B43" s="229"/>
      <c r="C43" s="229"/>
      <c r="D43" s="232"/>
      <c r="E43" s="233"/>
      <c r="F43" s="236" t="s">
        <v>10</v>
      </c>
      <c r="G43" s="237"/>
      <c r="H43" s="109"/>
      <c r="J43" s="10"/>
    </row>
    <row r="44" spans="1:10" ht="15.75" thickTop="1" x14ac:dyDescent="0.3"/>
  </sheetData>
  <mergeCells count="16">
    <mergeCell ref="A42:B43"/>
    <mergeCell ref="C42:C43"/>
    <mergeCell ref="D42:E43"/>
    <mergeCell ref="F42:G42"/>
    <mergeCell ref="F43:G43"/>
    <mergeCell ref="B9:C9"/>
    <mergeCell ref="F9:H9"/>
    <mergeCell ref="B10:C10"/>
    <mergeCell ref="B11:C11"/>
    <mergeCell ref="A13:H13"/>
    <mergeCell ref="I6:I8"/>
    <mergeCell ref="A2:H2"/>
    <mergeCell ref="A4:H4"/>
    <mergeCell ref="A6:H6"/>
    <mergeCell ref="B8:F8"/>
    <mergeCell ref="F7:H7"/>
  </mergeCells>
  <phoneticPr fontId="4" type="noConversion"/>
  <pageMargins left="0.23622047244094491" right="0.23622047244094491" top="0.74803149606299213" bottom="0.74803149606299213" header="0.31496062992125984" footer="0.31496062992125984"/>
  <pageSetup scale="52" fitToHeight="0" orientation="landscape" r:id="rId1"/>
  <headerFooter>
    <oddFooter>&amp;C&amp;N de 1</oddFooter>
  </headerFooter>
  <colBreaks count="1" manualBreakCount="1">
    <brk id="4" max="3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L183"/>
  <sheetViews>
    <sheetView topLeftCell="A2" zoomScale="81" zoomScaleNormal="81" zoomScaleSheetLayoutView="50" zoomScalePageLayoutView="50" workbookViewId="0">
      <selection activeCell="F7" sqref="F7:H7"/>
    </sheetView>
  </sheetViews>
  <sheetFormatPr baseColWidth="10" defaultColWidth="9.140625" defaultRowHeight="15" x14ac:dyDescent="0.3"/>
  <cols>
    <col min="1" max="1" width="20.85546875" style="13" customWidth="1"/>
    <col min="2" max="2" width="23.5703125" style="1" customWidth="1"/>
    <col min="3" max="3" width="86.7109375" style="14" customWidth="1"/>
    <col min="4" max="4" width="18.85546875" style="1" customWidth="1"/>
    <col min="5" max="5" width="21" style="15" customWidth="1"/>
    <col min="6" max="6" width="20.7109375" style="16" customWidth="1"/>
    <col min="7" max="7" width="46.7109375" style="1" customWidth="1"/>
    <col min="8" max="8" width="21" style="18" customWidth="1"/>
    <col min="9" max="9" width="23.7109375" style="1" customWidth="1"/>
    <col min="10" max="10" width="21.28515625" style="1" bestFit="1" customWidth="1"/>
    <col min="11" max="11" width="20.28515625" style="1" customWidth="1"/>
    <col min="12" max="12" width="13.7109375" style="1" bestFit="1" customWidth="1"/>
    <col min="13" max="16384" width="9.140625" style="1"/>
  </cols>
  <sheetData>
    <row r="1" spans="1:8" x14ac:dyDescent="0.3">
      <c r="A1" s="1"/>
      <c r="C1" s="1"/>
      <c r="E1" s="1"/>
      <c r="F1" s="1"/>
      <c r="H1" s="1"/>
    </row>
    <row r="2" spans="1:8" ht="18" customHeight="1" x14ac:dyDescent="0.35">
      <c r="A2" s="221" t="s">
        <v>12</v>
      </c>
      <c r="B2" s="221"/>
      <c r="C2" s="221"/>
      <c r="D2" s="221"/>
      <c r="E2" s="221"/>
      <c r="F2" s="221"/>
      <c r="G2" s="221"/>
      <c r="H2" s="221"/>
    </row>
    <row r="3" spans="1:8" ht="6" customHeight="1" x14ac:dyDescent="0.35">
      <c r="A3" s="52"/>
      <c r="B3" s="53"/>
      <c r="C3" s="54"/>
      <c r="D3" s="55"/>
      <c r="E3" s="55"/>
      <c r="F3" s="55"/>
      <c r="G3" s="55"/>
      <c r="H3" s="55"/>
    </row>
    <row r="4" spans="1:8" ht="18" customHeight="1" x14ac:dyDescent="0.35">
      <c r="A4" s="221" t="s">
        <v>0</v>
      </c>
      <c r="B4" s="221"/>
      <c r="C4" s="221"/>
      <c r="D4" s="221"/>
      <c r="E4" s="221"/>
      <c r="F4" s="221"/>
      <c r="G4" s="221"/>
      <c r="H4" s="221"/>
    </row>
    <row r="5" spans="1:8" ht="6" customHeight="1" x14ac:dyDescent="0.35">
      <c r="A5" s="52"/>
      <c r="B5" s="53"/>
      <c r="C5" s="54"/>
      <c r="D5" s="55"/>
      <c r="E5" s="55"/>
      <c r="F5" s="55"/>
      <c r="G5" s="55"/>
      <c r="H5" s="55"/>
    </row>
    <row r="6" spans="1:8" ht="18" customHeight="1" x14ac:dyDescent="0.35">
      <c r="A6" s="221" t="s">
        <v>32</v>
      </c>
      <c r="B6" s="221"/>
      <c r="C6" s="221"/>
      <c r="D6" s="221"/>
      <c r="E6" s="221"/>
      <c r="F6" s="221"/>
      <c r="G6" s="221"/>
      <c r="H6" s="221"/>
    </row>
    <row r="7" spans="1:8" ht="18" x14ac:dyDescent="0.35">
      <c r="A7" s="105"/>
      <c r="B7" s="105"/>
      <c r="C7" s="105"/>
      <c r="D7" s="105"/>
      <c r="E7" s="105"/>
      <c r="F7" s="221" t="s">
        <v>254</v>
      </c>
      <c r="G7" s="221"/>
      <c r="H7" s="221"/>
    </row>
    <row r="8" spans="1:8" s="22" customFormat="1" ht="57" customHeight="1" x14ac:dyDescent="0.2">
      <c r="A8" s="60" t="s">
        <v>20</v>
      </c>
      <c r="B8" s="222" t="str">
        <f>'RESUMEN '!$B$8</f>
        <v>AMPLIACIÓN DE LA RED DE ALCANTARILLADO EN LA COLONIA SAN ISIDRO LABRADOR, SEGUNDA ETAPA, CONSISTENTE EN 3.3 KM DE TUBERÍA SANITARIA PVC DE 8" DE DIÁMETRO SDR-35, Y 85 DESCARGAS DOMICILIARIAS, EN CIUDAD CONSTITUCIÓN, MUNICIPIO DE COMONDÚ.</v>
      </c>
      <c r="C8" s="241"/>
      <c r="D8" s="241"/>
      <c r="E8" s="241"/>
      <c r="F8" s="241"/>
      <c r="G8" s="34"/>
      <c r="H8" s="20"/>
    </row>
    <row r="9" spans="1:8" s="22" customFormat="1" ht="19.5" customHeight="1" thickBot="1" x14ac:dyDescent="0.25">
      <c r="A9" s="60" t="s">
        <v>13</v>
      </c>
      <c r="B9" s="241" t="str">
        <f>'RESUMEN '!B9</f>
        <v>CD.CONSTITUCIÓN</v>
      </c>
      <c r="C9" s="241"/>
      <c r="D9" s="44"/>
      <c r="E9" s="44"/>
      <c r="F9" s="224" t="s">
        <v>15</v>
      </c>
      <c r="G9" s="224"/>
      <c r="H9" s="224"/>
    </row>
    <row r="10" spans="1:8" s="22" customFormat="1" ht="20.25" thickTop="1" thickBot="1" x14ac:dyDescent="0.25">
      <c r="A10" s="60" t="s">
        <v>14</v>
      </c>
      <c r="B10" s="223" t="str">
        <f>'RESUMEN '!B10</f>
        <v>COMONDÚ</v>
      </c>
      <c r="C10" s="223"/>
      <c r="D10" s="47"/>
      <c r="E10" s="48"/>
      <c r="F10" s="56" t="s">
        <v>16</v>
      </c>
      <c r="G10" s="56" t="s">
        <v>17</v>
      </c>
      <c r="H10" s="56" t="s">
        <v>18</v>
      </c>
    </row>
    <row r="11" spans="1:8" s="22" customFormat="1" ht="19.5" thickTop="1" thickBot="1" x14ac:dyDescent="0.25">
      <c r="A11" s="60" t="s">
        <v>19</v>
      </c>
      <c r="B11" s="223" t="str">
        <f>'RESUMEN '!B11</f>
        <v>BAJA CALIFORNIA SUR</v>
      </c>
      <c r="C11" s="223"/>
      <c r="D11" s="45"/>
      <c r="E11" s="46"/>
      <c r="F11" s="107">
        <v>12</v>
      </c>
      <c r="G11" s="27" t="s">
        <v>253</v>
      </c>
      <c r="H11" s="51">
        <f>'RESUMEN '!H11</f>
        <v>2024</v>
      </c>
    </row>
    <row r="12" spans="1:8" s="22" customFormat="1" ht="12.75" customHeight="1" thickTop="1" thickBot="1" x14ac:dyDescent="0.25">
      <c r="A12" s="17"/>
      <c r="B12" s="21"/>
      <c r="C12" s="24"/>
      <c r="E12" s="5"/>
      <c r="F12" s="25"/>
      <c r="G12" s="26"/>
      <c r="H12" s="23"/>
    </row>
    <row r="13" spans="1:8" ht="20.25" customHeight="1" thickTop="1" thickBot="1" x14ac:dyDescent="0.4">
      <c r="A13" s="225" t="s">
        <v>22</v>
      </c>
      <c r="B13" s="226"/>
      <c r="C13" s="226"/>
      <c r="D13" s="226"/>
      <c r="E13" s="226"/>
      <c r="F13" s="226"/>
      <c r="G13" s="226"/>
      <c r="H13" s="227"/>
    </row>
    <row r="14" spans="1:8" ht="16.5" thickTop="1" thickBot="1" x14ac:dyDescent="0.35">
      <c r="A14" s="28"/>
      <c r="B14" s="29"/>
      <c r="C14" s="30"/>
      <c r="D14" s="29"/>
      <c r="E14" s="31"/>
      <c r="F14" s="32"/>
      <c r="G14" s="29"/>
      <c r="H14" s="33"/>
    </row>
    <row r="15" spans="1:8" ht="42.75" customHeight="1" thickTop="1" thickBot="1" x14ac:dyDescent="0.35">
      <c r="A15" s="56" t="s">
        <v>23</v>
      </c>
      <c r="B15" s="56" t="s">
        <v>21</v>
      </c>
      <c r="C15" s="56" t="s">
        <v>1</v>
      </c>
      <c r="D15" s="56" t="s">
        <v>2</v>
      </c>
      <c r="E15" s="57" t="s">
        <v>3</v>
      </c>
      <c r="F15" s="58" t="s">
        <v>4</v>
      </c>
      <c r="G15" s="59" t="s">
        <v>5</v>
      </c>
      <c r="H15" s="58" t="s">
        <v>6</v>
      </c>
    </row>
    <row r="16" spans="1:8" s="7" customFormat="1" ht="16.5" thickTop="1" thickBot="1" x14ac:dyDescent="0.35">
      <c r="A16" s="2"/>
      <c r="B16" s="50"/>
      <c r="C16" s="3"/>
      <c r="D16" s="4"/>
      <c r="E16" s="5"/>
      <c r="F16" s="6"/>
      <c r="H16" s="8"/>
    </row>
    <row r="17" spans="1:20" s="43" customFormat="1" ht="19.5" thickTop="1" thickBot="1" x14ac:dyDescent="0.4">
      <c r="A17" s="35" t="s">
        <v>39</v>
      </c>
      <c r="B17" s="36"/>
      <c r="C17" s="37" t="s">
        <v>250</v>
      </c>
      <c r="D17" s="38"/>
      <c r="E17" s="39"/>
      <c r="F17" s="40"/>
      <c r="G17" s="49"/>
      <c r="H17" s="41">
        <f>SUM(H18:H19)</f>
        <v>0</v>
      </c>
      <c r="I17" s="42"/>
      <c r="J17" s="11"/>
      <c r="K17" s="42"/>
      <c r="L17" s="42"/>
      <c r="M17" s="42"/>
      <c r="N17" s="42"/>
      <c r="O17" s="42"/>
      <c r="P17" s="42"/>
      <c r="Q17" s="42"/>
      <c r="R17" s="42"/>
      <c r="S17" s="42"/>
      <c r="T17" s="42"/>
    </row>
    <row r="18" spans="1:20" s="19" customFormat="1" ht="90.75" thickTop="1" x14ac:dyDescent="0.35">
      <c r="A18" s="146" t="s">
        <v>34</v>
      </c>
      <c r="B18" s="190">
        <v>1000.17</v>
      </c>
      <c r="C18" s="191" t="s">
        <v>41</v>
      </c>
      <c r="D18" s="192" t="s">
        <v>31</v>
      </c>
      <c r="E18" s="193">
        <v>1</v>
      </c>
      <c r="F18" s="194"/>
      <c r="G18" s="195" t="str" cm="1">
        <f t="array" ref="G18">[1]!NumLetras(F18,"PESO","PESOS")</f>
        <v xml:space="preserve"> 00/100 PESOS</v>
      </c>
      <c r="H18" s="147">
        <f>E18*F18</f>
        <v>0</v>
      </c>
      <c r="J18" s="11"/>
    </row>
    <row r="19" spans="1:20" s="19" customFormat="1" ht="54.75" thickBot="1" x14ac:dyDescent="0.4">
      <c r="A19" s="196" t="s">
        <v>35</v>
      </c>
      <c r="B19" s="197">
        <v>1000.13</v>
      </c>
      <c r="C19" s="198" t="s">
        <v>61</v>
      </c>
      <c r="D19" s="199" t="s">
        <v>31</v>
      </c>
      <c r="E19" s="200">
        <v>16</v>
      </c>
      <c r="F19" s="201"/>
      <c r="G19" s="202" t="str" cm="1">
        <f t="array" ref="G19">[1]!NumLetras(F19,"PESO","PESOS")</f>
        <v xml:space="preserve"> 00/100 PESOS</v>
      </c>
      <c r="H19" s="203">
        <f t="shared" ref="H19:H38" si="0">E19*F19</f>
        <v>0</v>
      </c>
      <c r="J19" s="11"/>
    </row>
    <row r="20" spans="1:20" s="43" customFormat="1" ht="19.5" thickTop="1" thickBot="1" x14ac:dyDescent="0.4">
      <c r="A20" s="35" t="s">
        <v>40</v>
      </c>
      <c r="B20" s="36"/>
      <c r="C20" s="37" t="s">
        <v>249</v>
      </c>
      <c r="D20" s="38"/>
      <c r="E20" s="39"/>
      <c r="F20" s="40"/>
      <c r="G20" s="49"/>
      <c r="H20" s="41">
        <f>SUM(H21:H31,H36:H38)</f>
        <v>0</v>
      </c>
      <c r="I20" s="42"/>
      <c r="J20" s="11"/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1:20" s="19" customFormat="1" ht="39" customHeight="1" thickTop="1" x14ac:dyDescent="0.35">
      <c r="A21" s="146" t="s">
        <v>48</v>
      </c>
      <c r="B21" s="190">
        <v>1007.01</v>
      </c>
      <c r="C21" s="191" t="s">
        <v>185</v>
      </c>
      <c r="D21" s="192" t="s">
        <v>30</v>
      </c>
      <c r="E21" s="193">
        <v>3359</v>
      </c>
      <c r="F21" s="194"/>
      <c r="G21" s="195" t="str" cm="1">
        <f t="array" ref="G21">[1]!NumLetras(F21,"PESO","PESOS")</f>
        <v xml:space="preserve"> 00/100 PESOS</v>
      </c>
      <c r="H21" s="147">
        <f t="shared" si="0"/>
        <v>0</v>
      </c>
      <c r="J21" s="11"/>
    </row>
    <row r="22" spans="1:20" s="19" customFormat="1" ht="54" x14ac:dyDescent="0.35">
      <c r="A22" s="124" t="s">
        <v>47</v>
      </c>
      <c r="B22" s="110">
        <v>1101.02</v>
      </c>
      <c r="C22" s="114" t="s">
        <v>42</v>
      </c>
      <c r="D22" s="112" t="s">
        <v>36</v>
      </c>
      <c r="E22" s="113">
        <v>3915.68</v>
      </c>
      <c r="F22" s="106"/>
      <c r="G22" s="103" t="str" cm="1">
        <f t="array" ref="G22">[1]!NumLetras(F22,"PESO","PESOS")</f>
        <v xml:space="preserve"> 00/100 PESOS</v>
      </c>
      <c r="H22" s="101">
        <f t="shared" si="0"/>
        <v>0</v>
      </c>
      <c r="J22" s="11"/>
    </row>
    <row r="23" spans="1:20" s="19" customFormat="1" ht="50.1" customHeight="1" x14ac:dyDescent="0.35">
      <c r="A23" s="124" t="s">
        <v>49</v>
      </c>
      <c r="B23" s="110">
        <v>1130.01</v>
      </c>
      <c r="C23" s="114" t="s">
        <v>43</v>
      </c>
      <c r="D23" s="112" t="s">
        <v>36</v>
      </c>
      <c r="E23" s="113">
        <v>268.72000000000003</v>
      </c>
      <c r="F23" s="106"/>
      <c r="G23" s="103" t="str" cm="1">
        <f t="array" ref="G23">[1]!NumLetras(F23,"PESO","PESOS")</f>
        <v xml:space="preserve"> 00/100 PESOS</v>
      </c>
      <c r="H23" s="101">
        <f t="shared" si="0"/>
        <v>0</v>
      </c>
      <c r="J23" s="11"/>
    </row>
    <row r="24" spans="1:20" s="19" customFormat="1" ht="39.950000000000003" customHeight="1" x14ac:dyDescent="0.35">
      <c r="A24" s="124" t="s">
        <v>50</v>
      </c>
      <c r="B24" s="110">
        <v>1131.03</v>
      </c>
      <c r="C24" s="114" t="s">
        <v>72</v>
      </c>
      <c r="D24" s="112" t="s">
        <v>36</v>
      </c>
      <c r="E24" s="113">
        <v>3536.2</v>
      </c>
      <c r="F24" s="106"/>
      <c r="G24" s="103" t="str" cm="1">
        <f t="array" ref="G24">[1]!NumLetras(F24,"PESO","PESOS")</f>
        <v xml:space="preserve"> 00/100 PESOS</v>
      </c>
      <c r="H24" s="101">
        <f t="shared" si="0"/>
        <v>0</v>
      </c>
      <c r="J24" s="11"/>
    </row>
    <row r="25" spans="1:20" s="19" customFormat="1" ht="18" x14ac:dyDescent="0.35">
      <c r="A25" s="124" t="s">
        <v>51</v>
      </c>
      <c r="B25" s="110">
        <v>1135.01</v>
      </c>
      <c r="C25" s="114" t="s">
        <v>45</v>
      </c>
      <c r="D25" s="112" t="s">
        <v>76</v>
      </c>
      <c r="E25" s="113">
        <v>143.99</v>
      </c>
      <c r="F25" s="106"/>
      <c r="G25" s="103" t="str" cm="1">
        <f t="array" ref="G25">[1]!NumLetras(F25,"PESO","PESOS")</f>
        <v xml:space="preserve"> 00/100 PESOS</v>
      </c>
      <c r="H25" s="101">
        <f t="shared" si="0"/>
        <v>0</v>
      </c>
      <c r="J25" s="11"/>
    </row>
    <row r="26" spans="1:20" s="19" customFormat="1" ht="39.950000000000003" customHeight="1" x14ac:dyDescent="0.35">
      <c r="A26" s="124" t="s">
        <v>52</v>
      </c>
      <c r="B26" s="110">
        <v>8092.01</v>
      </c>
      <c r="C26" s="114" t="s">
        <v>73</v>
      </c>
      <c r="D26" s="112" t="s">
        <v>30</v>
      </c>
      <c r="E26" s="113">
        <v>3259</v>
      </c>
      <c r="F26" s="106"/>
      <c r="G26" s="103" t="str" cm="1">
        <f t="array" ref="G26">[1]!NumLetras(F26,"PESO","PESOS")</f>
        <v xml:space="preserve"> 00/100 PESOS</v>
      </c>
      <c r="H26" s="101">
        <f t="shared" si="0"/>
        <v>0</v>
      </c>
      <c r="J26" s="11"/>
    </row>
    <row r="27" spans="1:20" s="19" customFormat="1" ht="39.950000000000003" customHeight="1" x14ac:dyDescent="0.35">
      <c r="A27" s="124" t="s">
        <v>53</v>
      </c>
      <c r="B27" s="110">
        <v>3150.01</v>
      </c>
      <c r="C27" s="114" t="s">
        <v>186</v>
      </c>
      <c r="D27" s="112" t="s">
        <v>30</v>
      </c>
      <c r="E27" s="113">
        <v>3259</v>
      </c>
      <c r="F27" s="106"/>
      <c r="G27" s="103" t="str" cm="1">
        <f t="array" ref="G27">[1]!NumLetras(F27,"PESO","PESOS")</f>
        <v xml:space="preserve"> 00/100 PESOS</v>
      </c>
      <c r="H27" s="101">
        <f t="shared" si="0"/>
        <v>0</v>
      </c>
      <c r="J27" s="11"/>
    </row>
    <row r="28" spans="1:20" s="9" customFormat="1" ht="39.950000000000003" customHeight="1" x14ac:dyDescent="0.3">
      <c r="A28" s="124" t="s">
        <v>65</v>
      </c>
      <c r="B28" s="110">
        <v>8092.01</v>
      </c>
      <c r="C28" s="114" t="s">
        <v>232</v>
      </c>
      <c r="D28" s="112" t="s">
        <v>30</v>
      </c>
      <c r="E28" s="113">
        <v>100</v>
      </c>
      <c r="F28" s="106"/>
      <c r="G28" s="103" t="str" cm="1">
        <f t="array" ref="G28">[1]!NumLetras(F28,"PESO","PESOS")</f>
        <v xml:space="preserve"> 00/100 PESOS</v>
      </c>
      <c r="H28" s="101">
        <f t="shared" si="0"/>
        <v>0</v>
      </c>
    </row>
    <row r="29" spans="1:20" s="9" customFormat="1" ht="39.950000000000003" customHeight="1" x14ac:dyDescent="0.3">
      <c r="A29" s="124" t="s">
        <v>66</v>
      </c>
      <c r="B29" s="110">
        <v>3150.01</v>
      </c>
      <c r="C29" s="114" t="s">
        <v>187</v>
      </c>
      <c r="D29" s="112" t="s">
        <v>30</v>
      </c>
      <c r="E29" s="113">
        <v>100</v>
      </c>
      <c r="F29" s="106"/>
      <c r="G29" s="103" t="str" cm="1">
        <f t="array" ref="G29">[1]!NumLetras(F29,"PESO","PESOS")</f>
        <v xml:space="preserve"> 00/100 PESOS</v>
      </c>
      <c r="H29" s="101">
        <f t="shared" si="0"/>
        <v>0</v>
      </c>
      <c r="J29" s="10"/>
    </row>
    <row r="30" spans="1:20" s="9" customFormat="1" ht="39.950000000000003" customHeight="1" x14ac:dyDescent="0.3">
      <c r="A30" s="124" t="s">
        <v>67</v>
      </c>
      <c r="B30" s="110">
        <v>3110.03</v>
      </c>
      <c r="C30" s="114" t="s">
        <v>74</v>
      </c>
      <c r="D30" s="112" t="s">
        <v>31</v>
      </c>
      <c r="E30" s="113">
        <v>41</v>
      </c>
      <c r="F30" s="106"/>
      <c r="G30" s="103" t="str" cm="1">
        <f t="array" ref="G30">[1]!NumLetras(F30,"PESO","PESOS")</f>
        <v xml:space="preserve"> 00/100 PESOS</v>
      </c>
      <c r="H30" s="101">
        <f t="shared" si="0"/>
        <v>0</v>
      </c>
      <c r="J30" s="10"/>
    </row>
    <row r="31" spans="1:20" s="9" customFormat="1" ht="72.75" thickBot="1" x14ac:dyDescent="0.35">
      <c r="A31" s="125" t="s">
        <v>68</v>
      </c>
      <c r="B31" s="126">
        <v>3060.02</v>
      </c>
      <c r="C31" s="189" t="s">
        <v>75</v>
      </c>
      <c r="D31" s="128" t="s">
        <v>31</v>
      </c>
      <c r="E31" s="129">
        <v>16</v>
      </c>
      <c r="F31" s="130"/>
      <c r="G31" s="131" t="str" cm="1">
        <f t="array" ref="G31">[1]!NumLetras(F31,"PESO","PESOS")</f>
        <v xml:space="preserve"> 00/100 PESOS</v>
      </c>
      <c r="H31" s="132">
        <f t="shared" si="0"/>
        <v>0</v>
      </c>
      <c r="J31" s="10"/>
    </row>
    <row r="32" spans="1:20" ht="20.25" customHeight="1" thickTop="1" thickBot="1" x14ac:dyDescent="0.35">
      <c r="A32" s="238" t="s">
        <v>11</v>
      </c>
      <c r="B32" s="238"/>
      <c r="C32" s="238" t="s">
        <v>7</v>
      </c>
      <c r="D32" s="239" t="s">
        <v>8</v>
      </c>
      <c r="E32" s="239"/>
      <c r="F32" s="240" t="s">
        <v>9</v>
      </c>
      <c r="G32" s="240"/>
      <c r="H32" s="121">
        <f>SUM(H18:H19,H21:H31)</f>
        <v>0</v>
      </c>
    </row>
    <row r="33" spans="1:20" ht="34.5" customHeight="1" thickTop="1" thickBot="1" x14ac:dyDescent="0.35">
      <c r="A33" s="238"/>
      <c r="B33" s="238"/>
      <c r="C33" s="238"/>
      <c r="D33" s="239"/>
      <c r="E33" s="239"/>
      <c r="F33" s="240" t="s">
        <v>10</v>
      </c>
      <c r="G33" s="240"/>
      <c r="H33" s="145">
        <f>H32</f>
        <v>0</v>
      </c>
    </row>
    <row r="34" spans="1:20" s="9" customFormat="1" ht="18.75" thickTop="1" x14ac:dyDescent="0.3">
      <c r="A34" s="137"/>
      <c r="B34" s="138"/>
      <c r="C34" s="139"/>
      <c r="D34" s="140"/>
      <c r="E34" s="141"/>
      <c r="F34" s="142"/>
      <c r="G34" s="143"/>
      <c r="H34" s="144"/>
      <c r="J34" s="10"/>
    </row>
    <row r="35" spans="1:20" s="9" customFormat="1" ht="18.75" thickBot="1" x14ac:dyDescent="0.35">
      <c r="A35" s="204"/>
      <c r="B35" s="182"/>
      <c r="C35" s="205"/>
      <c r="D35" s="184"/>
      <c r="E35" s="185"/>
      <c r="F35" s="186"/>
      <c r="G35" s="187"/>
      <c r="H35" s="188"/>
      <c r="J35" s="10"/>
    </row>
    <row r="36" spans="1:20" s="9" customFormat="1" ht="72.75" thickTop="1" x14ac:dyDescent="0.3">
      <c r="A36" s="122" t="s">
        <v>69</v>
      </c>
      <c r="B36" s="115">
        <v>3060.03</v>
      </c>
      <c r="C36" s="116" t="s">
        <v>188</v>
      </c>
      <c r="D36" s="117" t="s">
        <v>31</v>
      </c>
      <c r="E36" s="118">
        <v>16</v>
      </c>
      <c r="F36" s="119"/>
      <c r="G36" s="120" t="str" cm="1">
        <f t="array" ref="G36">[1]!NumLetras(F36,"PESO","PESOS")</f>
        <v xml:space="preserve"> 00/100 PESOS</v>
      </c>
      <c r="H36" s="123">
        <f t="shared" si="0"/>
        <v>0</v>
      </c>
      <c r="J36" s="10"/>
    </row>
    <row r="37" spans="1:20" s="9" customFormat="1" ht="72" x14ac:dyDescent="0.3">
      <c r="A37" s="124" t="s">
        <v>70</v>
      </c>
      <c r="B37" s="110">
        <v>3060.04</v>
      </c>
      <c r="C37" s="111" t="s">
        <v>190</v>
      </c>
      <c r="D37" s="112" t="s">
        <v>31</v>
      </c>
      <c r="E37" s="113">
        <v>8</v>
      </c>
      <c r="F37" s="106"/>
      <c r="G37" s="103" t="str" cm="1">
        <f t="array" ref="G37">[1]!NumLetras(F37,"PESO","PESOS")</f>
        <v xml:space="preserve"> 00/100 PESOS</v>
      </c>
      <c r="H37" s="101">
        <f t="shared" si="0"/>
        <v>0</v>
      </c>
      <c r="J37" s="10"/>
    </row>
    <row r="38" spans="1:20" s="9" customFormat="1" ht="72.75" thickBot="1" x14ac:dyDescent="0.35">
      <c r="A38" s="125" t="s">
        <v>71</v>
      </c>
      <c r="B38" s="126">
        <v>3060.05</v>
      </c>
      <c r="C38" s="127" t="s">
        <v>189</v>
      </c>
      <c r="D38" s="128" t="s">
        <v>31</v>
      </c>
      <c r="E38" s="129">
        <v>1</v>
      </c>
      <c r="F38" s="130"/>
      <c r="G38" s="131" t="str" cm="1">
        <f t="array" ref="G38">[1]!NumLetras(F38,"PESO","PESOS")</f>
        <v xml:space="preserve"> 00/100 PESOS</v>
      </c>
      <c r="H38" s="132">
        <f t="shared" si="0"/>
        <v>0</v>
      </c>
      <c r="J38" s="10"/>
    </row>
    <row r="39" spans="1:20" s="43" customFormat="1" ht="19.5" thickTop="1" thickBot="1" x14ac:dyDescent="0.4">
      <c r="A39" s="35" t="s">
        <v>77</v>
      </c>
      <c r="B39" s="36"/>
      <c r="C39" s="37" t="s">
        <v>248</v>
      </c>
      <c r="D39" s="38"/>
      <c r="E39" s="39"/>
      <c r="F39" s="40"/>
      <c r="G39" s="49"/>
      <c r="H39" s="41">
        <f>SUM(H40:H47,H52)</f>
        <v>0</v>
      </c>
      <c r="I39" s="42"/>
      <c r="J39" s="11"/>
      <c r="K39" s="42"/>
      <c r="L39" s="42"/>
      <c r="M39" s="42"/>
      <c r="N39" s="42"/>
      <c r="O39" s="42"/>
      <c r="P39" s="42"/>
      <c r="Q39" s="42"/>
      <c r="R39" s="42"/>
      <c r="S39" s="42"/>
      <c r="T39" s="42"/>
    </row>
    <row r="40" spans="1:20" ht="54.75" thickTop="1" x14ac:dyDescent="0.3">
      <c r="A40" s="122" t="s">
        <v>78</v>
      </c>
      <c r="B40" s="115">
        <v>1007.01</v>
      </c>
      <c r="C40" s="116" t="s">
        <v>33</v>
      </c>
      <c r="D40" s="117" t="s">
        <v>30</v>
      </c>
      <c r="E40" s="118">
        <v>687</v>
      </c>
      <c r="F40" s="119"/>
      <c r="G40" s="120" t="str" cm="1">
        <f t="array" ref="G40">[1]!NumLetras(F40,"PESO","PESOS")</f>
        <v xml:space="preserve"> 00/100 PESOS</v>
      </c>
      <c r="H40" s="123">
        <f t="shared" ref="H40:H41" si="1">E40*F40</f>
        <v>0</v>
      </c>
    </row>
    <row r="41" spans="1:20" ht="54" x14ac:dyDescent="0.3">
      <c r="A41" s="124" t="s">
        <v>79</v>
      </c>
      <c r="B41" s="110" t="s">
        <v>86</v>
      </c>
      <c r="C41" s="111" t="s">
        <v>87</v>
      </c>
      <c r="D41" s="112" t="s">
        <v>36</v>
      </c>
      <c r="E41" s="113">
        <v>622.58000000000004</v>
      </c>
      <c r="F41" s="106"/>
      <c r="G41" s="103" t="str" cm="1">
        <f t="array" ref="G41">[1]!NumLetras(F41,"PESO","PESOS")</f>
        <v xml:space="preserve"> 00/100 PESOS</v>
      </c>
      <c r="H41" s="101">
        <f t="shared" si="1"/>
        <v>0</v>
      </c>
    </row>
    <row r="42" spans="1:20" s="9" customFormat="1" ht="36" x14ac:dyDescent="0.3">
      <c r="A42" s="124" t="s">
        <v>54</v>
      </c>
      <c r="B42" s="110">
        <v>1130.01</v>
      </c>
      <c r="C42" s="111" t="s">
        <v>43</v>
      </c>
      <c r="D42" s="112" t="s">
        <v>36</v>
      </c>
      <c r="E42" s="113">
        <v>51.53</v>
      </c>
      <c r="F42" s="106"/>
      <c r="G42" s="103" t="str" cm="1">
        <f t="array" ref="G42">[1]!NumLetras(F42,"PESO","PESOS")</f>
        <v xml:space="preserve"> 00/100 PESOS</v>
      </c>
      <c r="H42" s="101">
        <f>E42*F42</f>
        <v>0</v>
      </c>
      <c r="J42" s="10"/>
    </row>
    <row r="43" spans="1:20" ht="36" x14ac:dyDescent="0.3">
      <c r="A43" s="124" t="s">
        <v>80</v>
      </c>
      <c r="B43" s="110">
        <v>1131.03</v>
      </c>
      <c r="C43" s="111" t="s">
        <v>88</v>
      </c>
      <c r="D43" s="112" t="s">
        <v>36</v>
      </c>
      <c r="E43" s="113">
        <v>558.52</v>
      </c>
      <c r="F43" s="106"/>
      <c r="G43" s="103" t="str" cm="1">
        <f t="array" ref="G43">[1]!NumLetras(F43,"PESO","PESOS")</f>
        <v xml:space="preserve"> 00/100 PESOS</v>
      </c>
      <c r="H43" s="101">
        <f t="shared" ref="H43:H46" si="2">E43*F43</f>
        <v>0</v>
      </c>
    </row>
    <row r="44" spans="1:20" ht="18" x14ac:dyDescent="0.3">
      <c r="A44" s="124" t="s">
        <v>81</v>
      </c>
      <c r="B44" s="110">
        <v>1135.01</v>
      </c>
      <c r="C44" s="111" t="s">
        <v>45</v>
      </c>
      <c r="D44" s="112" t="s">
        <v>76</v>
      </c>
      <c r="E44" s="113">
        <v>16.29</v>
      </c>
      <c r="F44" s="106"/>
      <c r="G44" s="103" t="str" cm="1">
        <f t="array" ref="G44">[1]!NumLetras(F44,"PESO","PESOS")</f>
        <v xml:space="preserve"> 00/100 PESOS</v>
      </c>
      <c r="H44" s="101">
        <f t="shared" si="2"/>
        <v>0</v>
      </c>
    </row>
    <row r="45" spans="1:20" ht="36" x14ac:dyDescent="0.3">
      <c r="A45" s="124" t="s">
        <v>82</v>
      </c>
      <c r="B45" s="110">
        <v>8092.01</v>
      </c>
      <c r="C45" s="111" t="s">
        <v>89</v>
      </c>
      <c r="D45" s="112" t="s">
        <v>30</v>
      </c>
      <c r="E45" s="113">
        <v>697.5</v>
      </c>
      <c r="F45" s="106"/>
      <c r="G45" s="103" t="str" cm="1">
        <f t="array" ref="G45">[1]!NumLetras(F45,"PESO","PESOS")</f>
        <v xml:space="preserve"> 00/100 PESOS</v>
      </c>
      <c r="H45" s="101">
        <f t="shared" si="2"/>
        <v>0</v>
      </c>
    </row>
    <row r="46" spans="1:20" ht="36" x14ac:dyDescent="0.3">
      <c r="A46" s="124" t="s">
        <v>83</v>
      </c>
      <c r="B46" s="110">
        <v>3150.01</v>
      </c>
      <c r="C46" s="111" t="s">
        <v>191</v>
      </c>
      <c r="D46" s="112" t="s">
        <v>30</v>
      </c>
      <c r="E46" s="113">
        <v>697.5</v>
      </c>
      <c r="F46" s="106"/>
      <c r="G46" s="103" t="str" cm="1">
        <f t="array" ref="G46">[1]!NumLetras(F46,"PESO","PESOS")</f>
        <v xml:space="preserve"> 00/100 PESOS</v>
      </c>
      <c r="H46" s="101">
        <f t="shared" si="2"/>
        <v>0</v>
      </c>
    </row>
    <row r="47" spans="1:20" ht="54.75" thickBot="1" x14ac:dyDescent="0.35">
      <c r="A47" s="125" t="s">
        <v>84</v>
      </c>
      <c r="B47" s="126">
        <v>3130.01</v>
      </c>
      <c r="C47" s="127" t="s">
        <v>90</v>
      </c>
      <c r="D47" s="128" t="s">
        <v>91</v>
      </c>
      <c r="E47" s="129">
        <v>93</v>
      </c>
      <c r="F47" s="130"/>
      <c r="G47" s="131" t="str" cm="1">
        <f t="array" ref="G47">[1]!NumLetras(F47,"PESO","PESOS")</f>
        <v xml:space="preserve"> 00/100 PESOS</v>
      </c>
      <c r="H47" s="132">
        <f t="shared" ref="H47:H52" si="3">E47*F47</f>
        <v>0</v>
      </c>
    </row>
    <row r="48" spans="1:20" ht="20.25" customHeight="1" thickTop="1" thickBot="1" x14ac:dyDescent="0.35">
      <c r="A48" s="238" t="s">
        <v>11</v>
      </c>
      <c r="B48" s="238"/>
      <c r="C48" s="238" t="s">
        <v>7</v>
      </c>
      <c r="D48" s="239" t="s">
        <v>8</v>
      </c>
      <c r="E48" s="239"/>
      <c r="F48" s="240" t="s">
        <v>9</v>
      </c>
      <c r="G48" s="240"/>
      <c r="H48" s="121">
        <f>SUM(H36:H38,H40:H47)</f>
        <v>0</v>
      </c>
    </row>
    <row r="49" spans="1:38" ht="34.5" customHeight="1" thickTop="1" thickBot="1" x14ac:dyDescent="0.35">
      <c r="A49" s="238"/>
      <c r="B49" s="238"/>
      <c r="C49" s="238"/>
      <c r="D49" s="239"/>
      <c r="E49" s="239"/>
      <c r="F49" s="240" t="s">
        <v>10</v>
      </c>
      <c r="G49" s="240"/>
      <c r="H49" s="145">
        <f>H48+H33</f>
        <v>0</v>
      </c>
    </row>
    <row r="50" spans="1:38" ht="18.75" thickTop="1" x14ac:dyDescent="0.3">
      <c r="A50" s="151"/>
      <c r="B50" s="151"/>
      <c r="C50" s="151"/>
      <c r="D50" s="152"/>
      <c r="E50" s="152"/>
      <c r="F50" s="153"/>
      <c r="G50" s="153"/>
      <c r="H50" s="154"/>
    </row>
    <row r="51" spans="1:38" ht="18.75" thickBot="1" x14ac:dyDescent="0.35">
      <c r="A51" s="176"/>
      <c r="B51" s="176"/>
      <c r="C51" s="176"/>
      <c r="D51" s="177"/>
      <c r="E51" s="177"/>
      <c r="F51" s="178"/>
      <c r="G51" s="178"/>
      <c r="H51" s="179"/>
    </row>
    <row r="52" spans="1:38" s="43" customFormat="1" ht="253.5" thickTop="1" thickBot="1" x14ac:dyDescent="0.4">
      <c r="A52" s="206" t="s">
        <v>85</v>
      </c>
      <c r="B52" s="219">
        <v>3190.2</v>
      </c>
      <c r="C52" s="207" t="s">
        <v>92</v>
      </c>
      <c r="D52" s="208" t="s">
        <v>31</v>
      </c>
      <c r="E52" s="209">
        <v>93</v>
      </c>
      <c r="F52" s="210"/>
      <c r="G52" s="211" t="str" cm="1">
        <f t="array" ref="G52">[1]!NumLetras(F52,"PESO","PESOS")</f>
        <v xml:space="preserve"> 00/100 PESOS</v>
      </c>
      <c r="H52" s="212">
        <f t="shared" si="3"/>
        <v>0</v>
      </c>
      <c r="I52" s="42"/>
      <c r="J52" s="11"/>
      <c r="K52" s="42"/>
      <c r="L52" s="42"/>
      <c r="M52" s="42"/>
      <c r="N52" s="42"/>
      <c r="O52" s="42"/>
      <c r="P52" s="42"/>
      <c r="Q52" s="42"/>
      <c r="R52" s="42"/>
      <c r="S52" s="42"/>
      <c r="T52" s="42"/>
    </row>
    <row r="53" spans="1:38" s="43" customFormat="1" ht="37.5" thickTop="1" thickBot="1" x14ac:dyDescent="0.4">
      <c r="A53" s="155" t="s">
        <v>55</v>
      </c>
      <c r="B53" s="156"/>
      <c r="C53" s="157" t="s">
        <v>247</v>
      </c>
      <c r="D53" s="158"/>
      <c r="E53" s="159"/>
      <c r="F53" s="160"/>
      <c r="G53" s="161"/>
      <c r="H53" s="162">
        <f>SUM(H54:H61,H66:H74)</f>
        <v>0</v>
      </c>
      <c r="I53" s="42"/>
      <c r="J53" s="11"/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38" s="171" customFormat="1" ht="54.75" thickTop="1" x14ac:dyDescent="0.35">
      <c r="A54" s="133" t="s">
        <v>93</v>
      </c>
      <c r="B54" s="115">
        <v>1005.01</v>
      </c>
      <c r="C54" s="116" t="s">
        <v>192</v>
      </c>
      <c r="D54" s="117" t="s">
        <v>76</v>
      </c>
      <c r="E54" s="118">
        <v>18.72</v>
      </c>
      <c r="F54" s="119"/>
      <c r="G54" s="120" t="str" cm="1">
        <f t="array" ref="G54">[1]!NumLetras(F54,"PESO","PESOS")</f>
        <v xml:space="preserve"> 00/100 PESOS</v>
      </c>
      <c r="H54" s="123">
        <f>E54*F54</f>
        <v>0</v>
      </c>
      <c r="I54" s="19"/>
      <c r="J54" s="11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</row>
    <row r="55" spans="1:38" s="172" customFormat="1" ht="36" x14ac:dyDescent="0.35">
      <c r="A55" s="134" t="s">
        <v>94</v>
      </c>
      <c r="B55" s="110">
        <v>1090.01</v>
      </c>
      <c r="C55" s="111" t="s">
        <v>193</v>
      </c>
      <c r="D55" s="112" t="s">
        <v>36</v>
      </c>
      <c r="E55" s="113">
        <v>349.139836</v>
      </c>
      <c r="F55" s="106"/>
      <c r="G55" s="103" t="str" cm="1">
        <f t="array" ref="G55">[1]!NumLetras(F55,"PESO","PESOS")</f>
        <v xml:space="preserve"> 00/100 PESOS</v>
      </c>
      <c r="H55" s="101">
        <f t="shared" ref="H55:H59" si="4">E55*F55</f>
        <v>0</v>
      </c>
      <c r="I55" s="19"/>
      <c r="J55" s="11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</row>
    <row r="56" spans="1:38" s="172" customFormat="1" ht="36" x14ac:dyDescent="0.35">
      <c r="A56" s="134" t="s">
        <v>95</v>
      </c>
      <c r="B56" s="110">
        <v>1060.06</v>
      </c>
      <c r="C56" s="111" t="s">
        <v>194</v>
      </c>
      <c r="D56" s="112" t="s">
        <v>36</v>
      </c>
      <c r="E56" s="113">
        <v>5.6160000000000005</v>
      </c>
      <c r="F56" s="106"/>
      <c r="G56" s="103" t="str" cm="1">
        <f t="array" ref="G56">[1]!NumLetras(F56,"PESO","PESOS")</f>
        <v xml:space="preserve"> 00/100 PESOS</v>
      </c>
      <c r="H56" s="101">
        <f t="shared" si="4"/>
        <v>0</v>
      </c>
      <c r="I56" s="19"/>
      <c r="J56" s="11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</row>
    <row r="57" spans="1:38" s="172" customFormat="1" ht="54" x14ac:dyDescent="0.35">
      <c r="A57" s="134" t="s">
        <v>96</v>
      </c>
      <c r="B57" s="110">
        <v>1131.03</v>
      </c>
      <c r="C57" s="111" t="s">
        <v>195</v>
      </c>
      <c r="D57" s="112" t="s">
        <v>36</v>
      </c>
      <c r="E57" s="113">
        <v>295.28563599999995</v>
      </c>
      <c r="F57" s="106"/>
      <c r="G57" s="103" t="str" cm="1">
        <f t="array" ref="G57">[1]!NumLetras(F57,"PESO","PESOS")</f>
        <v xml:space="preserve"> 00/100 PESOS</v>
      </c>
      <c r="H57" s="101">
        <f t="shared" si="4"/>
        <v>0</v>
      </c>
      <c r="I57" s="19"/>
      <c r="J57" s="11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</row>
    <row r="58" spans="1:38" s="172" customFormat="1" ht="36" x14ac:dyDescent="0.35">
      <c r="A58" s="134" t="s">
        <v>97</v>
      </c>
      <c r="B58" s="110">
        <v>4030.01</v>
      </c>
      <c r="C58" s="111" t="s">
        <v>110</v>
      </c>
      <c r="D58" s="112" t="s">
        <v>76</v>
      </c>
      <c r="E58" s="113">
        <v>1.1232000000000002</v>
      </c>
      <c r="F58" s="106"/>
      <c r="G58" s="103" t="str" cm="1">
        <f t="array" ref="G58">[1]!NumLetras(F58,"PESO","PESOS")</f>
        <v xml:space="preserve"> 00/100 PESOS</v>
      </c>
      <c r="H58" s="101">
        <f t="shared" si="4"/>
        <v>0</v>
      </c>
      <c r="I58" s="19"/>
      <c r="J58" s="11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</row>
    <row r="59" spans="1:38" s="172" customFormat="1" ht="72" x14ac:dyDescent="0.35">
      <c r="A59" s="134" t="s">
        <v>98</v>
      </c>
      <c r="B59" s="110">
        <v>4090.03</v>
      </c>
      <c r="C59" s="111" t="s">
        <v>196</v>
      </c>
      <c r="D59" s="112" t="s">
        <v>111</v>
      </c>
      <c r="E59" s="113">
        <v>2576.0403900000001</v>
      </c>
      <c r="F59" s="106"/>
      <c r="G59" s="103" t="str" cm="1">
        <f t="array" ref="G59">[1]!NumLetras(F59,"PESO","PESOS")</f>
        <v xml:space="preserve"> 00/100 PESOS</v>
      </c>
      <c r="H59" s="101">
        <f t="shared" si="4"/>
        <v>0</v>
      </c>
      <c r="I59" s="19"/>
      <c r="J59" s="11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</row>
    <row r="60" spans="1:38" s="172" customFormat="1" ht="54" x14ac:dyDescent="0.35">
      <c r="A60" s="134" t="s">
        <v>99</v>
      </c>
      <c r="B60" s="216" t="s">
        <v>241</v>
      </c>
      <c r="C60" s="111" t="s">
        <v>197</v>
      </c>
      <c r="D60" s="112" t="s">
        <v>76</v>
      </c>
      <c r="E60" s="113">
        <v>175.11</v>
      </c>
      <c r="F60" s="106"/>
      <c r="G60" s="103" t="str" cm="1">
        <f t="array" ref="G60">[1]!NumLetras(F60,"PESO","PESOS")</f>
        <v xml:space="preserve"> 00/100 PESOS</v>
      </c>
      <c r="H60" s="101">
        <f t="shared" ref="H60:H102" si="5">E60*F60</f>
        <v>0</v>
      </c>
      <c r="I60" s="19"/>
      <c r="J60" s="11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</row>
    <row r="61" spans="1:38" s="173" customFormat="1" ht="36.75" thickBot="1" x14ac:dyDescent="0.35">
      <c r="A61" s="135" t="s">
        <v>100</v>
      </c>
      <c r="B61" s="126">
        <v>4030.05</v>
      </c>
      <c r="C61" s="127" t="s">
        <v>198</v>
      </c>
      <c r="D61" s="128" t="s">
        <v>36</v>
      </c>
      <c r="E61" s="129">
        <v>29.426749999999998</v>
      </c>
      <c r="F61" s="130"/>
      <c r="G61" s="131" t="str" cm="1">
        <f t="array" ref="G61">[1]!NumLetras(F61,"PESO","PESOS")</f>
        <v xml:space="preserve"> 00/100 PESOS</v>
      </c>
      <c r="H61" s="132">
        <f t="shared" si="5"/>
        <v>0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</row>
    <row r="62" spans="1:38" ht="20.25" customHeight="1" thickTop="1" thickBot="1" x14ac:dyDescent="0.35">
      <c r="A62" s="238" t="s">
        <v>11</v>
      </c>
      <c r="B62" s="238"/>
      <c r="C62" s="238" t="s">
        <v>7</v>
      </c>
      <c r="D62" s="239" t="s">
        <v>8</v>
      </c>
      <c r="E62" s="239"/>
      <c r="F62" s="240" t="s">
        <v>9</v>
      </c>
      <c r="G62" s="240"/>
      <c r="H62" s="121">
        <f>SUM(H54:H61,H52)</f>
        <v>0</v>
      </c>
    </row>
    <row r="63" spans="1:38" ht="34.5" customHeight="1" thickTop="1" thickBot="1" x14ac:dyDescent="0.35">
      <c r="A63" s="238"/>
      <c r="B63" s="238"/>
      <c r="C63" s="238"/>
      <c r="D63" s="239"/>
      <c r="E63" s="239"/>
      <c r="F63" s="240" t="s">
        <v>10</v>
      </c>
      <c r="G63" s="240"/>
      <c r="H63" s="145">
        <f>H62+H49</f>
        <v>0</v>
      </c>
    </row>
    <row r="64" spans="1:38" ht="18.75" thickTop="1" x14ac:dyDescent="0.3">
      <c r="A64" s="151"/>
      <c r="B64" s="151"/>
      <c r="C64" s="151"/>
      <c r="D64" s="152"/>
      <c r="E64" s="152"/>
      <c r="F64" s="153"/>
      <c r="G64" s="153"/>
      <c r="H64" s="154"/>
    </row>
    <row r="65" spans="1:38" ht="18.75" thickBot="1" x14ac:dyDescent="0.35">
      <c r="A65" s="176"/>
      <c r="B65" s="176"/>
      <c r="C65" s="176"/>
      <c r="D65" s="177"/>
      <c r="E65" s="177"/>
      <c r="F65" s="178"/>
      <c r="G65" s="178"/>
      <c r="H65" s="179"/>
    </row>
    <row r="66" spans="1:38" s="174" customFormat="1" ht="54.75" thickTop="1" x14ac:dyDescent="0.3">
      <c r="A66" s="133" t="s">
        <v>101</v>
      </c>
      <c r="B66" s="115" t="s">
        <v>112</v>
      </c>
      <c r="C66" s="116" t="s">
        <v>113</v>
      </c>
      <c r="D66" s="117" t="s">
        <v>30</v>
      </c>
      <c r="E66" s="118">
        <v>4.7</v>
      </c>
      <c r="F66" s="119"/>
      <c r="G66" s="120" t="str" cm="1">
        <f t="array" ref="G66">[1]!NumLetras(F66,"PESO","PESOS")</f>
        <v xml:space="preserve"> 00/100 PESOS</v>
      </c>
      <c r="H66" s="123">
        <f>E66*F66</f>
        <v>0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 s="174" customFormat="1" ht="36" x14ac:dyDescent="0.3">
      <c r="A67" s="134" t="s">
        <v>102</v>
      </c>
      <c r="B67" s="110">
        <v>4140.05</v>
      </c>
      <c r="C67" s="111" t="s">
        <v>114</v>
      </c>
      <c r="D67" s="112" t="s">
        <v>30</v>
      </c>
      <c r="E67" s="113">
        <v>20.6</v>
      </c>
      <c r="F67" s="106"/>
      <c r="G67" s="103" t="str" cm="1">
        <f t="array" ref="G67">[1]!NumLetras(F67,"PESO","PESOS")</f>
        <v xml:space="preserve"> 00/100 PESOS</v>
      </c>
      <c r="H67" s="101">
        <f>E67*F67</f>
        <v>0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 s="174" customFormat="1" ht="36" x14ac:dyDescent="0.3">
      <c r="A68" s="134" t="s">
        <v>103</v>
      </c>
      <c r="B68" s="110">
        <v>4140.0200000000004</v>
      </c>
      <c r="C68" s="111" t="s">
        <v>199</v>
      </c>
      <c r="D68" s="112" t="s">
        <v>76</v>
      </c>
      <c r="E68" s="113">
        <v>103.785</v>
      </c>
      <c r="F68" s="106"/>
      <c r="G68" s="103" t="str" cm="1">
        <f t="array" ref="G68">[1]!NumLetras(F68,"PESO","PESOS")</f>
        <v xml:space="preserve"> 00/100 PESOS</v>
      </c>
      <c r="H68" s="101">
        <f>E68*F68</f>
        <v>0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 s="174" customFormat="1" ht="36" x14ac:dyDescent="0.3">
      <c r="A69" s="134" t="s">
        <v>104</v>
      </c>
      <c r="B69" s="110">
        <v>2244.02</v>
      </c>
      <c r="C69" s="111" t="s">
        <v>200</v>
      </c>
      <c r="D69" s="112" t="s">
        <v>31</v>
      </c>
      <c r="E69" s="113">
        <v>7</v>
      </c>
      <c r="F69" s="106"/>
      <c r="G69" s="103" t="str" cm="1">
        <f t="array" ref="G69">[1]!NumLetras(F69,"PESO","PESOS")</f>
        <v xml:space="preserve"> 00/100 PESOS</v>
      </c>
      <c r="H69" s="101">
        <f t="shared" si="5"/>
        <v>0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 s="174" customFormat="1" ht="36" x14ac:dyDescent="0.3">
      <c r="A70" s="134" t="s">
        <v>105</v>
      </c>
      <c r="B70" s="110">
        <v>2243.02</v>
      </c>
      <c r="C70" s="111" t="s">
        <v>201</v>
      </c>
      <c r="D70" s="112" t="s">
        <v>31</v>
      </c>
      <c r="E70" s="113">
        <v>1</v>
      </c>
      <c r="F70" s="106"/>
      <c r="G70" s="103" t="str" cm="1">
        <f t="array" ref="G70">[1]!NumLetras(F70,"PESO","PESOS")</f>
        <v xml:space="preserve"> 00/100 PESOS</v>
      </c>
      <c r="H70" s="101">
        <f t="shared" si="5"/>
        <v>0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 s="174" customFormat="1" ht="36" x14ac:dyDescent="0.3">
      <c r="A71" s="134" t="s">
        <v>106</v>
      </c>
      <c r="B71" s="216">
        <v>2243.0300000000002</v>
      </c>
      <c r="C71" s="111" t="s">
        <v>238</v>
      </c>
      <c r="D71" s="112" t="s">
        <v>31</v>
      </c>
      <c r="E71" s="113">
        <v>2</v>
      </c>
      <c r="F71" s="106"/>
      <c r="G71" s="103" t="str" cm="1">
        <f t="array" ref="G71">[1]!NumLetras(F71,"PESO","PESOS")</f>
        <v xml:space="preserve"> 00/100 PESOS</v>
      </c>
      <c r="H71" s="101">
        <f t="shared" si="5"/>
        <v>0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 s="174" customFormat="1" ht="36" x14ac:dyDescent="0.3">
      <c r="A72" s="134" t="s">
        <v>107</v>
      </c>
      <c r="B72" s="216">
        <v>2243.0500000000002</v>
      </c>
      <c r="C72" s="111" t="s">
        <v>239</v>
      </c>
      <c r="D72" s="112" t="s">
        <v>31</v>
      </c>
      <c r="E72" s="113">
        <v>2</v>
      </c>
      <c r="F72" s="106"/>
      <c r="G72" s="103" t="str" cm="1">
        <f t="array" ref="G72">[1]!NumLetras(F72,"PESO","PESOS")</f>
        <v xml:space="preserve"> 00/100 PESOS</v>
      </c>
      <c r="H72" s="101">
        <f t="shared" si="5"/>
        <v>0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 s="174" customFormat="1" ht="54" x14ac:dyDescent="0.3">
      <c r="A73" s="134" t="s">
        <v>108</v>
      </c>
      <c r="B73" s="110" t="s">
        <v>115</v>
      </c>
      <c r="C73" s="111" t="s">
        <v>202</v>
      </c>
      <c r="D73" s="112" t="s">
        <v>31</v>
      </c>
      <c r="E73" s="113">
        <v>1</v>
      </c>
      <c r="F73" s="106"/>
      <c r="G73" s="103" t="str" cm="1">
        <f t="array" ref="G73">[1]!NumLetras(F73,"PESO","PESOS")</f>
        <v xml:space="preserve"> 00/100 PESOS</v>
      </c>
      <c r="H73" s="101">
        <f t="shared" si="5"/>
        <v>0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 s="175" customFormat="1" ht="72.75" thickBot="1" x14ac:dyDescent="0.35">
      <c r="A74" s="135" t="s">
        <v>109</v>
      </c>
      <c r="B74" s="126" t="s">
        <v>116</v>
      </c>
      <c r="C74" s="127" t="s">
        <v>203</v>
      </c>
      <c r="D74" s="128" t="s">
        <v>31</v>
      </c>
      <c r="E74" s="129">
        <v>1</v>
      </c>
      <c r="F74" s="130"/>
      <c r="G74" s="131" t="str" cm="1">
        <f t="array" ref="G74">[1]!NumLetras(F74,"PESO","PESOS")</f>
        <v xml:space="preserve"> 00/100 PESOS</v>
      </c>
      <c r="H74" s="132">
        <f t="shared" si="5"/>
        <v>0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 s="43" customFormat="1" ht="19.5" thickTop="1" thickBot="1" x14ac:dyDescent="0.4">
      <c r="A75" s="163" t="s">
        <v>56</v>
      </c>
      <c r="B75" s="164"/>
      <c r="C75" s="165" t="s">
        <v>246</v>
      </c>
      <c r="D75" s="166"/>
      <c r="E75" s="167"/>
      <c r="F75" s="168"/>
      <c r="G75" s="169"/>
      <c r="H75" s="170">
        <f>SUM(H76:H82)+SUM(H87:H90)</f>
        <v>0</v>
      </c>
      <c r="I75" s="42"/>
      <c r="J75" s="11"/>
      <c r="K75" s="42"/>
      <c r="L75" s="42"/>
      <c r="M75" s="42"/>
      <c r="N75" s="42"/>
      <c r="O75" s="42"/>
      <c r="P75" s="42"/>
      <c r="Q75" s="42"/>
      <c r="R75" s="42"/>
      <c r="S75" s="42"/>
      <c r="T75" s="42"/>
    </row>
    <row r="76" spans="1:38" ht="44.25" customHeight="1" thickTop="1" x14ac:dyDescent="0.3">
      <c r="A76" s="133" t="s">
        <v>117</v>
      </c>
      <c r="B76" s="115">
        <v>1007.01</v>
      </c>
      <c r="C76" s="116" t="s">
        <v>185</v>
      </c>
      <c r="D76" s="117" t="s">
        <v>30</v>
      </c>
      <c r="E76" s="118">
        <v>62</v>
      </c>
      <c r="F76" s="119"/>
      <c r="G76" s="120" t="str" cm="1">
        <f t="array" ref="G76">[1]!NumLetras(F76,"PESO","PESOS")</f>
        <v xml:space="preserve"> 00/100 PESOS</v>
      </c>
      <c r="H76" s="123">
        <f t="shared" si="5"/>
        <v>0</v>
      </c>
    </row>
    <row r="77" spans="1:38" ht="54" x14ac:dyDescent="0.3">
      <c r="A77" s="134" t="s">
        <v>118</v>
      </c>
      <c r="B77" s="110">
        <v>1101.02</v>
      </c>
      <c r="C77" s="111" t="s">
        <v>42</v>
      </c>
      <c r="D77" s="112" t="s">
        <v>36</v>
      </c>
      <c r="E77" s="113">
        <v>58.51</v>
      </c>
      <c r="F77" s="106"/>
      <c r="G77" s="103" t="str" cm="1">
        <f t="array" ref="G77">[1]!NumLetras(F77,"PESO","PESOS")</f>
        <v xml:space="preserve"> 00/100 PESOS</v>
      </c>
      <c r="H77" s="101">
        <f t="shared" si="5"/>
        <v>0</v>
      </c>
    </row>
    <row r="78" spans="1:38" ht="36" x14ac:dyDescent="0.3">
      <c r="A78" s="134" t="s">
        <v>119</v>
      </c>
      <c r="B78" s="110">
        <v>1130.01</v>
      </c>
      <c r="C78" s="111" t="s">
        <v>204</v>
      </c>
      <c r="D78" s="112" t="s">
        <v>36</v>
      </c>
      <c r="E78" s="113">
        <v>4.96</v>
      </c>
      <c r="F78" s="106"/>
      <c r="G78" s="103" t="str" cm="1">
        <f t="array" ref="G78">[1]!NumLetras(F78,"PESO","PESOS")</f>
        <v xml:space="preserve"> 00/100 PESOS</v>
      </c>
      <c r="H78" s="101">
        <f t="shared" si="5"/>
        <v>0</v>
      </c>
    </row>
    <row r="79" spans="1:38" ht="36" x14ac:dyDescent="0.3">
      <c r="A79" s="134" t="s">
        <v>120</v>
      </c>
      <c r="B79" s="110">
        <v>1131.03</v>
      </c>
      <c r="C79" s="111" t="s">
        <v>44</v>
      </c>
      <c r="D79" s="112" t="s">
        <v>36</v>
      </c>
      <c r="E79" s="113">
        <v>50.167799999999993</v>
      </c>
      <c r="F79" s="106"/>
      <c r="G79" s="103" t="str" cm="1">
        <f t="array" ref="G79">[1]!NumLetras(F79,"PESO","PESOS")</f>
        <v xml:space="preserve"> 00/100 PESOS</v>
      </c>
      <c r="H79" s="101">
        <f t="shared" si="5"/>
        <v>0</v>
      </c>
    </row>
    <row r="80" spans="1:38" ht="18" x14ac:dyDescent="0.3">
      <c r="A80" s="134" t="s">
        <v>121</v>
      </c>
      <c r="B80" s="110">
        <v>1135.01</v>
      </c>
      <c r="C80" s="111" t="s">
        <v>45</v>
      </c>
      <c r="D80" s="112" t="s">
        <v>36</v>
      </c>
      <c r="E80" s="113">
        <v>0.65286000000000544</v>
      </c>
      <c r="F80" s="106"/>
      <c r="G80" s="103" t="str" cm="1">
        <f t="array" ref="G80">[1]!NumLetras(F80,"PESO","PESOS")</f>
        <v xml:space="preserve"> 00/100 PESOS</v>
      </c>
      <c r="H80" s="101">
        <f t="shared" si="5"/>
        <v>0</v>
      </c>
    </row>
    <row r="81" spans="1:20" ht="36" x14ac:dyDescent="0.3">
      <c r="A81" s="134" t="s">
        <v>122</v>
      </c>
      <c r="B81" s="110">
        <v>8005.12</v>
      </c>
      <c r="C81" s="111" t="s">
        <v>234</v>
      </c>
      <c r="D81" s="112" t="s">
        <v>30</v>
      </c>
      <c r="E81" s="113">
        <v>62</v>
      </c>
      <c r="F81" s="106"/>
      <c r="G81" s="103" t="str" cm="1">
        <f t="array" ref="G81">[1]!NumLetras(F81,"PESO","PESOS")</f>
        <v xml:space="preserve"> 00/100 PESOS</v>
      </c>
      <c r="H81" s="101">
        <f t="shared" si="5"/>
        <v>0</v>
      </c>
    </row>
    <row r="82" spans="1:20" ht="36.75" thickBot="1" x14ac:dyDescent="0.35">
      <c r="A82" s="134" t="s">
        <v>123</v>
      </c>
      <c r="B82" s="110">
        <v>2040.02</v>
      </c>
      <c r="C82" s="111" t="s">
        <v>233</v>
      </c>
      <c r="D82" s="112" t="s">
        <v>30</v>
      </c>
      <c r="E82" s="113">
        <v>62</v>
      </c>
      <c r="F82" s="106"/>
      <c r="G82" s="103" t="str" cm="1">
        <f t="array" ref="G82">[1]!NumLetras(F82,"PESO","PESOS")</f>
        <v xml:space="preserve"> 00/100 PESOS</v>
      </c>
      <c r="H82" s="101">
        <f t="shared" si="5"/>
        <v>0</v>
      </c>
    </row>
    <row r="83" spans="1:20" ht="20.25" customHeight="1" thickTop="1" thickBot="1" x14ac:dyDescent="0.35">
      <c r="A83" s="238" t="s">
        <v>11</v>
      </c>
      <c r="B83" s="238"/>
      <c r="C83" s="238" t="s">
        <v>7</v>
      </c>
      <c r="D83" s="239" t="s">
        <v>8</v>
      </c>
      <c r="E83" s="239"/>
      <c r="F83" s="240" t="s">
        <v>9</v>
      </c>
      <c r="G83" s="240"/>
      <c r="H83" s="121">
        <f>SUM(H66:H74,H76:H82)</f>
        <v>0</v>
      </c>
    </row>
    <row r="84" spans="1:20" ht="34.5" customHeight="1" thickTop="1" thickBot="1" x14ac:dyDescent="0.35">
      <c r="A84" s="238"/>
      <c r="B84" s="238"/>
      <c r="C84" s="238"/>
      <c r="D84" s="239"/>
      <c r="E84" s="239"/>
      <c r="F84" s="240" t="s">
        <v>10</v>
      </c>
      <c r="G84" s="240"/>
      <c r="H84" s="145">
        <f>H83+H63</f>
        <v>0</v>
      </c>
    </row>
    <row r="85" spans="1:20" ht="18.75" thickTop="1" x14ac:dyDescent="0.3">
      <c r="A85" s="151"/>
      <c r="B85" s="151"/>
      <c r="C85" s="151"/>
      <c r="D85" s="152"/>
      <c r="E85" s="152"/>
      <c r="F85" s="153"/>
      <c r="G85" s="153"/>
      <c r="H85" s="154"/>
    </row>
    <row r="86" spans="1:20" ht="18.75" thickBot="1" x14ac:dyDescent="0.35">
      <c r="A86" s="148"/>
      <c r="B86" s="148"/>
      <c r="C86" s="148"/>
      <c r="D86" s="149"/>
      <c r="E86" s="149"/>
      <c r="F86" s="150"/>
      <c r="G86" s="150"/>
      <c r="H86" s="180"/>
    </row>
    <row r="87" spans="1:20" ht="36.75" thickTop="1" x14ac:dyDescent="0.3">
      <c r="A87" s="134" t="s">
        <v>124</v>
      </c>
      <c r="B87" s="110" t="s">
        <v>128</v>
      </c>
      <c r="C87" s="111" t="s">
        <v>205</v>
      </c>
      <c r="D87" s="112" t="s">
        <v>31</v>
      </c>
      <c r="E87" s="113">
        <v>1</v>
      </c>
      <c r="F87" s="106"/>
      <c r="G87" s="103" t="str" cm="1">
        <f t="array" ref="G87">[1]!NumLetras(F87,"PESO","PESOS")</f>
        <v xml:space="preserve"> 00/100 PESOS</v>
      </c>
      <c r="H87" s="101">
        <f>E87*F87</f>
        <v>0</v>
      </c>
    </row>
    <row r="88" spans="1:20" ht="36" x14ac:dyDescent="0.3">
      <c r="A88" s="134" t="s">
        <v>125</v>
      </c>
      <c r="B88" s="110">
        <v>8005.12</v>
      </c>
      <c r="C88" s="111" t="s">
        <v>129</v>
      </c>
      <c r="D88" s="112" t="s">
        <v>31</v>
      </c>
      <c r="E88" s="113">
        <v>1</v>
      </c>
      <c r="F88" s="106"/>
      <c r="G88" s="103" t="str" cm="1">
        <f t="array" ref="G88">[1]!NumLetras(F88,"PESO","PESOS")</f>
        <v xml:space="preserve"> 00/100 PESOS</v>
      </c>
      <c r="H88" s="101">
        <f>E88*F88</f>
        <v>0</v>
      </c>
    </row>
    <row r="89" spans="1:20" ht="72" x14ac:dyDescent="0.3">
      <c r="A89" s="134" t="s">
        <v>126</v>
      </c>
      <c r="B89" s="110">
        <v>3060.05</v>
      </c>
      <c r="C89" s="111" t="s">
        <v>206</v>
      </c>
      <c r="D89" s="112" t="s">
        <v>31</v>
      </c>
      <c r="E89" s="113">
        <v>1</v>
      </c>
      <c r="F89" s="106"/>
      <c r="G89" s="103" t="str" cm="1">
        <f t="array" ref="G89">[1]!NumLetras(F89,"PESO","PESOS")</f>
        <v xml:space="preserve"> 00/100 PESOS</v>
      </c>
      <c r="H89" s="101">
        <f>E89*F89</f>
        <v>0</v>
      </c>
    </row>
    <row r="90" spans="1:20" ht="36.75" thickBot="1" x14ac:dyDescent="0.35">
      <c r="A90" s="135" t="s">
        <v>127</v>
      </c>
      <c r="B90" s="126" t="s">
        <v>46</v>
      </c>
      <c r="C90" s="127" t="s">
        <v>130</v>
      </c>
      <c r="D90" s="128" t="s">
        <v>36</v>
      </c>
      <c r="E90" s="129">
        <v>0.03</v>
      </c>
      <c r="F90" s="130"/>
      <c r="G90" s="131" t="str" cm="1">
        <f t="array" ref="G90">[1]!NumLetras(F90,"PESO","PESOS")</f>
        <v xml:space="preserve"> 00/100 PESOS</v>
      </c>
      <c r="H90" s="132">
        <f>E90*F90</f>
        <v>0</v>
      </c>
    </row>
    <row r="91" spans="1:20" s="43" customFormat="1" ht="19.5" thickTop="1" thickBot="1" x14ac:dyDescent="0.4">
      <c r="A91" s="163" t="s">
        <v>57</v>
      </c>
      <c r="B91" s="164"/>
      <c r="C91" s="165" t="s">
        <v>245</v>
      </c>
      <c r="D91" s="166"/>
      <c r="E91" s="167"/>
      <c r="F91" s="168"/>
      <c r="G91" s="169"/>
      <c r="H91" s="170">
        <f>SUM(H92:H94,H99:H105)+H110</f>
        <v>0</v>
      </c>
      <c r="I91" s="42"/>
      <c r="J91" s="11"/>
      <c r="K91" s="42"/>
      <c r="L91" s="42"/>
      <c r="M91" s="42"/>
      <c r="N91" s="42"/>
      <c r="O91" s="42"/>
      <c r="P91" s="42"/>
      <c r="Q91" s="42"/>
      <c r="R91" s="42"/>
      <c r="S91" s="42"/>
      <c r="T91" s="42"/>
    </row>
    <row r="92" spans="1:20" ht="180.75" thickTop="1" x14ac:dyDescent="0.3">
      <c r="A92" s="133" t="s">
        <v>131</v>
      </c>
      <c r="B92" s="115">
        <v>8020.02</v>
      </c>
      <c r="C92" s="116" t="s">
        <v>207</v>
      </c>
      <c r="D92" s="117" t="s">
        <v>31</v>
      </c>
      <c r="E92" s="118">
        <v>2</v>
      </c>
      <c r="F92" s="119"/>
      <c r="G92" s="120" t="str" cm="1">
        <f t="array" ref="G92">[1]!NumLetras(F92,"PESO","PESOS")</f>
        <v xml:space="preserve"> 00/100 PESOS</v>
      </c>
      <c r="H92" s="123">
        <f t="shared" si="5"/>
        <v>0</v>
      </c>
    </row>
    <row r="93" spans="1:20" ht="198" x14ac:dyDescent="0.3">
      <c r="A93" s="134" t="s">
        <v>132</v>
      </c>
      <c r="B93" s="110">
        <v>8020.04</v>
      </c>
      <c r="C93" s="111" t="s">
        <v>208</v>
      </c>
      <c r="D93" s="112" t="s">
        <v>31</v>
      </c>
      <c r="E93" s="113">
        <v>2</v>
      </c>
      <c r="F93" s="106"/>
      <c r="G93" s="103" t="str" cm="1">
        <f t="array" ref="G93">[1]!NumLetras(F93,"PESO","PESOS")</f>
        <v xml:space="preserve"> 00/100 PESOS</v>
      </c>
      <c r="H93" s="101">
        <f t="shared" si="5"/>
        <v>0</v>
      </c>
    </row>
    <row r="94" spans="1:20" ht="108.75" thickBot="1" x14ac:dyDescent="0.35">
      <c r="A94" s="134" t="s">
        <v>133</v>
      </c>
      <c r="B94" s="110">
        <v>6040.01</v>
      </c>
      <c r="C94" s="111" t="s">
        <v>209</v>
      </c>
      <c r="D94" s="112" t="s">
        <v>31</v>
      </c>
      <c r="E94" s="113">
        <v>1</v>
      </c>
      <c r="F94" s="106"/>
      <c r="G94" s="103" t="str" cm="1">
        <f t="array" ref="G94">[1]!NumLetras(F94,"PESO","PESOS")</f>
        <v xml:space="preserve"> 00/100 PESOS</v>
      </c>
      <c r="H94" s="101">
        <f t="shared" si="5"/>
        <v>0</v>
      </c>
    </row>
    <row r="95" spans="1:20" ht="20.25" customHeight="1" thickTop="1" thickBot="1" x14ac:dyDescent="0.35">
      <c r="A95" s="238" t="s">
        <v>11</v>
      </c>
      <c r="B95" s="238"/>
      <c r="C95" s="238" t="s">
        <v>7</v>
      </c>
      <c r="D95" s="239" t="s">
        <v>8</v>
      </c>
      <c r="E95" s="239"/>
      <c r="F95" s="240" t="s">
        <v>9</v>
      </c>
      <c r="G95" s="240"/>
      <c r="H95" s="121">
        <f>SUM(H92:H94)+SUM(H87:H90)</f>
        <v>0</v>
      </c>
    </row>
    <row r="96" spans="1:20" ht="34.5" customHeight="1" thickTop="1" thickBot="1" x14ac:dyDescent="0.35">
      <c r="A96" s="238"/>
      <c r="B96" s="238"/>
      <c r="C96" s="238"/>
      <c r="D96" s="239"/>
      <c r="E96" s="239"/>
      <c r="F96" s="240" t="s">
        <v>10</v>
      </c>
      <c r="G96" s="240"/>
      <c r="H96" s="145">
        <f>H95+H84</f>
        <v>0</v>
      </c>
    </row>
    <row r="97" spans="1:20" ht="18.75" thickTop="1" x14ac:dyDescent="0.3">
      <c r="A97" s="151"/>
      <c r="B97" s="151"/>
      <c r="C97" s="151"/>
      <c r="D97" s="152"/>
      <c r="E97" s="152"/>
      <c r="F97" s="153"/>
      <c r="G97" s="153"/>
      <c r="H97" s="154"/>
    </row>
    <row r="98" spans="1:20" ht="18.75" thickBot="1" x14ac:dyDescent="0.35">
      <c r="A98" s="176"/>
      <c r="B98" s="176"/>
      <c r="C98" s="176"/>
      <c r="D98" s="177"/>
      <c r="E98" s="177"/>
      <c r="F98" s="178"/>
      <c r="G98" s="178"/>
      <c r="H98" s="179"/>
    </row>
    <row r="99" spans="1:20" ht="108.75" thickTop="1" x14ac:dyDescent="0.3">
      <c r="A99" s="133" t="s">
        <v>134</v>
      </c>
      <c r="B99" s="115">
        <v>6050.01</v>
      </c>
      <c r="C99" s="116" t="s">
        <v>210</v>
      </c>
      <c r="D99" s="117" t="s">
        <v>31</v>
      </c>
      <c r="E99" s="118">
        <v>1</v>
      </c>
      <c r="F99" s="119"/>
      <c r="G99" s="120" t="str" cm="1">
        <f t="array" ref="G99">[1]!NumLetras(F99,"PESO","PESOS")</f>
        <v xml:space="preserve"> 00/100 PESOS</v>
      </c>
      <c r="H99" s="123">
        <f>E99*F99</f>
        <v>0</v>
      </c>
    </row>
    <row r="100" spans="1:20" ht="72" x14ac:dyDescent="0.3">
      <c r="A100" s="134" t="s">
        <v>135</v>
      </c>
      <c r="B100" s="110">
        <v>6080.02</v>
      </c>
      <c r="C100" s="111" t="s">
        <v>142</v>
      </c>
      <c r="D100" s="112" t="s">
        <v>31</v>
      </c>
      <c r="E100" s="113">
        <v>2</v>
      </c>
      <c r="F100" s="106"/>
      <c r="G100" s="103" t="str" cm="1">
        <f t="array" ref="G100">[1]!NumLetras(F100,"PESO","PESOS")</f>
        <v xml:space="preserve"> 00/100 PESOS</v>
      </c>
      <c r="H100" s="101">
        <f>E100*F100</f>
        <v>0</v>
      </c>
    </row>
    <row r="101" spans="1:20" ht="90" x14ac:dyDescent="0.3">
      <c r="A101" s="134" t="s">
        <v>136</v>
      </c>
      <c r="B101" s="110" t="s">
        <v>143</v>
      </c>
      <c r="C101" s="111" t="s">
        <v>144</v>
      </c>
      <c r="D101" s="112" t="s">
        <v>31</v>
      </c>
      <c r="E101" s="113">
        <v>1</v>
      </c>
      <c r="F101" s="106"/>
      <c r="G101" s="103" t="str" cm="1">
        <f t="array" ref="G101">[1]!NumLetras(F101,"PESO","PESOS")</f>
        <v xml:space="preserve"> 00/100 PESOS</v>
      </c>
      <c r="H101" s="101">
        <f t="shared" si="5"/>
        <v>0</v>
      </c>
    </row>
    <row r="102" spans="1:20" ht="72" x14ac:dyDescent="0.3">
      <c r="A102" s="134" t="s">
        <v>137</v>
      </c>
      <c r="B102" s="110">
        <v>6010.02</v>
      </c>
      <c r="C102" s="111" t="s">
        <v>145</v>
      </c>
      <c r="D102" s="112" t="s">
        <v>30</v>
      </c>
      <c r="E102" s="113">
        <v>15</v>
      </c>
      <c r="F102" s="106"/>
      <c r="G102" s="103" t="str" cm="1">
        <f t="array" ref="G102">[1]!NumLetras(F102,"PESO","PESOS")</f>
        <v xml:space="preserve"> 00/100 PESOS</v>
      </c>
      <c r="H102" s="101">
        <f t="shared" si="5"/>
        <v>0</v>
      </c>
    </row>
    <row r="103" spans="1:20" ht="72" x14ac:dyDescent="0.3">
      <c r="A103" s="134" t="s">
        <v>138</v>
      </c>
      <c r="B103" s="110" t="s">
        <v>146</v>
      </c>
      <c r="C103" s="111" t="s">
        <v>147</v>
      </c>
      <c r="D103" s="112" t="s">
        <v>31</v>
      </c>
      <c r="E103" s="113">
        <v>1</v>
      </c>
      <c r="F103" s="106"/>
      <c r="G103" s="103" t="str" cm="1">
        <f t="array" ref="G103">[1]!NumLetras(F103,"PESO","PESOS")</f>
        <v xml:space="preserve"> 00/100 PESOS</v>
      </c>
      <c r="H103" s="101">
        <f t="shared" ref="H103:H145" si="6">E103*F103</f>
        <v>0</v>
      </c>
    </row>
    <row r="104" spans="1:20" ht="36" x14ac:dyDescent="0.3">
      <c r="A104" s="134" t="s">
        <v>139</v>
      </c>
      <c r="B104" s="110" t="s">
        <v>148</v>
      </c>
      <c r="C104" s="111" t="s">
        <v>149</v>
      </c>
      <c r="D104" s="112" t="s">
        <v>31</v>
      </c>
      <c r="E104" s="113">
        <v>1</v>
      </c>
      <c r="F104" s="106"/>
      <c r="G104" s="103" t="str" cm="1">
        <f t="array" ref="G104">[1]!NumLetras(F104,"PESO","PESOS")</f>
        <v xml:space="preserve"> 00/100 PESOS</v>
      </c>
      <c r="H104" s="101">
        <f t="shared" si="6"/>
        <v>0</v>
      </c>
    </row>
    <row r="105" spans="1:20" ht="180.75" thickBot="1" x14ac:dyDescent="0.35">
      <c r="A105" s="134" t="s">
        <v>140</v>
      </c>
      <c r="B105" s="110">
        <v>4097.0200000000004</v>
      </c>
      <c r="C105" s="111" t="s">
        <v>150</v>
      </c>
      <c r="D105" s="112" t="s">
        <v>31</v>
      </c>
      <c r="E105" s="113">
        <v>1</v>
      </c>
      <c r="F105" s="106"/>
      <c r="G105" s="103" t="str" cm="1">
        <f t="array" ref="G105">[1]!NumLetras(F105,"PESO","PESOS")</f>
        <v xml:space="preserve"> 00/100 PESOS</v>
      </c>
      <c r="H105" s="101">
        <f t="shared" si="6"/>
        <v>0</v>
      </c>
    </row>
    <row r="106" spans="1:20" ht="20.25" customHeight="1" thickTop="1" thickBot="1" x14ac:dyDescent="0.35">
      <c r="A106" s="238" t="s">
        <v>11</v>
      </c>
      <c r="B106" s="238"/>
      <c r="C106" s="238" t="s">
        <v>7</v>
      </c>
      <c r="D106" s="239" t="s">
        <v>8</v>
      </c>
      <c r="E106" s="239"/>
      <c r="F106" s="240" t="s">
        <v>9</v>
      </c>
      <c r="G106" s="240"/>
      <c r="H106" s="121">
        <f>SUM(H99:H105)</f>
        <v>0</v>
      </c>
    </row>
    <row r="107" spans="1:20" ht="34.5" customHeight="1" thickTop="1" thickBot="1" x14ac:dyDescent="0.35">
      <c r="A107" s="238"/>
      <c r="B107" s="238"/>
      <c r="C107" s="238"/>
      <c r="D107" s="239"/>
      <c r="E107" s="239"/>
      <c r="F107" s="240" t="s">
        <v>10</v>
      </c>
      <c r="G107" s="240"/>
      <c r="H107" s="145">
        <f>H106+H96</f>
        <v>0</v>
      </c>
    </row>
    <row r="108" spans="1:20" ht="18.75" thickTop="1" x14ac:dyDescent="0.3">
      <c r="A108" s="151"/>
      <c r="B108" s="151"/>
      <c r="C108" s="151"/>
      <c r="D108" s="152"/>
      <c r="E108" s="152"/>
      <c r="F108" s="153"/>
      <c r="G108" s="153"/>
      <c r="H108" s="154"/>
    </row>
    <row r="109" spans="1:20" ht="18" x14ac:dyDescent="0.3">
      <c r="A109" s="176"/>
      <c r="B109" s="176"/>
      <c r="C109" s="176"/>
      <c r="D109" s="177"/>
      <c r="E109" s="177"/>
      <c r="F109" s="178"/>
      <c r="G109" s="178"/>
      <c r="H109" s="179"/>
    </row>
    <row r="110" spans="1:20" ht="72.75" thickBot="1" x14ac:dyDescent="0.35">
      <c r="A110" s="135" t="s">
        <v>141</v>
      </c>
      <c r="B110" s="126" t="s">
        <v>151</v>
      </c>
      <c r="C110" s="127" t="s">
        <v>152</v>
      </c>
      <c r="D110" s="128" t="s">
        <v>153</v>
      </c>
      <c r="E110" s="129">
        <v>1</v>
      </c>
      <c r="F110" s="130"/>
      <c r="G110" s="131" t="str" cm="1">
        <f t="array" ref="G110">[1]!NumLetras(F110,"PESO","PESOS")</f>
        <v xml:space="preserve"> 00/100 PESOS</v>
      </c>
      <c r="H110" s="132">
        <f>E110*F110</f>
        <v>0</v>
      </c>
    </row>
    <row r="111" spans="1:20" s="43" customFormat="1" ht="19.5" thickTop="1" thickBot="1" x14ac:dyDescent="0.4">
      <c r="A111" s="35" t="s">
        <v>58</v>
      </c>
      <c r="B111" s="36"/>
      <c r="C111" s="37" t="s">
        <v>243</v>
      </c>
      <c r="D111" s="38"/>
      <c r="E111" s="39"/>
      <c r="F111" s="40"/>
      <c r="G111" s="49"/>
      <c r="H111" s="41">
        <f>SUM(H112:H120,H125:H132)</f>
        <v>0</v>
      </c>
      <c r="I111" s="42"/>
      <c r="J111" s="11"/>
      <c r="K111" s="42"/>
      <c r="L111" s="42"/>
      <c r="M111" s="42"/>
      <c r="N111" s="42"/>
      <c r="O111" s="42"/>
      <c r="P111" s="42"/>
      <c r="Q111" s="42"/>
      <c r="R111" s="42"/>
      <c r="S111" s="42"/>
      <c r="T111" s="42"/>
    </row>
    <row r="112" spans="1:20" ht="18.75" thickTop="1" x14ac:dyDescent="0.3">
      <c r="A112" s="133" t="s">
        <v>154</v>
      </c>
      <c r="B112" s="115">
        <v>8036.03</v>
      </c>
      <c r="C112" s="116" t="s">
        <v>211</v>
      </c>
      <c r="D112" s="117" t="s">
        <v>31</v>
      </c>
      <c r="E112" s="118">
        <v>2</v>
      </c>
      <c r="F112" s="119"/>
      <c r="G112" s="120" t="str" cm="1">
        <f t="array" ref="G112">[1]!NumLetras(F112,"PESO","PESOS")</f>
        <v xml:space="preserve"> 00/100 PESOS</v>
      </c>
      <c r="H112" s="123">
        <f t="shared" ref="H112:H118" si="7">E112*F112</f>
        <v>0</v>
      </c>
    </row>
    <row r="113" spans="1:8" ht="18" x14ac:dyDescent="0.3">
      <c r="A113" s="134" t="s">
        <v>155</v>
      </c>
      <c r="B113" s="110">
        <v>8036.03</v>
      </c>
      <c r="C113" s="111" t="s">
        <v>212</v>
      </c>
      <c r="D113" s="112" t="s">
        <v>31</v>
      </c>
      <c r="E113" s="113">
        <v>2</v>
      </c>
      <c r="F113" s="106"/>
      <c r="G113" s="103" t="str" cm="1">
        <f t="array" ref="G113">[1]!NumLetras(F113,"PESO","PESOS")</f>
        <v xml:space="preserve"> 00/100 PESOS</v>
      </c>
      <c r="H113" s="101">
        <f t="shared" si="7"/>
        <v>0</v>
      </c>
    </row>
    <row r="114" spans="1:8" ht="18" x14ac:dyDescent="0.3">
      <c r="A114" s="134" t="s">
        <v>156</v>
      </c>
      <c r="B114" s="110">
        <v>8035.03</v>
      </c>
      <c r="C114" s="111" t="s">
        <v>213</v>
      </c>
      <c r="D114" s="112" t="s">
        <v>31</v>
      </c>
      <c r="E114" s="113">
        <v>2</v>
      </c>
      <c r="F114" s="106"/>
      <c r="G114" s="103" t="str" cm="1">
        <f t="array" ref="G114">[1]!NumLetras(F114,"PESO","PESOS")</f>
        <v xml:space="preserve"> 00/100 PESOS</v>
      </c>
      <c r="H114" s="101">
        <f t="shared" si="7"/>
        <v>0</v>
      </c>
    </row>
    <row r="115" spans="1:8" ht="18" x14ac:dyDescent="0.3">
      <c r="A115" s="134" t="s">
        <v>157</v>
      </c>
      <c r="B115" s="110">
        <v>8035.03</v>
      </c>
      <c r="C115" s="111" t="s">
        <v>214</v>
      </c>
      <c r="D115" s="112" t="s">
        <v>31</v>
      </c>
      <c r="E115" s="113">
        <v>2</v>
      </c>
      <c r="F115" s="106"/>
      <c r="G115" s="103" t="str" cm="1">
        <f t="array" ref="G115">[1]!NumLetras(F115,"PESO","PESOS")</f>
        <v xml:space="preserve"> 00/100 PESOS</v>
      </c>
      <c r="H115" s="101">
        <f t="shared" si="7"/>
        <v>0</v>
      </c>
    </row>
    <row r="116" spans="1:8" ht="54" x14ac:dyDescent="0.3">
      <c r="A116" s="134" t="s">
        <v>158</v>
      </c>
      <c r="B116" s="110" t="s">
        <v>171</v>
      </c>
      <c r="C116" s="111" t="s">
        <v>215</v>
      </c>
      <c r="D116" s="112" t="s">
        <v>31</v>
      </c>
      <c r="E116" s="113">
        <v>2</v>
      </c>
      <c r="F116" s="106"/>
      <c r="G116" s="103" t="str" cm="1">
        <f t="array" ref="G116">[1]!NumLetras(F116,"PESO","PESOS")</f>
        <v xml:space="preserve"> 00/100 PESOS</v>
      </c>
      <c r="H116" s="101">
        <f t="shared" si="7"/>
        <v>0</v>
      </c>
    </row>
    <row r="117" spans="1:8" ht="72" x14ac:dyDescent="0.3">
      <c r="A117" s="134" t="s">
        <v>159</v>
      </c>
      <c r="B117" s="110" t="s">
        <v>172</v>
      </c>
      <c r="C117" s="111" t="s">
        <v>230</v>
      </c>
      <c r="D117" s="112" t="s">
        <v>31</v>
      </c>
      <c r="E117" s="113">
        <v>2</v>
      </c>
      <c r="F117" s="106"/>
      <c r="G117" s="103" t="str" cm="1">
        <f t="array" ref="G117">[1]!NumLetras(F117,"PESO","PESOS")</f>
        <v xml:space="preserve"> 00/100 PESOS</v>
      </c>
      <c r="H117" s="101">
        <f t="shared" si="7"/>
        <v>0</v>
      </c>
    </row>
    <row r="118" spans="1:8" ht="72" x14ac:dyDescent="0.3">
      <c r="A118" s="134" t="s">
        <v>160</v>
      </c>
      <c r="B118" s="110" t="s">
        <v>173</v>
      </c>
      <c r="C118" s="111" t="s">
        <v>216</v>
      </c>
      <c r="D118" s="112" t="s">
        <v>31</v>
      </c>
      <c r="E118" s="113">
        <v>2</v>
      </c>
      <c r="F118" s="106"/>
      <c r="G118" s="103" t="str" cm="1">
        <f t="array" ref="G118">[1]!NumLetras(F118,"PESO","PESOS")</f>
        <v xml:space="preserve"> 00/100 PESOS</v>
      </c>
      <c r="H118" s="101">
        <f t="shared" si="7"/>
        <v>0</v>
      </c>
    </row>
    <row r="119" spans="1:8" ht="72" x14ac:dyDescent="0.3">
      <c r="A119" s="134" t="s">
        <v>161</v>
      </c>
      <c r="B119" s="110" t="s">
        <v>236</v>
      </c>
      <c r="C119" s="111" t="s">
        <v>217</v>
      </c>
      <c r="D119" s="112" t="s">
        <v>31</v>
      </c>
      <c r="E119" s="113">
        <v>2</v>
      </c>
      <c r="F119" s="106"/>
      <c r="G119" s="103" t="str" cm="1">
        <f t="array" ref="G119">[1]!NumLetras(F119,"PESO","PESOS")</f>
        <v xml:space="preserve"> 00/100 PESOS</v>
      </c>
      <c r="H119" s="101">
        <f t="shared" si="6"/>
        <v>0</v>
      </c>
    </row>
    <row r="120" spans="1:8" ht="144.75" thickBot="1" x14ac:dyDescent="0.35">
      <c r="A120" s="134" t="s">
        <v>162</v>
      </c>
      <c r="B120" s="110" t="s">
        <v>237</v>
      </c>
      <c r="C120" s="111" t="s">
        <v>231</v>
      </c>
      <c r="D120" s="112" t="s">
        <v>31</v>
      </c>
      <c r="E120" s="113">
        <v>2</v>
      </c>
      <c r="F120" s="106"/>
      <c r="G120" s="103" t="str" cm="1">
        <f t="array" ref="G120">[1]!NumLetras(F120,"PESO","PESOS")</f>
        <v xml:space="preserve"> 00/100 PESOS</v>
      </c>
      <c r="H120" s="101">
        <f>E120*F120</f>
        <v>0</v>
      </c>
    </row>
    <row r="121" spans="1:8" ht="20.25" customHeight="1" thickTop="1" thickBot="1" x14ac:dyDescent="0.35">
      <c r="A121" s="238" t="s">
        <v>11</v>
      </c>
      <c r="B121" s="238"/>
      <c r="C121" s="238" t="s">
        <v>7</v>
      </c>
      <c r="D121" s="239" t="s">
        <v>8</v>
      </c>
      <c r="E121" s="239"/>
      <c r="F121" s="240" t="s">
        <v>9</v>
      </c>
      <c r="G121" s="240"/>
      <c r="H121" s="121">
        <f>SUM(H112:H120)+H110</f>
        <v>0</v>
      </c>
    </row>
    <row r="122" spans="1:8" ht="34.5" customHeight="1" thickTop="1" thickBot="1" x14ac:dyDescent="0.35">
      <c r="A122" s="238"/>
      <c r="B122" s="238"/>
      <c r="C122" s="238"/>
      <c r="D122" s="239"/>
      <c r="E122" s="239"/>
      <c r="F122" s="240" t="s">
        <v>10</v>
      </c>
      <c r="G122" s="240"/>
      <c r="H122" s="145">
        <f>H107+H121</f>
        <v>0</v>
      </c>
    </row>
    <row r="123" spans="1:8" ht="18.75" thickTop="1" x14ac:dyDescent="0.3">
      <c r="A123" s="151"/>
      <c r="B123" s="151"/>
      <c r="C123" s="151"/>
      <c r="D123" s="152"/>
      <c r="E123" s="152"/>
      <c r="F123" s="153"/>
      <c r="G123" s="153"/>
      <c r="H123" s="154"/>
    </row>
    <row r="124" spans="1:8" ht="18.75" thickBot="1" x14ac:dyDescent="0.35">
      <c r="A124" s="148"/>
      <c r="B124" s="148"/>
      <c r="C124" s="148"/>
      <c r="D124" s="149"/>
      <c r="E124" s="149"/>
      <c r="F124" s="150"/>
      <c r="G124" s="150"/>
      <c r="H124" s="180"/>
    </row>
    <row r="125" spans="1:8" ht="54.75" thickTop="1" x14ac:dyDescent="0.3">
      <c r="A125" s="133" t="s">
        <v>163</v>
      </c>
      <c r="B125" s="115" t="s">
        <v>236</v>
      </c>
      <c r="C125" s="116" t="s">
        <v>218</v>
      </c>
      <c r="D125" s="117" t="s">
        <v>31</v>
      </c>
      <c r="E125" s="118">
        <v>2</v>
      </c>
      <c r="F125" s="119"/>
      <c r="G125" s="120" t="str" cm="1">
        <f t="array" ref="G125">[1]!NumLetras(F125,"PESO","PESOS")</f>
        <v xml:space="preserve"> 00/100 PESOS</v>
      </c>
      <c r="H125" s="123">
        <f t="shared" ref="H125:H132" si="8">E125*F125</f>
        <v>0</v>
      </c>
    </row>
    <row r="126" spans="1:8" ht="54" x14ac:dyDescent="0.3">
      <c r="A126" s="134" t="s">
        <v>164</v>
      </c>
      <c r="B126" s="110" t="s">
        <v>236</v>
      </c>
      <c r="C126" s="111" t="s">
        <v>219</v>
      </c>
      <c r="D126" s="112" t="s">
        <v>31</v>
      </c>
      <c r="E126" s="113">
        <v>2</v>
      </c>
      <c r="F126" s="106"/>
      <c r="G126" s="103" t="str" cm="1">
        <f t="array" ref="G126">[1]!NumLetras(F126,"PESO","PESOS")</f>
        <v xml:space="preserve"> 00/100 PESOS</v>
      </c>
      <c r="H126" s="101">
        <f t="shared" si="8"/>
        <v>0</v>
      </c>
    </row>
    <row r="127" spans="1:8" ht="36" x14ac:dyDescent="0.3">
      <c r="A127" s="134" t="s">
        <v>165</v>
      </c>
      <c r="B127" s="110" t="s">
        <v>235</v>
      </c>
      <c r="C127" s="111" t="s">
        <v>220</v>
      </c>
      <c r="D127" s="112" t="s">
        <v>31</v>
      </c>
      <c r="E127" s="113">
        <v>4</v>
      </c>
      <c r="F127" s="106"/>
      <c r="G127" s="103" t="str" cm="1">
        <f t="array" ref="G127">[1]!NumLetras(F127,"PESO","PESOS")</f>
        <v xml:space="preserve"> 00/100 PESOS</v>
      </c>
      <c r="H127" s="101">
        <f t="shared" si="8"/>
        <v>0</v>
      </c>
    </row>
    <row r="128" spans="1:8" ht="18" x14ac:dyDescent="0.3">
      <c r="A128" s="134" t="s">
        <v>166</v>
      </c>
      <c r="B128" s="110" t="s">
        <v>235</v>
      </c>
      <c r="C128" s="111" t="s">
        <v>221</v>
      </c>
      <c r="D128" s="112" t="s">
        <v>31</v>
      </c>
      <c r="E128" s="113">
        <v>2</v>
      </c>
      <c r="F128" s="106"/>
      <c r="G128" s="103" t="str" cm="1">
        <f t="array" ref="G128">[1]!NumLetras(F128,"PESO","PESOS")</f>
        <v xml:space="preserve"> 00/100 PESOS</v>
      </c>
      <c r="H128" s="101">
        <f t="shared" si="8"/>
        <v>0</v>
      </c>
    </row>
    <row r="129" spans="1:20" ht="18" x14ac:dyDescent="0.3">
      <c r="A129" s="134" t="s">
        <v>167</v>
      </c>
      <c r="B129" s="110">
        <v>8013.08</v>
      </c>
      <c r="C129" s="111" t="s">
        <v>222</v>
      </c>
      <c r="D129" s="112" t="s">
        <v>31</v>
      </c>
      <c r="E129" s="113">
        <v>20</v>
      </c>
      <c r="F129" s="106"/>
      <c r="G129" s="103" t="str" cm="1">
        <f t="array" ref="G129">[1]!NumLetras(F129,"PESO","PESOS")</f>
        <v xml:space="preserve"> 00/100 PESOS</v>
      </c>
      <c r="H129" s="101">
        <f t="shared" si="8"/>
        <v>0</v>
      </c>
    </row>
    <row r="130" spans="1:20" ht="18" x14ac:dyDescent="0.3">
      <c r="A130" s="134" t="s">
        <v>168</v>
      </c>
      <c r="B130" s="110">
        <v>8012.03</v>
      </c>
      <c r="C130" s="111" t="s">
        <v>174</v>
      </c>
      <c r="D130" s="112" t="s">
        <v>31</v>
      </c>
      <c r="E130" s="113">
        <v>80</v>
      </c>
      <c r="F130" s="106"/>
      <c r="G130" s="103" t="str" cm="1">
        <f t="array" ref="G130">[1]!NumLetras(F130,"PESO","PESOS")</f>
        <v xml:space="preserve"> 00/100 PESOS</v>
      </c>
      <c r="H130" s="101">
        <f t="shared" si="8"/>
        <v>0</v>
      </c>
    </row>
    <row r="131" spans="1:20" ht="162" x14ac:dyDescent="0.3">
      <c r="A131" s="134" t="s">
        <v>169</v>
      </c>
      <c r="B131" s="110" t="s">
        <v>242</v>
      </c>
      <c r="C131" s="111" t="s">
        <v>240</v>
      </c>
      <c r="D131" s="112" t="s">
        <v>31</v>
      </c>
      <c r="E131" s="113">
        <v>4</v>
      </c>
      <c r="F131" s="106"/>
      <c r="G131" s="103" t="str" cm="1">
        <f t="array" ref="G131">[1]!NumLetras(F131,"PESO","PESOS")</f>
        <v xml:space="preserve"> 00/100 PESOS</v>
      </c>
      <c r="H131" s="101">
        <f t="shared" si="8"/>
        <v>0</v>
      </c>
    </row>
    <row r="132" spans="1:20" ht="18.75" thickBot="1" x14ac:dyDescent="0.35">
      <c r="A132" s="135" t="s">
        <v>170</v>
      </c>
      <c r="B132" s="126">
        <v>1005.01</v>
      </c>
      <c r="C132" s="127" t="s">
        <v>175</v>
      </c>
      <c r="D132" s="128" t="s">
        <v>76</v>
      </c>
      <c r="E132" s="129">
        <v>31.538000000000004</v>
      </c>
      <c r="F132" s="130"/>
      <c r="G132" s="131" t="str" cm="1">
        <f t="array" ref="G132">[1]!NumLetras(F132,"PESO","PESOS")</f>
        <v xml:space="preserve"> 00/100 PESOS</v>
      </c>
      <c r="H132" s="132">
        <f t="shared" si="8"/>
        <v>0</v>
      </c>
    </row>
    <row r="133" spans="1:20" s="43" customFormat="1" ht="19.5" thickTop="1" thickBot="1" x14ac:dyDescent="0.4">
      <c r="A133" s="163" t="s">
        <v>59</v>
      </c>
      <c r="B133" s="164"/>
      <c r="C133" s="165" t="s">
        <v>244</v>
      </c>
      <c r="D133" s="166"/>
      <c r="E133" s="167"/>
      <c r="F133" s="168"/>
      <c r="G133" s="169"/>
      <c r="H133" s="170">
        <f>SUM(H134:H136)</f>
        <v>0</v>
      </c>
      <c r="I133" s="42"/>
      <c r="J133" s="11"/>
      <c r="K133" s="42"/>
      <c r="L133" s="42"/>
      <c r="M133" s="42"/>
      <c r="N133" s="42"/>
      <c r="O133" s="42"/>
      <c r="P133" s="42"/>
      <c r="Q133" s="42"/>
      <c r="R133" s="42"/>
      <c r="S133" s="42"/>
      <c r="T133" s="42"/>
    </row>
    <row r="134" spans="1:20" ht="126.75" thickTop="1" x14ac:dyDescent="0.3">
      <c r="A134" s="133" t="s">
        <v>176</v>
      </c>
      <c r="B134" s="115" t="s">
        <v>179</v>
      </c>
      <c r="C134" s="116" t="s">
        <v>223</v>
      </c>
      <c r="D134" s="117" t="s">
        <v>31</v>
      </c>
      <c r="E134" s="118">
        <v>1</v>
      </c>
      <c r="F134" s="119"/>
      <c r="G134" s="120" t="str" cm="1">
        <f t="array" ref="G134">[1]!NumLetras(F134,"PESO","PESOS")</f>
        <v xml:space="preserve"> 00/100 PESOS</v>
      </c>
      <c r="H134" s="123">
        <f>E134*F134</f>
        <v>0</v>
      </c>
    </row>
    <row r="135" spans="1:20" ht="18" x14ac:dyDescent="0.3">
      <c r="A135" s="134" t="s">
        <v>177</v>
      </c>
      <c r="B135" s="110">
        <v>7025.01</v>
      </c>
      <c r="C135" s="111" t="s">
        <v>224</v>
      </c>
      <c r="D135" s="112" t="s">
        <v>31</v>
      </c>
      <c r="E135" s="113">
        <v>1</v>
      </c>
      <c r="F135" s="106"/>
      <c r="G135" s="103" t="str" cm="1">
        <f t="array" ref="G135">[1]!NumLetras(F135,"PESO","PESOS")</f>
        <v xml:space="preserve"> 00/100 PESOS</v>
      </c>
      <c r="H135" s="101">
        <f>E135*F135</f>
        <v>0</v>
      </c>
    </row>
    <row r="136" spans="1:20" ht="36.75" thickBot="1" x14ac:dyDescent="0.35">
      <c r="A136" s="135" t="s">
        <v>178</v>
      </c>
      <c r="B136" s="126" t="s">
        <v>180</v>
      </c>
      <c r="C136" s="127" t="s">
        <v>225</v>
      </c>
      <c r="D136" s="128" t="s">
        <v>31</v>
      </c>
      <c r="E136" s="129">
        <v>1</v>
      </c>
      <c r="F136" s="130"/>
      <c r="G136" s="131" t="str" cm="1">
        <f t="array" ref="G136">[1]!NumLetras(F136,"PESO","PESOS")</f>
        <v xml:space="preserve"> 00/100 PESOS</v>
      </c>
      <c r="H136" s="132">
        <f>E136*F136</f>
        <v>0</v>
      </c>
    </row>
    <row r="137" spans="1:20" ht="20.25" customHeight="1" thickTop="1" thickBot="1" x14ac:dyDescent="0.35">
      <c r="A137" s="238" t="s">
        <v>11</v>
      </c>
      <c r="B137" s="238"/>
      <c r="C137" s="238" t="s">
        <v>7</v>
      </c>
      <c r="D137" s="239" t="s">
        <v>8</v>
      </c>
      <c r="E137" s="239"/>
      <c r="F137" s="240" t="s">
        <v>9</v>
      </c>
      <c r="G137" s="240"/>
      <c r="H137" s="121">
        <f>SUM(H134:H136)+SUM(H125:H132)</f>
        <v>0</v>
      </c>
    </row>
    <row r="138" spans="1:20" ht="34.5" customHeight="1" thickTop="1" thickBot="1" x14ac:dyDescent="0.35">
      <c r="A138" s="238"/>
      <c r="B138" s="238"/>
      <c r="C138" s="238"/>
      <c r="D138" s="239"/>
      <c r="E138" s="239"/>
      <c r="F138" s="240" t="s">
        <v>10</v>
      </c>
      <c r="G138" s="240"/>
      <c r="H138" s="145">
        <f>H122+H137</f>
        <v>0</v>
      </c>
    </row>
    <row r="139" spans="1:20" ht="18.75" thickTop="1" x14ac:dyDescent="0.3">
      <c r="A139" s="151"/>
      <c r="B139" s="151"/>
      <c r="C139" s="151"/>
      <c r="D139" s="152"/>
      <c r="E139" s="152"/>
      <c r="F139" s="153"/>
      <c r="G139" s="153"/>
      <c r="H139" s="154"/>
    </row>
    <row r="140" spans="1:20" ht="18.75" thickBot="1" x14ac:dyDescent="0.35">
      <c r="A140" s="148"/>
      <c r="B140" s="148"/>
      <c r="C140" s="148"/>
      <c r="D140" s="149"/>
      <c r="E140" s="149"/>
      <c r="F140" s="150"/>
      <c r="G140" s="150"/>
      <c r="H140" s="180"/>
    </row>
    <row r="141" spans="1:20" s="43" customFormat="1" ht="19.5" thickTop="1" thickBot="1" x14ac:dyDescent="0.4">
      <c r="A141" s="163" t="s">
        <v>60</v>
      </c>
      <c r="B141" s="164"/>
      <c r="C141" s="165" t="s">
        <v>251</v>
      </c>
      <c r="D141" s="166"/>
      <c r="E141" s="167"/>
      <c r="F141" s="168"/>
      <c r="G141" s="169"/>
      <c r="H141" s="170">
        <f>SUM(H142:H145)</f>
        <v>0</v>
      </c>
      <c r="I141" s="42"/>
      <c r="J141" s="11"/>
      <c r="K141" s="42"/>
      <c r="L141" s="42"/>
      <c r="M141" s="42"/>
      <c r="N141" s="42"/>
      <c r="O141" s="42"/>
      <c r="P141" s="42"/>
      <c r="Q141" s="42"/>
      <c r="R141" s="42"/>
      <c r="S141" s="42"/>
      <c r="T141" s="42"/>
    </row>
    <row r="142" spans="1:20" ht="36.75" thickTop="1" x14ac:dyDescent="0.3">
      <c r="A142" s="133" t="s">
        <v>181</v>
      </c>
      <c r="B142" s="217">
        <v>1000.2</v>
      </c>
      <c r="C142" s="116" t="s">
        <v>226</v>
      </c>
      <c r="D142" s="117" t="s">
        <v>30</v>
      </c>
      <c r="E142" s="118">
        <v>36</v>
      </c>
      <c r="F142" s="119"/>
      <c r="G142" s="120" t="str" cm="1">
        <f t="array" ref="G142">[1]!NumLetras(F142,"PESO","PESOS")</f>
        <v xml:space="preserve"> 00/100 PESOS</v>
      </c>
      <c r="H142" s="123">
        <f t="shared" si="6"/>
        <v>0</v>
      </c>
    </row>
    <row r="143" spans="1:20" ht="54" x14ac:dyDescent="0.3">
      <c r="A143" s="134" t="s">
        <v>182</v>
      </c>
      <c r="B143" s="216">
        <v>1000.04</v>
      </c>
      <c r="C143" s="111" t="s">
        <v>227</v>
      </c>
      <c r="D143" s="112" t="s">
        <v>36</v>
      </c>
      <c r="E143" s="113">
        <v>0.76</v>
      </c>
      <c r="F143" s="106"/>
      <c r="G143" s="103" t="str" cm="1">
        <f t="array" ref="G143">[1]!NumLetras(F143,"PESO","PESOS")</f>
        <v xml:space="preserve"> 00/100 PESOS</v>
      </c>
      <c r="H143" s="101">
        <f t="shared" si="6"/>
        <v>0</v>
      </c>
    </row>
    <row r="144" spans="1:20" ht="72" x14ac:dyDescent="0.3">
      <c r="A144" s="134" t="s">
        <v>183</v>
      </c>
      <c r="B144" s="216">
        <v>1001.01</v>
      </c>
      <c r="C144" s="111" t="s">
        <v>228</v>
      </c>
      <c r="D144" s="112" t="s">
        <v>36</v>
      </c>
      <c r="E144" s="113">
        <v>2.8800000000000003</v>
      </c>
      <c r="F144" s="106"/>
      <c r="G144" s="103" t="str" cm="1">
        <f t="array" ref="G144">[1]!NumLetras(F144,"PESO","PESOS")</f>
        <v xml:space="preserve"> 00/100 PESOS</v>
      </c>
      <c r="H144" s="101">
        <f t="shared" si="6"/>
        <v>0</v>
      </c>
    </row>
    <row r="145" spans="1:8" ht="72.75" thickBot="1" x14ac:dyDescent="0.35">
      <c r="A145" s="135" t="s">
        <v>184</v>
      </c>
      <c r="B145" s="218">
        <v>1001.05</v>
      </c>
      <c r="C145" s="127" t="s">
        <v>229</v>
      </c>
      <c r="D145" s="128" t="s">
        <v>76</v>
      </c>
      <c r="E145" s="129">
        <v>0.76</v>
      </c>
      <c r="F145" s="130"/>
      <c r="G145" s="131" t="str" cm="1">
        <f t="array" ref="G145">[1]!NumLetras(F145,"PESO","PESOS")</f>
        <v xml:space="preserve"> 00/100 PESOS</v>
      </c>
      <c r="H145" s="132">
        <f t="shared" si="6"/>
        <v>0</v>
      </c>
    </row>
    <row r="146" spans="1:8" ht="20.25" customHeight="1" thickTop="1" thickBot="1" x14ac:dyDescent="0.35">
      <c r="A146" s="238" t="s">
        <v>11</v>
      </c>
      <c r="B146" s="238"/>
      <c r="C146" s="238" t="s">
        <v>7</v>
      </c>
      <c r="D146" s="239" t="s">
        <v>8</v>
      </c>
      <c r="E146" s="239"/>
      <c r="F146" s="240" t="s">
        <v>9</v>
      </c>
      <c r="G146" s="240"/>
      <c r="H146" s="121">
        <f>SUM(H142:H145)</f>
        <v>0</v>
      </c>
    </row>
    <row r="147" spans="1:8" ht="34.5" customHeight="1" thickTop="1" thickBot="1" x14ac:dyDescent="0.35">
      <c r="A147" s="238"/>
      <c r="B147" s="238"/>
      <c r="C147" s="238"/>
      <c r="D147" s="239"/>
      <c r="E147" s="239"/>
      <c r="F147" s="240" t="s">
        <v>10</v>
      </c>
      <c r="G147" s="240"/>
      <c r="H147" s="145">
        <f>H138+H146</f>
        <v>0</v>
      </c>
    </row>
    <row r="148" spans="1:8" ht="18.75" thickTop="1" x14ac:dyDescent="0.3">
      <c r="A148" s="151"/>
      <c r="B148" s="151"/>
      <c r="C148" s="151"/>
      <c r="D148" s="152"/>
      <c r="E148" s="152"/>
      <c r="F148" s="153"/>
      <c r="G148" s="153"/>
      <c r="H148" s="154"/>
    </row>
    <row r="149" spans="1:8" ht="34.5" customHeight="1" x14ac:dyDescent="0.3">
      <c r="A149" s="176"/>
      <c r="B149" s="176"/>
      <c r="C149" s="176"/>
      <c r="D149" s="177"/>
      <c r="E149" s="177"/>
      <c r="F149" s="178"/>
      <c r="G149" s="178"/>
      <c r="H149" s="179"/>
    </row>
    <row r="150" spans="1:8" ht="34.5" customHeight="1" x14ac:dyDescent="0.3">
      <c r="A150" s="176"/>
      <c r="B150" s="176"/>
      <c r="C150" s="176"/>
      <c r="D150" s="177"/>
      <c r="E150" s="177"/>
      <c r="F150" s="178"/>
      <c r="G150" s="178"/>
      <c r="H150" s="179"/>
    </row>
    <row r="151" spans="1:8" ht="34.5" customHeight="1" x14ac:dyDescent="0.3">
      <c r="A151" s="176"/>
      <c r="B151" s="176"/>
      <c r="C151" s="176"/>
      <c r="D151" s="177"/>
      <c r="E151" s="177"/>
      <c r="F151" s="178"/>
      <c r="G151" s="178"/>
      <c r="H151" s="179"/>
    </row>
    <row r="152" spans="1:8" ht="34.5" customHeight="1" x14ac:dyDescent="0.3">
      <c r="A152" s="176"/>
      <c r="B152" s="176"/>
      <c r="C152" s="176"/>
      <c r="D152" s="177"/>
      <c r="E152" s="177"/>
      <c r="F152" s="178"/>
      <c r="G152" s="178"/>
      <c r="H152" s="179"/>
    </row>
    <row r="153" spans="1:8" ht="34.5" customHeight="1" x14ac:dyDescent="0.3">
      <c r="A153" s="176"/>
      <c r="B153" s="176"/>
      <c r="C153" s="176"/>
      <c r="D153" s="177"/>
      <c r="E153" s="177"/>
      <c r="F153" s="178"/>
      <c r="G153" s="178"/>
      <c r="H153" s="179"/>
    </row>
    <row r="154" spans="1:8" ht="34.5" customHeight="1" x14ac:dyDescent="0.3">
      <c r="A154" s="176"/>
      <c r="B154" s="176"/>
      <c r="C154" s="176"/>
      <c r="D154" s="177"/>
      <c r="E154" s="177"/>
      <c r="F154" s="178"/>
      <c r="G154" s="178"/>
      <c r="H154" s="179"/>
    </row>
    <row r="155" spans="1:8" ht="34.5" customHeight="1" x14ac:dyDescent="0.3">
      <c r="A155" s="176"/>
      <c r="B155" s="176"/>
      <c r="C155" s="176"/>
      <c r="D155" s="177"/>
      <c r="E155" s="177"/>
      <c r="F155" s="178"/>
      <c r="G155" s="178"/>
      <c r="H155" s="179"/>
    </row>
    <row r="156" spans="1:8" ht="34.5" customHeight="1" x14ac:dyDescent="0.3">
      <c r="A156" s="176"/>
      <c r="B156" s="176"/>
      <c r="C156" s="176"/>
      <c r="D156" s="177"/>
      <c r="E156" s="177"/>
      <c r="F156" s="178"/>
      <c r="G156" s="178"/>
      <c r="H156" s="179"/>
    </row>
    <row r="157" spans="1:8" ht="34.5" customHeight="1" x14ac:dyDescent="0.3">
      <c r="A157" s="176"/>
      <c r="B157" s="176"/>
      <c r="C157" s="176"/>
      <c r="D157" s="177"/>
      <c r="E157" s="177"/>
      <c r="F157" s="178"/>
      <c r="G157" s="178"/>
      <c r="H157" s="179"/>
    </row>
    <row r="158" spans="1:8" ht="34.5" customHeight="1" x14ac:dyDescent="0.3">
      <c r="A158" s="176"/>
      <c r="B158" s="176"/>
      <c r="C158" s="176"/>
      <c r="D158" s="177"/>
      <c r="E158" s="177"/>
      <c r="F158" s="178"/>
      <c r="G158" s="178"/>
      <c r="H158" s="179"/>
    </row>
    <row r="159" spans="1:8" ht="34.5" customHeight="1" x14ac:dyDescent="0.3">
      <c r="A159" s="176"/>
      <c r="B159" s="176"/>
      <c r="C159" s="176"/>
      <c r="D159" s="177"/>
      <c r="E159" s="177"/>
      <c r="F159" s="178"/>
      <c r="G159" s="178"/>
      <c r="H159" s="179"/>
    </row>
    <row r="160" spans="1:8" ht="34.5" customHeight="1" x14ac:dyDescent="0.3">
      <c r="A160" s="176"/>
      <c r="B160" s="176"/>
      <c r="C160" s="176"/>
      <c r="D160" s="177"/>
      <c r="E160" s="177"/>
      <c r="F160" s="178"/>
      <c r="G160" s="178"/>
      <c r="H160" s="179"/>
    </row>
    <row r="161" spans="1:8" ht="34.5" customHeight="1" x14ac:dyDescent="0.3">
      <c r="A161" s="176"/>
      <c r="B161" s="176"/>
      <c r="C161" s="176"/>
      <c r="D161" s="177"/>
      <c r="E161" s="177"/>
      <c r="F161" s="178"/>
      <c r="G161" s="178"/>
      <c r="H161" s="179"/>
    </row>
    <row r="162" spans="1:8" ht="34.5" customHeight="1" x14ac:dyDescent="0.3">
      <c r="A162" s="176"/>
      <c r="B162" s="176"/>
      <c r="C162" s="176"/>
      <c r="D162" s="177"/>
      <c r="E162" s="177"/>
      <c r="F162" s="178"/>
      <c r="G162" s="178"/>
      <c r="H162" s="179"/>
    </row>
    <row r="163" spans="1:8" ht="34.5" customHeight="1" x14ac:dyDescent="0.3">
      <c r="A163" s="176"/>
      <c r="B163" s="176"/>
      <c r="C163" s="176"/>
      <c r="D163" s="177"/>
      <c r="E163" s="177"/>
      <c r="F163" s="178"/>
      <c r="G163" s="178"/>
      <c r="H163" s="179"/>
    </row>
    <row r="164" spans="1:8" ht="34.5" customHeight="1" x14ac:dyDescent="0.3">
      <c r="A164" s="176"/>
      <c r="B164" s="176"/>
      <c r="C164" s="176"/>
      <c r="D164" s="177"/>
      <c r="E164" s="177"/>
      <c r="F164" s="178"/>
      <c r="G164" s="178"/>
      <c r="H164" s="179"/>
    </row>
    <row r="165" spans="1:8" ht="34.5" customHeight="1" x14ac:dyDescent="0.3">
      <c r="A165" s="176"/>
      <c r="B165" s="176"/>
      <c r="C165" s="176"/>
      <c r="D165" s="177"/>
      <c r="E165" s="177"/>
      <c r="F165" s="178"/>
      <c r="G165" s="178"/>
      <c r="H165" s="179"/>
    </row>
    <row r="166" spans="1:8" ht="34.5" customHeight="1" x14ac:dyDescent="0.3">
      <c r="A166" s="176"/>
      <c r="B166" s="176"/>
      <c r="C166" s="176"/>
      <c r="D166" s="177"/>
      <c r="E166" s="177"/>
      <c r="F166" s="178"/>
      <c r="G166" s="178"/>
      <c r="H166" s="179"/>
    </row>
    <row r="167" spans="1:8" ht="18" x14ac:dyDescent="0.3">
      <c r="A167" s="181"/>
      <c r="B167" s="182"/>
      <c r="C167" s="183"/>
      <c r="D167" s="184"/>
      <c r="E167" s="185"/>
      <c r="F167" s="186"/>
      <c r="G167" s="187"/>
      <c r="H167" s="188"/>
    </row>
    <row r="168" spans="1:8" ht="18" x14ac:dyDescent="0.3">
      <c r="A168" s="181"/>
      <c r="B168" s="182"/>
      <c r="C168" s="183"/>
      <c r="D168" s="184"/>
      <c r="E168" s="185"/>
      <c r="F168" s="186"/>
      <c r="G168" s="187"/>
      <c r="H168" s="188"/>
    </row>
    <row r="169" spans="1:8" ht="18" x14ac:dyDescent="0.3">
      <c r="A169" s="181"/>
      <c r="B169" s="182"/>
      <c r="C169" s="183"/>
      <c r="D169" s="184"/>
      <c r="E169" s="185"/>
      <c r="F169" s="186"/>
      <c r="G169" s="187"/>
      <c r="H169" s="188"/>
    </row>
    <row r="170" spans="1:8" ht="18" x14ac:dyDescent="0.3">
      <c r="A170" s="181"/>
      <c r="B170" s="182"/>
      <c r="C170" s="183"/>
      <c r="D170" s="184"/>
      <c r="E170" s="185"/>
      <c r="F170" s="186"/>
      <c r="G170" s="187"/>
      <c r="H170" s="188"/>
    </row>
    <row r="171" spans="1:8" ht="18" x14ac:dyDescent="0.3">
      <c r="A171" s="181"/>
      <c r="B171" s="182"/>
      <c r="C171" s="183"/>
      <c r="D171" s="184"/>
      <c r="E171" s="185"/>
      <c r="F171" s="186"/>
      <c r="G171" s="187"/>
      <c r="H171" s="188"/>
    </row>
    <row r="172" spans="1:8" ht="18" x14ac:dyDescent="0.3">
      <c r="A172" s="181"/>
      <c r="B172" s="182"/>
      <c r="C172" s="183"/>
      <c r="D172" s="184"/>
      <c r="E172" s="185"/>
      <c r="F172" s="186"/>
      <c r="G172" s="187"/>
      <c r="H172" s="188"/>
    </row>
    <row r="173" spans="1:8" ht="18" x14ac:dyDescent="0.3">
      <c r="A173" s="181"/>
      <c r="B173" s="182"/>
      <c r="C173" s="183"/>
      <c r="D173" s="184"/>
      <c r="E173" s="185"/>
      <c r="F173" s="186"/>
      <c r="G173" s="187"/>
      <c r="H173" s="188"/>
    </row>
    <row r="174" spans="1:8" ht="18" x14ac:dyDescent="0.3">
      <c r="A174" s="181"/>
      <c r="B174" s="182"/>
      <c r="C174" s="183"/>
      <c r="D174" s="184"/>
      <c r="E174" s="185"/>
      <c r="F174" s="186"/>
      <c r="G174" s="187"/>
      <c r="H174" s="188"/>
    </row>
    <row r="175" spans="1:8" ht="18" x14ac:dyDescent="0.3">
      <c r="A175" s="181"/>
      <c r="B175" s="182"/>
      <c r="C175" s="183"/>
      <c r="D175" s="184"/>
      <c r="E175" s="185"/>
      <c r="F175" s="186"/>
      <c r="G175" s="187"/>
      <c r="H175" s="188"/>
    </row>
    <row r="176" spans="1:8" ht="18" x14ac:dyDescent="0.3">
      <c r="A176" s="181"/>
      <c r="B176" s="182"/>
      <c r="C176" s="183"/>
      <c r="D176" s="184"/>
      <c r="E176" s="185"/>
      <c r="F176" s="186"/>
      <c r="G176" s="187"/>
      <c r="H176" s="188"/>
    </row>
    <row r="177" spans="1:8" ht="18" x14ac:dyDescent="0.3">
      <c r="A177" s="181"/>
      <c r="B177" s="182"/>
      <c r="C177" s="183"/>
      <c r="D177" s="184"/>
      <c r="E177" s="185"/>
      <c r="F177" s="186"/>
      <c r="G177" s="187"/>
      <c r="H177" s="188"/>
    </row>
    <row r="178" spans="1:8" ht="18" x14ac:dyDescent="0.3">
      <c r="A178" s="181"/>
      <c r="B178" s="182"/>
      <c r="C178" s="183"/>
      <c r="D178" s="184"/>
      <c r="E178" s="185"/>
      <c r="F178" s="186"/>
      <c r="G178" s="187"/>
      <c r="H178" s="188"/>
    </row>
    <row r="179" spans="1:8" ht="18" x14ac:dyDescent="0.3">
      <c r="A179" s="181"/>
      <c r="B179" s="182"/>
      <c r="C179" s="183"/>
      <c r="D179" s="184"/>
      <c r="E179" s="185"/>
      <c r="F179" s="186"/>
      <c r="G179" s="187"/>
      <c r="H179" s="188"/>
    </row>
    <row r="180" spans="1:8" ht="18" x14ac:dyDescent="0.3">
      <c r="A180" s="181"/>
      <c r="B180" s="182"/>
      <c r="C180" s="183"/>
      <c r="D180" s="184"/>
      <c r="E180" s="185"/>
      <c r="F180" s="186"/>
      <c r="G180" s="187"/>
      <c r="H180" s="188"/>
    </row>
    <row r="181" spans="1:8" ht="18" x14ac:dyDescent="0.3">
      <c r="A181" s="181"/>
      <c r="B181" s="182"/>
      <c r="C181" s="183"/>
      <c r="D181" s="184"/>
      <c r="E181" s="185"/>
      <c r="F181" s="186"/>
      <c r="G181" s="187"/>
      <c r="H181" s="188"/>
    </row>
    <row r="182" spans="1:8" ht="18" x14ac:dyDescent="0.3">
      <c r="A182" s="181"/>
      <c r="B182" s="182"/>
      <c r="C182" s="183"/>
      <c r="D182" s="184"/>
      <c r="E182" s="185"/>
      <c r="F182" s="186"/>
      <c r="G182" s="187"/>
      <c r="H182" s="188"/>
    </row>
    <row r="183" spans="1:8" ht="18" x14ac:dyDescent="0.3">
      <c r="A183" s="181"/>
      <c r="B183" s="182"/>
      <c r="C183" s="183"/>
      <c r="D183" s="184"/>
      <c r="E183" s="185"/>
      <c r="F183" s="186"/>
      <c r="G183" s="187"/>
      <c r="H183" s="188"/>
    </row>
  </sheetData>
  <mergeCells count="55">
    <mergeCell ref="A121:B122"/>
    <mergeCell ref="C121:C122"/>
    <mergeCell ref="D121:E122"/>
    <mergeCell ref="F121:G121"/>
    <mergeCell ref="F122:G122"/>
    <mergeCell ref="A137:B138"/>
    <mergeCell ref="C137:C138"/>
    <mergeCell ref="D137:E138"/>
    <mergeCell ref="F137:G137"/>
    <mergeCell ref="F138:G138"/>
    <mergeCell ref="B10:C10"/>
    <mergeCell ref="B11:C11"/>
    <mergeCell ref="A13:H13"/>
    <mergeCell ref="A2:H2"/>
    <mergeCell ref="A4:H4"/>
    <mergeCell ref="A6:H6"/>
    <mergeCell ref="B8:F8"/>
    <mergeCell ref="B9:C9"/>
    <mergeCell ref="F9:H9"/>
    <mergeCell ref="F7:H7"/>
    <mergeCell ref="A32:B33"/>
    <mergeCell ref="C32:C33"/>
    <mergeCell ref="D32:E33"/>
    <mergeCell ref="F32:G32"/>
    <mergeCell ref="F33:G33"/>
    <mergeCell ref="A48:B49"/>
    <mergeCell ref="C48:C49"/>
    <mergeCell ref="D48:E49"/>
    <mergeCell ref="F48:G48"/>
    <mergeCell ref="F49:G49"/>
    <mergeCell ref="A62:B63"/>
    <mergeCell ref="C62:C63"/>
    <mergeCell ref="D62:E63"/>
    <mergeCell ref="F62:G62"/>
    <mergeCell ref="F63:G63"/>
    <mergeCell ref="A83:B84"/>
    <mergeCell ref="C83:C84"/>
    <mergeCell ref="D83:E84"/>
    <mergeCell ref="F83:G83"/>
    <mergeCell ref="F84:G84"/>
    <mergeCell ref="A95:B96"/>
    <mergeCell ref="C95:C96"/>
    <mergeCell ref="D95:E96"/>
    <mergeCell ref="F95:G95"/>
    <mergeCell ref="F96:G96"/>
    <mergeCell ref="A106:B107"/>
    <mergeCell ref="C106:C107"/>
    <mergeCell ref="D106:E107"/>
    <mergeCell ref="F106:G106"/>
    <mergeCell ref="F107:G107"/>
    <mergeCell ref="A146:B147"/>
    <mergeCell ref="C146:C147"/>
    <mergeCell ref="D146:E147"/>
    <mergeCell ref="F146:G146"/>
    <mergeCell ref="F147:G147"/>
  </mergeCells>
  <phoneticPr fontId="4" type="noConversion"/>
  <pageMargins left="0.23622047244094491" right="0.23622047244094491" top="0.51181102362204722" bottom="0.23622047244094491" header="0.31496062992125984" footer="0.31496062992125984"/>
  <pageSetup scale="52" fitToHeight="0" orientation="landscape" r:id="rId1"/>
  <headerFooter alignWithMargins="0">
    <oddFooter>&amp;CPágina &amp;P de 8</oddFooter>
  </headerFooter>
  <rowBreaks count="8" manualBreakCount="8">
    <brk id="34" max="7" man="1"/>
    <brk id="50" max="7" man="1"/>
    <brk id="64" max="7" man="1"/>
    <brk id="85" max="7" man="1"/>
    <brk id="97" max="7" man="1"/>
    <brk id="108" max="7" man="1"/>
    <brk id="123" max="7" man="1"/>
    <brk id="139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RESUMEN </vt:lpstr>
      <vt:lpstr>CATÁLOGO</vt:lpstr>
      <vt:lpstr>CATÁLOGO!Área_de_impresión</vt:lpstr>
      <vt:lpstr>'RESUMEN '!Área_de_impresión</vt:lpstr>
      <vt:lpstr>CATÁLOGO!Títulos_a_imprimir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Salvador</dc:creator>
  <cp:lastModifiedBy>L3</cp:lastModifiedBy>
  <cp:lastPrinted>2024-04-18T19:29:03Z</cp:lastPrinted>
  <dcterms:created xsi:type="dcterms:W3CDTF">2017-06-12T17:17:28Z</dcterms:created>
  <dcterms:modified xsi:type="dcterms:W3CDTF">2024-06-19T20:55:40Z</dcterms:modified>
</cp:coreProperties>
</file>