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rabajo\ISIFE\1. Planeacion\2024\3. Concursos\Licitación Pública\Fam Superior\028-2024\"/>
    </mc:Choice>
  </mc:AlternateContent>
  <bookViews>
    <workbookView xWindow="0" yWindow="0" windowWidth="23040" windowHeight="8910"/>
  </bookViews>
  <sheets>
    <sheet name="Catálogo" sheetId="1" r:id="rId1"/>
  </sheets>
  <externalReferences>
    <externalReference r:id="rId2"/>
    <externalReference r:id="rId3"/>
    <externalReference r:id="rId4"/>
  </externalReferences>
  <definedNames>
    <definedName name="\c" localSheetId="0">#REF!</definedName>
    <definedName name="\c">#REF!</definedName>
    <definedName name="\l" localSheetId="0">#REF!</definedName>
    <definedName name="\l">#REF!</definedName>
    <definedName name="\p" localSheetId="0">#REF!</definedName>
    <definedName name="\p">#REF!</definedName>
    <definedName name="\v" localSheetId="0">#REF!</definedName>
    <definedName name="\v">#REF!</definedName>
    <definedName name="_del10" localSheetId="0">#REF!</definedName>
    <definedName name="_del10">#REF!</definedName>
    <definedName name="_del12" localSheetId="0">#REF!</definedName>
    <definedName name="_del12">#REF!</definedName>
    <definedName name="_del2" localSheetId="0">#REF!</definedName>
    <definedName name="_del2">#REF!</definedName>
    <definedName name="_del3" localSheetId="0">#REF!</definedName>
    <definedName name="_del3">#REF!</definedName>
    <definedName name="_del4" localSheetId="0">#REF!</definedName>
    <definedName name="_del4">#REF!</definedName>
    <definedName name="_del5" localSheetId="0">#REF!</definedName>
    <definedName name="_del5">#REF!</definedName>
    <definedName name="_del6" localSheetId="0">#REF!</definedName>
    <definedName name="_del6">#REF!</definedName>
    <definedName name="_del8" localSheetId="0">#REF!</definedName>
    <definedName name="_del8">#REF!</definedName>
    <definedName name="_xlnm._FilterDatabase" localSheetId="0" hidden="1">Catálogo!$B$105:$H$252</definedName>
    <definedName name="A" localSheetId="0">#REF!</definedName>
    <definedName name="A">#REF!</definedName>
    <definedName name="A_IMPRESIÓN_IM" localSheetId="0">#REF!</definedName>
    <definedName name="A_IMPRESIÓN_IM">#REF!</definedName>
    <definedName name="Ancho" localSheetId="0">#REF!</definedName>
    <definedName name="Ancho">#REF!</definedName>
    <definedName name="aprog" localSheetId="0">#REF!</definedName>
    <definedName name="aprog">#REF!</definedName>
    <definedName name="_xlnm.Print_Area" localSheetId="0">Catálogo!$B$1:$H$252</definedName>
    <definedName name="_xlnm.Print_Area">#REF!</definedName>
    <definedName name="Área_de_impresión1" localSheetId="0">#REF!</definedName>
    <definedName name="Área_de_impresión1">#REF!</definedName>
    <definedName name="CATAL" localSheetId="0">#REF!</definedName>
    <definedName name="CATAL">#REF!</definedName>
    <definedName name="catalogo" localSheetId="0">#REF!</definedName>
    <definedName name="catalogo">#REF!</definedName>
    <definedName name="CATALOGO2" localSheetId="0">#REF!</definedName>
    <definedName name="CATALOGO2">#REF!</definedName>
    <definedName name="ClaveFasar" localSheetId="0">#REF!</definedName>
    <definedName name="ClaveFasar">#REF!</definedName>
    <definedName name="CROQ" localSheetId="0">#REF!</definedName>
    <definedName name="CROQ">#REF!</definedName>
    <definedName name="CROQUIS" localSheetId="0">#REF!</definedName>
    <definedName name="CROQUIS">#REF!</definedName>
    <definedName name="CRQ" localSheetId="0">#REF!</definedName>
    <definedName name="CRQ">#REF!</definedName>
    <definedName name="descripcion" localSheetId="0">#REF!</definedName>
    <definedName name="descripcion">#REF!</definedName>
    <definedName name="diam" localSheetId="0">#REF!</definedName>
    <definedName name="diam">#REF!</definedName>
    <definedName name="elementos" localSheetId="0">#REF!</definedName>
    <definedName name="elementos">#REF!</definedName>
    <definedName name="escuadra" localSheetId="0">#REF!</definedName>
    <definedName name="escuadra">#REF!</definedName>
    <definedName name="EXTRA" localSheetId="0">#REF!</definedName>
    <definedName name="EXTRA">#REF!</definedName>
    <definedName name="finiquito" localSheetId="0">#REF!</definedName>
    <definedName name="finiquito">#REF!</definedName>
    <definedName name="finiquito1">'[1]PROGRAMA DEOBRA'!$B$3:$AA$158</definedName>
    <definedName name="FinReng" localSheetId="0">#REF!</definedName>
    <definedName name="FinReng">#REF!</definedName>
    <definedName name="GEN" localSheetId="0">#REF!</definedName>
    <definedName name="GEN">#REF!</definedName>
    <definedName name="GENERADOR" localSheetId="0">#REF!</definedName>
    <definedName name="GENERADOR">#REF!</definedName>
    <definedName name="INICATCC" localSheetId="0">#REF!</definedName>
    <definedName name="INICATCC">#REF!</definedName>
    <definedName name="inicio" localSheetId="0">#REF!</definedName>
    <definedName name="inicio">#REF!</definedName>
    <definedName name="largo" localSheetId="0">#REF!</definedName>
    <definedName name="largo">#REF!</definedName>
    <definedName name="LargoTotal" localSheetId="0">#REF!</definedName>
    <definedName name="LargoTotal">#REF!</definedName>
    <definedName name="nnn" localSheetId="0">#REF!</definedName>
    <definedName name="nnn">#REF!</definedName>
    <definedName name="Note" localSheetId="0">#REF!</definedName>
    <definedName name="Note">#REF!</definedName>
    <definedName name="noviembre" localSheetId="0">#REF!</definedName>
    <definedName name="noviembre">#REF!</definedName>
    <definedName name="NUMERO" localSheetId="0">[2]FINIQUITO!#REF!</definedName>
    <definedName name="NUMERO">[2]FINIQUITO!#REF!</definedName>
    <definedName name="octubre" localSheetId="0">#REF!</definedName>
    <definedName name="octubre">#REF!</definedName>
    <definedName name="OLA" localSheetId="0">#REF!</definedName>
    <definedName name="OLA">#REF!</definedName>
    <definedName name="PRECIOS" localSheetId="0">#REF!</definedName>
    <definedName name="PRECIOS">#REF!</definedName>
    <definedName name="Print_Area" localSheetId="0">#REF!</definedName>
    <definedName name="Print_Area">#REF!</definedName>
    <definedName name="Print_Area_MI" localSheetId="0">#REF!</definedName>
    <definedName name="Print_Area_MI">#REF!</definedName>
    <definedName name="Print_Titles" localSheetId="0">#REF!</definedName>
    <definedName name="Print_Titles">#REF!</definedName>
    <definedName name="programa" localSheetId="0">[3]FINIQUITO!#REF!</definedName>
    <definedName name="programa">[3]FINIQUITO!#REF!</definedName>
    <definedName name="pzas" localSheetId="0">#REF!</definedName>
    <definedName name="pzas">#REF!</definedName>
    <definedName name="RelacionNueva" localSheetId="0">#REF!</definedName>
    <definedName name="RelacionNueva">#REF!</definedName>
    <definedName name="ROBER" localSheetId="0">#REF!</definedName>
    <definedName name="ROBER">#REF!</definedName>
    <definedName name="SalarioBase" localSheetId="0">#REF!</definedName>
    <definedName name="SalarioBase">#REF!</definedName>
    <definedName name="SalarioNominal" localSheetId="0">#REF!</definedName>
    <definedName name="SalarioNominal">#REF!</definedName>
    <definedName name="SepVar" localSheetId="0">#REF!</definedName>
    <definedName name="SepVar">#REF!</definedName>
    <definedName name="SIN" localSheetId="0">#REF!</definedName>
    <definedName name="SIN">#REF!</definedName>
    <definedName name="_xlnm.Print_Titles" localSheetId="0">Catálogo!$93:$104</definedName>
    <definedName name="_xlnm.Print_Titl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2" i="1" l="1"/>
  <c r="H231" i="1"/>
  <c r="H230" i="1"/>
  <c r="H229" i="1"/>
  <c r="H228" i="1"/>
  <c r="H221" i="1"/>
  <c r="H220" i="1"/>
  <c r="H219" i="1"/>
  <c r="H218" i="1"/>
  <c r="H217" i="1"/>
  <c r="H216" i="1"/>
  <c r="H215" i="1"/>
  <c r="H214" i="1"/>
  <c r="H213" i="1"/>
  <c r="H212" i="1"/>
  <c r="H211" i="1"/>
  <c r="H210" i="1"/>
  <c r="H209" i="1"/>
  <c r="H208" i="1"/>
  <c r="H207" i="1"/>
  <c r="H206" i="1"/>
  <c r="H205" i="1"/>
  <c r="H204" i="1"/>
  <c r="H203" i="1"/>
  <c r="H202" i="1"/>
  <c r="H201" i="1"/>
  <c r="H200" i="1"/>
  <c r="H199" i="1"/>
  <c r="H196" i="1"/>
  <c r="H195" i="1"/>
  <c r="H194" i="1"/>
  <c r="H193" i="1"/>
  <c r="H192" i="1"/>
  <c r="H191" i="1"/>
  <c r="H190" i="1"/>
  <c r="H189" i="1"/>
  <c r="H186" i="1"/>
  <c r="H185" i="1"/>
  <c r="H184" i="1"/>
  <c r="H183" i="1"/>
  <c r="H182" i="1"/>
  <c r="H181" i="1"/>
  <c r="H180" i="1"/>
  <c r="H179" i="1"/>
  <c r="H178" i="1"/>
  <c r="H158" i="1"/>
  <c r="H157" i="1"/>
  <c r="H156" i="1"/>
  <c r="H155" i="1"/>
  <c r="H154" i="1"/>
  <c r="H153" i="1"/>
  <c r="H152" i="1"/>
  <c r="H151" i="1"/>
  <c r="H150" i="1"/>
  <c r="H149" i="1"/>
  <c r="H148" i="1"/>
  <c r="H147" i="1"/>
  <c r="H146" i="1"/>
  <c r="H145" i="1"/>
  <c r="H140" i="1"/>
  <c r="H139" i="1"/>
  <c r="H138" i="1"/>
  <c r="H137" i="1"/>
  <c r="H136" i="1"/>
  <c r="H135" i="1"/>
  <c r="H222" i="1" l="1"/>
  <c r="H28" i="1" s="1"/>
  <c r="H187" i="1"/>
  <c r="H26" i="1" s="1"/>
  <c r="H197" i="1"/>
  <c r="H27" i="1" s="1"/>
  <c r="C106" i="1" l="1"/>
  <c r="C105" i="1"/>
  <c r="H250" i="1" l="1"/>
  <c r="H249" i="1"/>
  <c r="H248" i="1"/>
  <c r="H247" i="1"/>
  <c r="H246" i="1"/>
  <c r="H245" i="1"/>
  <c r="H244" i="1"/>
  <c r="H239" i="1"/>
  <c r="H238" i="1"/>
  <c r="H237" i="1"/>
  <c r="H236" i="1"/>
  <c r="H235" i="1"/>
  <c r="H227" i="1"/>
  <c r="H226" i="1"/>
  <c r="H175" i="1"/>
  <c r="H174" i="1"/>
  <c r="H173" i="1"/>
  <c r="H172" i="1"/>
  <c r="H171" i="1"/>
  <c r="H170" i="1"/>
  <c r="H169" i="1"/>
  <c r="H168" i="1"/>
  <c r="H167" i="1"/>
  <c r="H166" i="1"/>
  <c r="H163" i="1"/>
  <c r="H162" i="1"/>
  <c r="H161" i="1"/>
  <c r="H144" i="1"/>
  <c r="H143" i="1"/>
  <c r="H134" i="1"/>
  <c r="H133" i="1"/>
  <c r="H132" i="1"/>
  <c r="H131" i="1"/>
  <c r="H128" i="1"/>
  <c r="H127" i="1"/>
  <c r="H126" i="1"/>
  <c r="H125" i="1"/>
  <c r="H124" i="1"/>
  <c r="H123" i="1"/>
  <c r="H122" i="1"/>
  <c r="H121" i="1"/>
  <c r="H120" i="1"/>
  <c r="H119" i="1"/>
  <c r="H118" i="1"/>
  <c r="H117" i="1"/>
  <c r="H116" i="1"/>
  <c r="H115" i="1"/>
  <c r="H114" i="1"/>
  <c r="H111" i="1"/>
  <c r="H110" i="1"/>
  <c r="H109" i="1"/>
  <c r="H108" i="1"/>
  <c r="H107" i="1"/>
  <c r="H164" i="1" l="1"/>
  <c r="H24" i="1" s="1"/>
  <c r="H233" i="1"/>
  <c r="H36" i="1" s="1"/>
  <c r="H240" i="1"/>
  <c r="H251" i="1"/>
  <c r="H141" i="1"/>
  <c r="H22" i="1" s="1"/>
  <c r="H159" i="1"/>
  <c r="H23" i="1" s="1"/>
  <c r="H176" i="1"/>
  <c r="H25" i="1" s="1"/>
  <c r="H112" i="1"/>
  <c r="H129" i="1"/>
  <c r="H21" i="1" s="1"/>
  <c r="H20" i="1" l="1"/>
  <c r="H223" i="1"/>
  <c r="H45" i="1"/>
  <c r="H252" i="1"/>
  <c r="H37" i="1"/>
  <c r="H241" i="1"/>
  <c r="H46" i="1" l="1"/>
  <c r="H29" i="1" l="1"/>
  <c r="H38" i="1"/>
  <c r="H56" i="1" l="1"/>
  <c r="C103" i="1"/>
  <c r="C102" i="1"/>
  <c r="C101" i="1"/>
  <c r="C100" i="1"/>
  <c r="H57" i="1" l="1"/>
  <c r="H58" i="1" s="1"/>
</calcChain>
</file>

<file path=xl/sharedStrings.xml><?xml version="1.0" encoding="utf-8"?>
<sst xmlns="http://schemas.openxmlformats.org/spreadsheetml/2006/main" count="425" uniqueCount="257">
  <si>
    <t>Resumen</t>
  </si>
  <si>
    <t>I.V.A.</t>
  </si>
  <si>
    <t>Total</t>
  </si>
  <si>
    <t>pza</t>
  </si>
  <si>
    <t>m2</t>
  </si>
  <si>
    <t>ml</t>
  </si>
  <si>
    <t>Descripcion:</t>
  </si>
  <si>
    <t>Plantel:</t>
  </si>
  <si>
    <t>Localidad:</t>
  </si>
  <si>
    <t>Municipio:</t>
  </si>
  <si>
    <t>Clave</t>
  </si>
  <si>
    <t>Descripcion</t>
  </si>
  <si>
    <t>unidad</t>
  </si>
  <si>
    <t>Cantidad</t>
  </si>
  <si>
    <t>Importe</t>
  </si>
  <si>
    <t>P.U. con Numero</t>
  </si>
  <si>
    <t>Subtotal de Obra</t>
  </si>
  <si>
    <t>P.U. con Letra</t>
  </si>
  <si>
    <t>Subtotal I</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</si>
  <si>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</si>
  <si>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kg</t>
  </si>
  <si>
    <t>m3</t>
  </si>
  <si>
    <t>Excavación a mano en terreno tipo "B" investigado en obra por el contratista, a cualquier profundidad, incluye: afine de taludes, sobre excavación por ángulo de reposo de material, compactación de fondo de cepas,.</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</si>
  <si>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</si>
  <si>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</si>
  <si>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Acero de refuerzo en cimentación diámetro #3 f'y=4,200 kg/cm2; incluye: suministro, habilitado, armado, cortes, traslapes, ganchos y desperdicios, silletas, alambre recocido, mano de obra, herramienta, equipo de protección personal y limpieza del área de trabajo.</t>
  </si>
  <si>
    <t>Cimbra para losas acabado común a base de triplay de pino 19 mm como cimbra de contacto, incluye: cimbrado, descimbrado, habilitado y chaflanes u ochavos.</t>
  </si>
  <si>
    <t>Cimbra en trabes acabado común a base de triplay de pino 19 mm como cimbra de contacto, incluye: cimbrado, descimbrado, habilitado y chaflanes u ochavos.</t>
  </si>
  <si>
    <t>Acero de refuerzo en estructura #3 f'y=4,200 kg/cm2; incluye: suministro, habilitado, armado, cortes, traslapes, ganchos y desperdicios, silletas, alambre recocido, mano de obra, herramienta, equipo de protección personal y limpieza del área de trabajo.</t>
  </si>
  <si>
    <t>Subtotal estructura</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</si>
  <si>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</si>
  <si>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Suministro y aplicación de recubrimiento con cemento látex (pulido espejo de pegaduro) o similar en calidad y precio con rendimiento de 4.00 m2 por saco de 10 kg. en una película de 2 mm. incluye: materiales, pegacreto mano de obra, herramienta y equipo, andamios, acarreo y elevación de materiales, protecciones necesarias, aplicación, desperdicios, limpieza de la zona de trabajo, acarreo y retiro fuera de la obra del material sobrante.</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</si>
  <si>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</si>
  <si>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Subtotal albañilería y acabados</t>
  </si>
  <si>
    <t>Salida de alumbrado con caja de p.v.c. y tubo pvc pesado cedula 30 (gris), incluye: apagador levinton y cable vinanel aislamiento tipo ls calibres indicados en planos.</t>
  </si>
  <si>
    <t>sal</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</si>
  <si>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</si>
  <si>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</si>
  <si>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cable de cobre con aislamiento thw-ls o thw-ls a 75 grados calibre # 6, incluye: cinta aislante, vulcanizada, barniz y perno de conexión, cocas y desperdicios.</t>
  </si>
  <si>
    <t>Suministro, colocación y conexión de cable de cobre con aislamiento thw-ls o thw-ls a 75 grados calibre # 8, incluye: cinta aislante, vulcanizada, barniz y perno de conexión, cocas y desperdicios.</t>
  </si>
  <si>
    <t>Acero de refuerzo en estructura #4 f'y=4,200 kg/cm2; incluye: suministro, habilitado, armado, cortes, traslapes, ganchos y desperdicios, silletas, alambre recocido, mano de obra, herramienta, equipo de protección personal y limpieza del área de trabajo.</t>
  </si>
  <si>
    <t>Anclaje de castillos de 15x20 cm. en zapatas y enrases 0.00 a 1.20 m. altura con 4 varillas no. 3/8" y estribos # 2 @ 20 cm, concreto f'c=250 kg/cm2; incluye: cimbra común, colado, cruces de varillas, vibrado, curado y descimbrado.</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</si>
  <si>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</si>
  <si>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</si>
  <si>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Suministro e instalacion de salidas de red para interconexion de computadora en escritorio de profesor (en muro) y proyector (losa)  con una distancia de hasta 10 m, incluye en cada salida caja 4x4 empotrada en muro con plasterrin plano a 2x4 con tapa de plastico color marfil , canalizacion oculta en muro de pvc c-40 de 27 mm (1") incluye curvas, conectores, contratuercas, guia, incluye tambien cable hdmi prefabricado de 10 m de longitud, pruebas de funcionamiento en presencia del residente de obra, y todo lo necesario para su correcto funcionamiento (ver plano correspondiente).</t>
  </si>
  <si>
    <t>Subtotal II</t>
  </si>
  <si>
    <t>Subtotal III</t>
  </si>
  <si>
    <t>Limpieza, trazo y nivelación del terreno; incluye: nivel de manguera y niveletas con polines y fajillas, hilos, cal, mano de obra y herramienta, colocación de banco de nivel según especificaciones (área de edificio).</t>
  </si>
  <si>
    <t>Acero de refuerzo en cimentación diámetro #4 f'y=4,200 kg/cm2; incluye: suministro, habilitado, armado, cortes, traslapes, ganchos y desperdicios, silletas, alambre recocido, mano de obra, herramienta, equipo de protección personal y limpieza del área de trabajo.</t>
  </si>
  <si>
    <t>Acero de refuerzo en cimentación diámetro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</si>
  <si>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Cimbra en columnas y muros acabado común; a base de triplay de pino 19 mm como cimbra de contacto; incluye: cimbrado, descimbrado, habilitado y chaflanes u ochavos</t>
  </si>
  <si>
    <t>Acero de refuerzo en estructura #5 f'y=4,200 kg/cm2; incluye: suministro, habilitado, armado, cortes, traslapes, ganchos y desperdicios, silletas, alambre recocido, mano de obra, herramienta, equipo de protección personal y limpieza del área de trabajo.</t>
  </si>
  <si>
    <t>Acero de refuerzo en estructura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</si>
  <si>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Subtotal herrería, canceleria y carpintería</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</si>
  <si>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</si>
  <si>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Subtotal Cimentación</t>
  </si>
  <si>
    <t>Suministro y aplicación de impermeabilizante en cimentación a base de agua 2 capas de emulsika o similar en calidad y precio; incluye: limpieza preparación de superficie.</t>
  </si>
  <si>
    <t>Pintura acrílica marca osel línea oro máxima, berel línea berelex green, comex línea vinimex total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</si>
  <si>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Acero de refuerzo en cimentación diámetro #5 f'y=4,200 kg/cm2; incluye: suministro, habilitado, armado, cortes, traslapes, ganchos y desperdicios, silletas, alambre recocido, mano de obra, herramienta, equipo de protección personal y limpieza del área de trabajo.</t>
  </si>
  <si>
    <t>Subtotal Preliminares</t>
  </si>
  <si>
    <t>01.- Preliminares</t>
  </si>
  <si>
    <t>02.- Cimentación</t>
  </si>
  <si>
    <t>03.- Estructura</t>
  </si>
  <si>
    <t>04.- Albañilería y acabados</t>
  </si>
  <si>
    <t>05.- Herrería, carpintería y cancelería</t>
  </si>
  <si>
    <t>Los Cabos, B.C.S.</t>
  </si>
  <si>
    <t>Instituto Tecnológico de Estudios Superiores de Los Cabos</t>
  </si>
  <si>
    <t>San Jose del Cabo</t>
  </si>
  <si>
    <t>I.- construcción de edificio de unidad académica departamental</t>
  </si>
  <si>
    <t>Total I.- construcción de edificio de unidad académica departamental</t>
  </si>
  <si>
    <t>06.- Instalaciones electricas</t>
  </si>
  <si>
    <t>II.- Andador de conexión</t>
  </si>
  <si>
    <t>Total II.- Andador de conexión</t>
  </si>
  <si>
    <t>01.- Cimentación</t>
  </si>
  <si>
    <t>02.- Albañilería y acabados</t>
  </si>
  <si>
    <t>III.- Muro de contenccion</t>
  </si>
  <si>
    <t>00184/04</t>
  </si>
  <si>
    <t>Desmonte de lugar consistente en poda de árboles y arbustos que existen de manera abundante en el terreno, incluye: retiro de árboles y arbustos fuera de la obra, maquinaria, equipo y mano de obra.</t>
  </si>
  <si>
    <t>00029/04</t>
  </si>
  <si>
    <t>Despalme del terreno con corte de 20 cm. de capa vegetal con equipo mecánico, incluye: acopio del producto carga y retiro del mismo al lugar indicado por municipio.</t>
  </si>
  <si>
    <t>01009/04</t>
  </si>
  <si>
    <t>Trasplante de árbol a nuevo lugar asignado altura de 3.00 a 5.00 m., incluye: excavación, movimiento, fertilización, retiro de material sobrante y abono.</t>
  </si>
  <si>
    <t>07031/04</t>
  </si>
  <si>
    <t>Corte y compensación para nivelación de terreno con material producto de excavación en área para construcción de edificio, incluye: trazo y nivelación con equipo topográfico, maquinaria y equipo, preparación del material de corte, retiro de material no utilizado, carga y acarreo dentro de la obra, confinación y compensación de áreas con producto de corte, extendido y aplicación de incorporación de humedad homogenizada, tendida y compactación al 90% proctor en capas de 30cms de espesor.</t>
  </si>
  <si>
    <t>11122/04</t>
  </si>
  <si>
    <t>08772/04</t>
  </si>
  <si>
    <t>11072/04</t>
  </si>
  <si>
    <t>11101/04</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</si>
  <si>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</si>
  <si>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12034/04</t>
  </si>
  <si>
    <t>12035/04</t>
  </si>
  <si>
    <t>12036/04</t>
  </si>
  <si>
    <t>12037/04</t>
  </si>
  <si>
    <t>12021/04</t>
  </si>
  <si>
    <t>12014/04</t>
  </si>
  <si>
    <t>Concreto premezclado f'c= 250 kg/cm2 en cimentación t.m.a. 3/4",con un revenimiento de 8-10 cm., incluye: bombeo cualquier distancia, colado, vibrado, afine, curado en elementos estructurales como zapatas, dados, muros de concreto, mínimo una muestra por cada 20 m3 o con la frecuencia que la residencia lo considere necesario (ver especificaciones complementarias)</t>
  </si>
  <si>
    <t>12063/04</t>
  </si>
  <si>
    <t>Murete de enrase acabado común en cimentación a base de block de cemento de 15x20x40 cm. (60 kg/cm2), asentado con mortero cemento-arena en proporción de 1:3 y con celdas rellenas de concreto f'c= 150 kg/cm2. incluye: desfondar block y varilla del # 3 @ 40 cm.</t>
  </si>
  <si>
    <t>12038/04</t>
  </si>
  <si>
    <t>12111/04</t>
  </si>
  <si>
    <t>Cadena de concreto f'c= 250 kg/cm2 sección de 15x20 cm. armada con 4 varillas de 3/8" y estribos # 2 @ 20 cm, incluye: cimbra común, cruces de varillas, colado, vibrado, descimbrado y curado.</t>
  </si>
  <si>
    <t>10018/04</t>
  </si>
  <si>
    <t>11121/04</t>
  </si>
  <si>
    <t>21101/04</t>
  </si>
  <si>
    <t>21115/04</t>
  </si>
  <si>
    <t>21110/04</t>
  </si>
  <si>
    <t>21201/04</t>
  </si>
  <si>
    <t>Acero de refuerzo en estructura con alambrón #2 f'y=2,530 kg/cm2, incluye: suministro, habilitado, armado, cortes, traslapes, ganchos y desperdicios, silletas, alambre recocido, mano de obra, herramienta, equipo de protección personal y limpieza del área de trabajo.</t>
  </si>
  <si>
    <t>21203/04</t>
  </si>
  <si>
    <t>21204/04</t>
  </si>
  <si>
    <t>21205/04</t>
  </si>
  <si>
    <t>21206/04</t>
  </si>
  <si>
    <t>21307/04</t>
  </si>
  <si>
    <t>Concreto premezclado f'c=250 kg/cm2 en estructura y losa t.m.a. 3/4", con un revenimiento de 8-10 cm. resistencia a los 3 días,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</si>
  <si>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21315/04</t>
  </si>
  <si>
    <t>Concreto f'c=100 kg/cm2 en muros o columnas de segundo nivel con altura de 1.00 m. (etapa futura y de seguimiento segunda planta); incluye: cimbrado armado: colado, vibrado, curado, pintura anticorrosiva en acero.</t>
  </si>
  <si>
    <t>31017/04</t>
  </si>
  <si>
    <t>Cadena o castillo 15 x 15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</si>
  <si>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31146/04</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</si>
  <si>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mínimo de 1 cm y máximo de 1.5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</si>
  <si>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31200/04</t>
  </si>
  <si>
    <t>31209/04</t>
  </si>
  <si>
    <t>Firme de concreto f´c=200 kg/cm2 de 10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</si>
  <si>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31226/04</t>
  </si>
  <si>
    <t>Suministro y colocación de piso a base de loseta cerámica extruida vitrificada, para tránsito pesado pei iv y v, tono y texturas uniformes, antiderrapante, con dimensiones de 33.3 x 33.3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</si>
  <si>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31231/04</t>
  </si>
  <si>
    <t>32001/04</t>
  </si>
  <si>
    <t>35600/04</t>
  </si>
  <si>
    <t>35106/04</t>
  </si>
  <si>
    <t>30001/04</t>
  </si>
  <si>
    <t>30085/04</t>
  </si>
  <si>
    <t>Elaboración de chaflán de 10 x 10 cm a 45° a base de mortero cemento arena en unión de muro  losa de azotea para recibir impermeabilizante, acabado con plana de madera,  incluye: acarreo dentro y fuera de la obra, elevación de los materiales, materiales, mano de obra, depreciación de herramienta y equipo.</t>
  </si>
  <si>
    <t>31237/04</t>
  </si>
  <si>
    <t>Fabricación de entrecalle de 2" en fachada forjada en repellado de muros, incluye: perfilado, regla, andamios, material y mano de obra.</t>
  </si>
  <si>
    <t>39146/04</t>
  </si>
  <si>
    <t>Suministro y colocación de falso plafón placas de 0.61x0.61 m., fibra mineral (cortega de amstrong panel rey) o similar en calidad y precio, con acabado de pintura látex de fábrica, incluye: sistema de suspensión (tes" principales, "tes" secundarias y colgante de alambre galvanizado cal 10 y elementos de fijación.</t>
  </si>
  <si>
    <t>40111/04</t>
  </si>
  <si>
    <t>Suministro y colocación de falso plafón a base de panel de yeso standard regular de 1/2", canal liston calibre 25 y 26 ligero, canaletas de carga alambre de acero galvanizado calibre 18 tornilleria, incluye: 3 capas de redimix para pegar prefacinta, lijado para recibir pintura, tirol o pasta, mano de obra, equipo de protección personal, herramienta y equipo.</t>
  </si>
  <si>
    <t>40219/04</t>
  </si>
  <si>
    <t>Suministro y colocación de cajillo perimetral a base de canal de amarre, forrado con tablaroca de 1/2" de 40 cm, fijado a losa con canal, ancla y fulminante, incluye: prefacinta, redimix y lijado para recibir pintura.</t>
  </si>
  <si>
    <t>20001/04</t>
  </si>
  <si>
    <t>Suministro y colocación de malla de metal desplegado calibre 24 como refuerzo para evitar agrietamientos en unión de columnas y castillos, incluye: corte, fijación con clavo para concreto de 1 1/2" con arandela.</t>
  </si>
  <si>
    <t>40133/04</t>
  </si>
  <si>
    <t>Suministro, habilitado y colocación de cancelería de aluminio línea 3000, color anodizado natural vidrio 6 mm traslucido, incluye; jaladeras y carretillas reforzadas, vinilos, calafateo con silicón, material, mano de obra y equipo.</t>
  </si>
  <si>
    <t>49903/04</t>
  </si>
  <si>
    <t>Suministro y colocación de puerta con bastidor tubular calibre 18 y marco de aluminio, acabado solido fenólico estructurado con perfil de aluminio color platinum d315-60 con mirilla alargada de 20x80 cm y fijo de cristal de 6 mm de espesor en su parte superior y rejillas de ventilación fabricadas en aluminio anodizado natural con vista por ambas caras, colocada a 25 cm. de la parte inferior de la puerta, incluye: relleno de honey comb, preparación para chapa, perfil perimetral de aluminio, acabado solido fenólico, refuerzo para cierra puertas, preparación para  bisagras, y área con vidrio fijo en caso necesario..</t>
  </si>
  <si>
    <t>40031/04</t>
  </si>
  <si>
    <t>Suministro y colocación de puerta combinada de aluminio anodizado natural con contramarco de 3" x 1 3/4" marco de 1" x 2", melanina de 9 mm  hasta 90 cm. color definido por supervisión y otra de vidrio de 6 mm acabado traslucido cinta para dividir (según diseño) chapa tetra, bisagras, felpas, sellador con silicón, guardapolvo y limpieza.</t>
  </si>
  <si>
    <t>50007/04</t>
  </si>
  <si>
    <t>50163/04</t>
  </si>
  <si>
    <t>Suministro e instalación de ventilador de techo para falso plafón de 61 x 61 cm marca brisa modelo tg-24 o similar en calidad y precio. Incluye: montaje del equipo en falso plafón, soporterias, fletes, maniobras, acarreos, herramienta, mano de obra, conexiones, pruebas.</t>
  </si>
  <si>
    <t>51008/04</t>
  </si>
  <si>
    <t>Suministro, colocación y conexión de fotocelda en pasillos y andadores en caja de metálica 2 x 4, incluye: tubo galvanizado 1/2" ced-40, cable vinanel aislamiento tipo ls, fotocelda prefabricada ( de ojo en tapa ciega 2x4 ) modelo 3010 instalación empotrable en caja estándar a prueba de lluvia.</t>
  </si>
  <si>
    <t>50009/04</t>
  </si>
  <si>
    <t>50073/04</t>
  </si>
  <si>
    <t>50083/04</t>
  </si>
  <si>
    <t>Suministro e instalación de salida para conexión de red de voz y datos por azotea con tubo galvanizado pared delgada de 21 mm (3/4") desde el registro incluye conectores y coples a prueba de humedad, soporteria a cada metro y medio con perfil unicanal de 4x4 cm y abrazaderas unicanal, curvas, conectores y/o registros tipo condulet para intemperie y rafia para guía.</t>
  </si>
  <si>
    <t>50058/04</t>
  </si>
  <si>
    <t>54139/04</t>
  </si>
  <si>
    <t>Suministro, colocación y conexión de lámpara marca Magg Panel Soft 60x120 STD tipo gabinete para empotrar en plafond modular domo de 1210x600x28 mm equipada con iluminación led de diodo emisor de luz para interior equipada con led de última generación con flujo luminoso de 7,400 lm y vida util de 50,000 hrs y driver electrónico multivoltaje de alto factor de potencia  con rango de tensión 100-305v, gabinete de lámina acero y marco de extrusión de aluminio acabado pintura de poliester en polvo de aplicación electrostática color blanco mate, difusor de polímero de ingeniería pigmentado acabado opalino fabricado con material termoplástico aditivado resistencia a rayos UV  inc. material y mano de obra elementos de fijación, pruebas, conexiones, herramienta, equipo de protección personal y limpieza del área de trabajo.</t>
  </si>
  <si>
    <t xml:space="preserve"> pza</t>
  </si>
  <si>
    <t>54140/04</t>
  </si>
  <si>
    <t>Suministro, colocación y conexión de lámpara marca Magg Panel STD 60x60 STD  tipo gabinete para empotrar o suspender  en plafond modular domo  de 605x605x30 mm equipada con iluminación led de diodo emisor de luz  con eficiencia de 150 LM/W como fuente luminosa con sistema completo con una eficiencia de 95 LM/W y vida util de 50,000 hrs y driver electrónico multi voltaje de alto factor de potencia con rango de tensión 100-305v, cuerpo de extrusión de aluminio acabado pintura de poliéster en polvo de aplicación electrostática color blanco mate, pantalla difusora de polímero de ingeniera pigmentado acabado opalino fabricado con material termoplástico aditivado con retardante a efectos rayos UV  inc. material y mano de obra elementos de fijación, pruebas, conexiones, herramienta, equipo de protección personal y limpieza del área de trabajo.</t>
  </si>
  <si>
    <t>55435/04</t>
  </si>
  <si>
    <t>Suministro, colocación  y conexión de centro de carga tipo qo de 20 espacios 3 fases- 4 hilos 220/127 volts en gabinete nema 1 (interior)  con tapa para empotrar con zapatas principales de 100 o 125 amperes catalogo no. qo320l125g , incluye ranura en muro, colocación, fijación con mezcla, pintura,  peinado de cables en  centro de carga con cinchos de plástico, identificación con etiqueta en tapa, interruptores y cables, conexiones y pruebas.</t>
  </si>
  <si>
    <t>Subtotal instalaciones electricas</t>
  </si>
  <si>
    <t>Subtotal instalaciones aires acondicionados</t>
  </si>
  <si>
    <t>07.- Instalaciones de aires acondicionados</t>
  </si>
  <si>
    <t>08.- Alimentador principal</t>
  </si>
  <si>
    <t>09.- Media tension</t>
  </si>
  <si>
    <t>55620/04</t>
  </si>
  <si>
    <t>Suministro y colocación de centro de carga qo 30 circuitos 3f-4h 220/127 v con zapatas principales de 200 amperes, en gabinete nema 3r modelo qo330l200grb marca square d o similar en cálidad y precio, incluye: fijación conexiones, identificación y pruebas.</t>
  </si>
  <si>
    <t>54232/04</t>
  </si>
  <si>
    <t>Suministro e instalación de salida para conexión de equipo de aire acondicionado minisplit en azotea con tubo galvanizado pared delgada de  21 mm (3/4") desde el centro de carga incluye soporteria a cada metro con perfil unicanal 4x4 cm y abrazaderas unicanal, incluye coples y conectores para intemperie, registros tipo condulet con empaque de neopreno, incluye  cable desde el centro de carga hasta el desconectador de navajas colocado en losa con calibres 2-10 para fases 1-12 de tierra, conexiones e identificación.</t>
  </si>
  <si>
    <t>54236/04</t>
  </si>
  <si>
    <t>Suministro e instalación de salida para conexión de equipo de aire acondicionado minisplit en azotea con tubo galvanizado pared delgada de 21 mm (3/4")  desde el centro de carga incluye conectores y coples a prueba de humedad, soporteria a cada metro y medio con perfil unicanal de 4x4 cm y abrazaderas unicanal, incluye curvas, conectores y/o registros tipo condulet para intemperie, incluye: cable desde el centro de carga hasta el desconectador de navajas colocado en losa con calibres 2-8 para fases 1-10 de tierra, conexiones e identificación.</t>
  </si>
  <si>
    <t>55508/04</t>
  </si>
  <si>
    <t>55509/04</t>
  </si>
  <si>
    <t>Suministro, colocación y conexión de interruptor termomagnético tipo qo (enchufable) de 2 polos 30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</si>
  <si>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50157/04</t>
  </si>
  <si>
    <t>Fabricación de base de concreto h.o. de 150 kg/cm2 con dimensiones de 1.00x1.00x0.10 m., para el montaje de equipos de aires acondicionados, incluye: cimbrado y descimbrado, concreto, aplanado con acabado pulido con mortero cemento-arena proporción 1:4, chaflán perimetral con el mismo mortero en las aristas de la base, acabado final en la superficie con impermeabilizante elastomerico a dos manos sobre la base y así como la mano de obra, herramienta y elevación de los materiales necesarios a un segundo nivel.</t>
  </si>
  <si>
    <t>60048/04</t>
  </si>
  <si>
    <t>Colocación de drenes para desagüe de equipo minisplit en muros y trabes con tubo pvc hidráulico de 21 mm cedula 40, desde muro hasta el exterior del edificio incluye: materiales, mano de obra y herramienta.</t>
  </si>
  <si>
    <t>54330/04</t>
  </si>
  <si>
    <t>Suministro e instalación de equipo de aire acondicionado tipo cassete marca: midea, lennox, trane, carrier o similar en calidad y especificaciones técnicas, con capacidad nominal de 24000 btu (2 ton) corriente de operación 208-230v/1/60hz, refrigerante ecológico 410, eficiencia 14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</si>
  <si>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54331/04</t>
  </si>
  <si>
    <t>Suministro e instalación de equipo de aire acondicionado tipo cassete marca: midea, lennox, trane, carrier o similar en calidad y especificaciones técnicas, con capacidad nominal de 36000 btu (3 ton) corriente de operación 208-230v/1/60hz, refrigerante ecológico 410, eficiencia 14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</si>
  <si>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50277/04</t>
  </si>
  <si>
    <t>Suministro, colocación y conexión de interruptor termomagnético tipo i-line de 3x60 amperes, capacidad interruptiva de 25 ka, incluye montaje, conexión, pruebas, identificación con etiqueta adhesiva.</t>
  </si>
  <si>
    <t>55624/04</t>
  </si>
  <si>
    <t>Suministro, colocación y conexión de interruptor termomagnético tipo i-line de 3x150 amperes, incluye montaje, conexión, pruebas, identificación con etiqueta adhesiva.</t>
  </si>
  <si>
    <t>51430/04</t>
  </si>
  <si>
    <t>Suministro y tendido de tubo conduit pvc c-40 de 41 mm (1 1/2") diámetro, incluye: tendido, conexiones, pegamento, trazos, excavación, relleno, material, mano de obra, herramienta, equipo de protección personal y limpieza del área de trabajo.</t>
  </si>
  <si>
    <t>51432/04</t>
  </si>
  <si>
    <t>Suministro y tendido de tubo conduit pvc c-40 de 63 mm (2 1/2") diámetro, incluye: tendido, conexiones, pegamento, trazos, excavación, relleno, material, mano de obra, herramienta, equipo de protección personal y limpieza del área de trabajo.</t>
  </si>
  <si>
    <t>51467/04</t>
  </si>
  <si>
    <t>51469/04</t>
  </si>
  <si>
    <t>51471/04</t>
  </si>
  <si>
    <t>Suministro, colocación y conexión de cable de cobre con aislamiento thw-ls o thhw-ls a 75 grados calibre # 2, incluye: cinta aislante, vulcanizada, barniz y perno de conexión, cocas y desperdicios.</t>
  </si>
  <si>
    <t>51473/04</t>
  </si>
  <si>
    <t>Suministro, colocación y conexión de cable de cobre con aislamiento thw-ls o thhw-ls a 75 grados calibre # 2/0, incluye: cinta aislante, vulcanizada, barniz y perno de conexión, cocas y desperdicios.</t>
  </si>
  <si>
    <t>50190/04</t>
  </si>
  <si>
    <t>Construcción de registro eléctrico de paso en media tensión según normatividad CFE-RMTA4 de 1,50x1,50x1,00 metros, incluye;plantilla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</si>
  <si>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50108/04</t>
  </si>
  <si>
    <t>Suministro, colocación y conexión de derivador en media tensión J-4 en 15 kv, incluye su fijación en registro de media tensión de CFE.</t>
  </si>
  <si>
    <t>55682/04</t>
  </si>
  <si>
    <t>Suministro, colocación e instalación de tapones para media tensión occ de 200 amperes para instalarse en derivadores j-3, incluye montaje según manual de fabricante, mano de obra especializada, herramienta, equipo de protección personal y limpieza del área de trabajo.</t>
  </si>
  <si>
    <t>55848/04</t>
  </si>
  <si>
    <t>Suministro e instalacion de boquilla estacionaria (descanso)  para 200 amp en media tension 15 KV, instalado en derivador de media tension J3 o J4 o en transformador tipo pedestal, mano de obra, herramienta, equipo de protección personal y limpieza del área de trabajo.</t>
  </si>
  <si>
    <t>50106/04</t>
  </si>
  <si>
    <t>Suministro e instalación de conector tipo codo y boquilla de descanso para media tensión de xlp 15 kv calibre 1/0 para conectarse en transformador tipo pedestal y/o derivadores j3 o j4, incluye pruebas, mano de obra, herramienta, equipo de protección personal y limpieza del área de trabajo.</t>
  </si>
  <si>
    <t>55678/04</t>
  </si>
  <si>
    <t>Suministro e instalación de conector tipo codo y boquilla de descanso para media tensión de xlp 15 kv  cal. 1/0  con porta fusible para conectarse en transformador tipo pedestal y/o derivadores j3 o j4 , incluye: pruebas, mano de obra, herramienta, equipo de protección personal y limpieza del área de trabajo.</t>
  </si>
  <si>
    <t>55674/04</t>
  </si>
  <si>
    <t>Soporteria en registro de media tensión (de paso y conexión) soporte prefabricados de correderas y ménsulas de fierro galvanizado, fijado a muros internos con taquete expansivos, soportes, jaboneras, cinchos mano de obra, herramienta, equipo de protección personal, limpieza del área de trabajo y todo lo necesario para soportar el cable de potencia y que en ningún registro quede en el piso.</t>
  </si>
  <si>
    <t>55523/04</t>
  </si>
  <si>
    <t>Construcción de registro eléctrico y base para transformador (ver dimensiones en plano) media tensión según normatividad CFE-BTRMB4 de 1,76x1,55x0.90 m (dimensiones interiores del registro), incluye; plantilla de concreto hecho en obra f´c= 100 kg/cm2 de 6 cm. de espesor, cimbrado, armado y colado de muros y fondo del registro con 8 cm de espesor y área para embeber tapa de 10 cm de espesor a base de concreto f´c=200 kg/cm2 y malla electrosoldada,tapa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</si>
  <si>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55673/04</t>
  </si>
  <si>
    <t>Suministro e instalación de sistema de tierras en el perímetro de la base del transformador (ver plano correspondiente) con cable de cobre desnudo calibre 1/0, 5 varillas de cobre cooperweld de 3/8x3.00 m, conexiones y unión del sistema con soldadura cadweld únicamente, deberá llevar un reporte fotográfico de pruebas de resistencia que no sea mayor a 10 omhs, mano de obra, herramienta, equipo de protección personal y limpieza del área de trabajo.</t>
  </si>
  <si>
    <t>51498/04</t>
  </si>
  <si>
    <t>Suministro e instalación de varilla para tierra cooperweld de 3/8x3.00 m, incluye su colocación en terreno natural en las 4 esquinas del edificio, deberá de ir enterrada por completo y dejar lo suficiente para poder unir el sistema por medio de soldadura cadweld</t>
  </si>
  <si>
    <t>55675/04</t>
  </si>
  <si>
    <t>Suministro y colocación de banco de ductos de 4 vías con tubo pad (poliducto de alta densidad) de 78 mm de diámetro a una profundidad constante (según terreno) de 1,00 m, incluye excavación, tendido de tubo, cama de arena, relleno y compactación con material sobrante de la excavación así como el esparcimiento del material sobrante, debiendo quedar el terreno plano y limpio.</t>
  </si>
  <si>
    <t>55680/04</t>
  </si>
  <si>
    <t>Suministro, colocación y conexión de cable xlp (de potencia) calibre 1/0 awg 15 kv de aluminio marca viakon o similar en calidad y precio, incluye su colocación sin corte en la canalización desde terminales termocontractiles en poste de transición (punto de conexión con CFE) hasta la conexión en el primario del transformador donde se vayan a realizar las conexiones, mano de obra, herramienta, equipo de protección personal y limpieza del área de trabajo.</t>
  </si>
  <si>
    <t>50103/04</t>
  </si>
  <si>
    <t>Suministro y colocación de cable de cobre desnudo calibre 1/0 para sistema de tierra desde transición incluye conexiones con soldadura cadweld únicamente, pruebas, mano de obra, herramienta, equipo de protección personal y limpieza del área de trabajo.</t>
  </si>
  <si>
    <t>50229/04</t>
  </si>
  <si>
    <t>Verificación de instalación de subestaciones eléctricas en transformadores de 225 kva, por parte de la unidad verificadora de instalaciones eléctricas (uvie), revisión y firma por perito responsable de proyecto eléctrico, visitas a obra, reporte de anomalías y carta de verificación.</t>
  </si>
  <si>
    <t>55677/04</t>
  </si>
  <si>
    <t>Suministro, colocación e instalación de transformador trifásico tipo pedestal marca prolec, general electric o similar en calidad y precio de 225 kva con voltaje 13200yt/7620 primario 220/127 secundario volts, conexión delta-estrella, incluye flete, maniobras de montaje con grúa, deberá de contar en sus datos de placa con la aprobación de la nmx-j-169 y/o nom-002-sede o la norma oficial (nom)  o norma mexicana (nmx) que aplique para dicho transformador vigente a la fecha de su colocación, así como todas las conexiones, y pruebas, y todo lo necesario para su buen funcionamiento.</t>
  </si>
  <si>
    <t>55844/04</t>
  </si>
  <si>
    <t>Construcción de murete M-10 en "C" en azotea según especificación de isife en medidas 2.25x0.80x2.30 m. a base de muros, cadenas, castillos y losa de concreto armado f'c=250 kg/cms2 con varilla de 3/8" a cada 20 cm. de 0.90x2.50x0.13 m. incluye: chaflan de concreto en perimetro del desplante. cimbrado, descimbrado, aplanados, pintura, impermeabilizante elastomerico.</t>
  </si>
  <si>
    <t>50100/04</t>
  </si>
  <si>
    <t>Construcción de registro eléctrico de paso en media tensión según normatividad CFE-RMTA 3 de 1,00x1,00x1,00 metros,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</si>
  <si>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55597/04</t>
  </si>
  <si>
    <t>Registro eléctrico 60 x 60 x 80 cm. de profundidad con block 15 x 20 x 40 cm. (60 kg/cm2) y cadena de remate con armex 15-20/4 concreto f´c= 150 kg/cm2, aplanado interior y exterior floteado con marco y contramarco metálico de ángulo de 3/16 x 1 1/4 acero no. 3, tapa de concreto f´c=150 kg/cm2, asa, pintura en aplanados, colocar leyenda pintada con plantilla en tapa "cableado de aluminio".</t>
  </si>
  <si>
    <t>55849/04</t>
  </si>
  <si>
    <t>Suministro y colocación de acometida en baja tensión con cable 9-4/0 fases + 3-3/0 neutro y 3-#2 en 3 tubos pvc c-40 de 103 mm, desde el secundario del transformador, pasando por el cajón de tc´s sin corte hasta el interruptor principal del tablero de distribución principal tipo i-line, incluye conexiones secundario de transformador por medio de zapata mecanica ponchable con dos ojillos, tornillos de acero inoxidable, rondana plana y de presion, pruebas e identificación, así como todo lo necesario para su buen funcionamiento., (distancia aproximada desde el secundario del transformador a la conexión en el tablero i-line de 18 m)</t>
  </si>
  <si>
    <t>55642/04</t>
  </si>
  <si>
    <t>Suministro, colocación y conexión de tablero de control y distribución de cargas, tipo i-line con interruptor principal de 3x600 amperes (en gabinete tamaño "tipo 3 " ) de 8 espacios marca square d, incluye flete a la obra, fijación a muro por medio de varilla roscada y tuercas, incluye remate de tuberías, conexiones y pruebas.</t>
  </si>
  <si>
    <t>40003/04</t>
  </si>
  <si>
    <t>Suministro, habilitado y colocación de ventana y/ o puerta tipo louver a base de perfil r 225 calibre 20 duela 170 calibre 20 incluye: una mano de primario epóxico anticorrosivo ea p-10 color blanco con catalizador disolución a base de solvente y 2 manos de pintura esmalte en acabado final, color definido por la residencia, fijado a muro con taquete y pija.</t>
  </si>
  <si>
    <t>55750/04</t>
  </si>
  <si>
    <t>Suministro y colocación de zapata ponchable calibre 3/0 awg, incluye: colocación en cable de este calibre, colocación de zapata, herramienta especializada (ponchadora hidráulica), identificación, fijación al secundario del transformador, pruebas, mano de obra, equipo de protección personal y limpieza del área de trabajo.</t>
  </si>
  <si>
    <t>55751/04</t>
  </si>
  <si>
    <t>Suministro y colocación de zapata ponchable calibre 4/0 awg, incluye: colocación en cable de este calibre, colocación de zapata, herramienta especializada (ponchadora hidráulica), identificación, fijación al secundario del transformador, pruebas, mano de obra, equipo de protección personal y limpieza del área de trabajo.</t>
  </si>
  <si>
    <t>Subtotal Media tension</t>
  </si>
  <si>
    <t>31220/04</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</si>
  <si>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</si>
  <si>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92029/04</t>
  </si>
  <si>
    <t>Suministro y aplicación de  pintura epoxica azul reglamentaria y señalamiento en blanco misma calidad de pintura para rampa de discapacitados , incluye material, mano de obra y todo lo necesario para su ejecución según proyecto.</t>
  </si>
  <si>
    <t>12018/04</t>
  </si>
  <si>
    <t>Concreto premezclado f'c= 250 kg/cm2 en cimentación t.m.a. 3/4",con un revenimiento de 8-10 cm., con impermeabilizante integral en polvo sikalite, graltex (500 gramos. por saco) o similar en calidad y precio incluye: bombeo cualquier distancia, colado, vibrado, afine, curado en elementos estructurales como zapatas, dados, muros de concreto, mínimo una muestra por cada 20 m3 o con la frecuencia que la residencia lo considere necesario (ver especificaciones complementarias)</t>
  </si>
  <si>
    <t>Total III.- Muro de contenccion</t>
  </si>
  <si>
    <t>Construcción de la primera etapa de la Unidad Departamental Tipo 2, consistente en construcción de 3 aulas didácticas, muro de contención y andado de conexión.</t>
  </si>
  <si>
    <t>LPO-000000009-028-2024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</si>
</sst>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43" formatCode="_-* #,##0.00_-;\-* #,##0.00_-;_-* &quot;-&quot;??_-;_-@_-"/>
    <numFmt numFmtId="164" formatCode="00000"/>
  </numFmts>
  <fonts count="14" x14ac:knownFonts="1">
    <font>
      <sz val="11"/>
      <color theme="1"/>
      <name val="Calibri"/>
      <family val="2"/>
      <scheme val="minor"/>
    </font>
    <font>
      <sz val="11"/>
      <color theme="1"/>
      <name val="Calibri"/>
      <family val="2"/>
      <scheme val="minor"/>
    </font>
    <font>
      <sz val="10"/>
      <name val="Arial"/>
      <family val="2"/>
    </font>
    <font>
      <b/>
      <sz val="12"/>
      <name val="Arial"/>
      <family val="2"/>
    </font>
    <font>
      <sz val="10"/>
      <name val="Courier"/>
      <family val="3"/>
    </font>
    <font>
      <sz val="12"/>
      <name val="Arial"/>
      <family val="2"/>
    </font>
    <font>
      <b/>
      <sz val="12"/>
      <color theme="0"/>
      <name val="Arial"/>
      <family val="2"/>
    </font>
    <font>
      <sz val="10"/>
      <color theme="1"/>
      <name val="Century Gothic"/>
      <family val="2"/>
    </font>
    <font>
      <b/>
      <sz val="18"/>
      <name val="Arial"/>
      <family val="2"/>
    </font>
    <font>
      <sz val="12"/>
      <color theme="0"/>
      <name val="Arial"/>
      <family val="2"/>
    </font>
    <font>
      <sz val="12"/>
      <color theme="1"/>
      <name val="Arial"/>
      <family val="2"/>
    </font>
    <font>
      <sz val="10"/>
      <name val="Courier"/>
    </font>
    <font>
      <sz val="11"/>
      <name val="Arial"/>
      <family val="2"/>
    </font>
    <font>
      <b/>
      <sz val="14"/>
      <name val="Arial"/>
      <family val="2"/>
    </font>
  </fonts>
  <fills count="7">
    <fill>
      <patternFill patternType="none"/>
    </fill>
    <fill>
      <patternFill patternType="gray125"/>
    </fill>
    <fill>
      <patternFill patternType="solid">
        <fgColor rgb="FFBE9655"/>
        <bgColor indexed="64"/>
      </patternFill>
    </fill>
    <fill>
      <patternFill patternType="solid">
        <fgColor theme="0"/>
        <bgColor indexed="64"/>
      </patternFill>
    </fill>
    <fill>
      <patternFill patternType="solid">
        <fgColor rgb="FF9F2241"/>
        <bgColor indexed="64"/>
      </patternFill>
    </fill>
    <fill>
      <patternFill patternType="solid">
        <fgColor indexed="9"/>
        <bgColor indexed="64"/>
      </patternFill>
    </fill>
    <fill>
      <patternFill patternType="solid">
        <fgColor theme="0" tint="-0.14999847407452621"/>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auto="1"/>
      </left>
      <right/>
      <top/>
      <bottom/>
      <diagonal/>
    </border>
    <border>
      <left/>
      <right style="double">
        <color auto="1"/>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style="thin">
        <color theme="0" tint="-4.9989318521683403E-2"/>
      </right>
      <top style="double">
        <color auto="1"/>
      </top>
      <bottom style="thin">
        <color theme="0" tint="-4.9989318521683403E-2"/>
      </bottom>
      <diagonal/>
    </border>
    <border>
      <left style="thin">
        <color theme="0" tint="-4.9989318521683403E-2"/>
      </left>
      <right style="thin">
        <color theme="0" tint="-4.9989318521683403E-2"/>
      </right>
      <top style="double">
        <color auto="1"/>
      </top>
      <bottom style="thin">
        <color theme="0" tint="-4.9989318521683403E-2"/>
      </bottom>
      <diagonal/>
    </border>
    <border>
      <left style="thin">
        <color theme="0" tint="-4.9989318521683403E-2"/>
      </left>
      <right style="double">
        <color auto="1"/>
      </right>
      <top style="double">
        <color auto="1"/>
      </top>
      <bottom style="thin">
        <color theme="0" tint="-4.9989318521683403E-2"/>
      </bottom>
      <diagonal/>
    </border>
    <border>
      <left style="double">
        <color auto="1"/>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double">
        <color auto="1"/>
      </right>
      <top style="thin">
        <color theme="0" tint="-4.9989318521683403E-2"/>
      </top>
      <bottom style="thin">
        <color theme="0" tint="-4.9989318521683403E-2"/>
      </bottom>
      <diagonal/>
    </border>
    <border>
      <left style="double">
        <color auto="1"/>
      </left>
      <right style="thin">
        <color theme="0" tint="-4.9989318521683403E-2"/>
      </right>
      <top style="thin">
        <color theme="0" tint="-4.9989318521683403E-2"/>
      </top>
      <bottom style="double">
        <color auto="1"/>
      </bottom>
      <diagonal/>
    </border>
    <border>
      <left style="thin">
        <color theme="0" tint="-4.9989318521683403E-2"/>
      </left>
      <right/>
      <top style="thin">
        <color theme="0" tint="-4.9989318521683403E-2"/>
      </top>
      <bottom style="double">
        <color indexed="64"/>
      </bottom>
      <diagonal/>
    </border>
    <border>
      <left/>
      <right/>
      <top style="thin">
        <color theme="0" tint="-4.9989318521683403E-2"/>
      </top>
      <bottom style="double">
        <color indexed="64"/>
      </bottom>
      <diagonal/>
    </border>
    <border>
      <left/>
      <right style="double">
        <color auto="1"/>
      </right>
      <top style="thin">
        <color theme="0" tint="-4.9989318521683403E-2"/>
      </top>
      <bottom style="double">
        <color indexed="64"/>
      </bottom>
      <diagonal/>
    </border>
    <border>
      <left style="thin">
        <color theme="0" tint="-4.9989318521683403E-2"/>
      </left>
      <right/>
      <top style="double">
        <color auto="1"/>
      </top>
      <bottom style="thin">
        <color theme="0" tint="-4.9989318521683403E-2"/>
      </bottom>
      <diagonal/>
    </border>
    <border>
      <left style="thin">
        <color theme="0" tint="-4.9989318521683403E-2"/>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5">
    <xf numFmtId="0" fontId="0" fillId="0" borderId="0"/>
    <xf numFmtId="44" fontId="1" fillId="0" borderId="0" applyFont="0" applyFill="0" applyBorder="0" applyAlignment="0" applyProtection="0"/>
    <xf numFmtId="0" fontId="2" fillId="0" borderId="0"/>
    <xf numFmtId="39" fontId="4" fillId="0" borderId="0"/>
    <xf numFmtId="39" fontId="4" fillId="0" borderId="0"/>
    <xf numFmtId="0" fontId="1" fillId="0" borderId="0"/>
    <xf numFmtId="44" fontId="2"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39" fontId="4" fillId="0" borderId="0"/>
    <xf numFmtId="39" fontId="4" fillId="0" borderId="0"/>
    <xf numFmtId="39" fontId="11" fillId="0" borderId="0"/>
    <xf numFmtId="0" fontId="1" fillId="0" borderId="0"/>
    <xf numFmtId="0" fontId="2" fillId="0" borderId="0"/>
  </cellStyleXfs>
  <cellXfs count="93">
    <xf numFmtId="0" fontId="0" fillId="0" borderId="0" xfId="0"/>
    <xf numFmtId="0" fontId="2" fillId="0" borderId="0" xfId="2" applyFont="1"/>
    <xf numFmtId="49" fontId="3" fillId="0" borderId="0" xfId="2" applyNumberFormat="1" applyFont="1" applyFill="1" applyBorder="1" applyAlignment="1">
      <alignment horizontal="center" vertical="center" wrapText="1"/>
    </xf>
    <xf numFmtId="0" fontId="3" fillId="0" borderId="0" xfId="2" applyFont="1" applyFill="1" applyBorder="1" applyAlignment="1">
      <alignment horizontal="center" vertical="top"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top" wrapText="1"/>
    </xf>
    <xf numFmtId="0" fontId="2" fillId="3" borderId="0" xfId="2" applyFont="1" applyFill="1"/>
    <xf numFmtId="0" fontId="2" fillId="0" borderId="0" xfId="2" applyFont="1" applyAlignment="1">
      <alignment horizontal="center" vertical="center"/>
    </xf>
    <xf numFmtId="0" fontId="5" fillId="0" borderId="0" xfId="2" applyFont="1" applyFill="1" applyBorder="1" applyAlignment="1">
      <alignment vertical="center" wrapText="1"/>
    </xf>
    <xf numFmtId="0" fontId="5" fillId="0" borderId="0" xfId="2" applyFont="1" applyAlignment="1">
      <alignment vertical="center"/>
    </xf>
    <xf numFmtId="49" fontId="3" fillId="0" borderId="0" xfId="2" applyNumberFormat="1" applyFont="1" applyBorder="1" applyAlignment="1">
      <alignment horizontal="center" vertical="center"/>
    </xf>
    <xf numFmtId="0" fontId="3" fillId="0" borderId="0" xfId="2" applyFont="1" applyBorder="1" applyAlignment="1">
      <alignment horizontal="center" vertical="center"/>
    </xf>
    <xf numFmtId="0" fontId="5" fillId="0" borderId="0" xfId="2" applyFont="1" applyBorder="1" applyAlignment="1">
      <alignment vertical="center"/>
    </xf>
    <xf numFmtId="7" fontId="5" fillId="5" borderId="10" xfId="3" applyNumberFormat="1" applyFont="1" applyFill="1" applyBorder="1" applyAlignment="1" applyProtection="1">
      <alignment horizontal="center" vertical="center"/>
    </xf>
    <xf numFmtId="2" fontId="3" fillId="0" borderId="0" xfId="2" applyNumberFormat="1" applyFont="1" applyFill="1" applyBorder="1" applyAlignment="1">
      <alignment horizontal="center" vertical="center" wrapText="1"/>
    </xf>
    <xf numFmtId="2" fontId="2" fillId="0" borderId="0" xfId="2" applyNumberFormat="1" applyFont="1" applyAlignment="1">
      <alignment horizontal="center" vertical="center"/>
    </xf>
    <xf numFmtId="2" fontId="3" fillId="0" borderId="0" xfId="2" applyNumberFormat="1" applyFont="1" applyBorder="1" applyAlignment="1">
      <alignment horizontal="center" vertical="center"/>
    </xf>
    <xf numFmtId="44" fontId="3" fillId="0" borderId="0" xfId="1" applyFont="1" applyFill="1" applyBorder="1" applyAlignment="1">
      <alignment horizontal="center" vertical="center" wrapText="1"/>
    </xf>
    <xf numFmtId="44" fontId="2" fillId="0" borderId="0" xfId="1" applyFont="1"/>
    <xf numFmtId="44" fontId="3" fillId="0" borderId="0" xfId="1" applyFont="1" applyBorder="1" applyAlignment="1">
      <alignment horizontal="center" vertical="center"/>
    </xf>
    <xf numFmtId="44" fontId="5" fillId="0" borderId="0" xfId="1" applyFont="1" applyFill="1" applyBorder="1" applyAlignment="1">
      <alignment horizontal="center" vertical="center" wrapText="1"/>
    </xf>
    <xf numFmtId="44" fontId="5" fillId="0" borderId="0" xfId="1" applyFont="1" applyBorder="1" applyAlignment="1">
      <alignment horizontal="center" vertical="center" wrapText="1"/>
    </xf>
    <xf numFmtId="44" fontId="5" fillId="0" borderId="10" xfId="1" applyFont="1" applyBorder="1" applyAlignment="1" applyProtection="1">
      <alignment horizontal="center" vertical="center"/>
    </xf>
    <xf numFmtId="49" fontId="5" fillId="0" borderId="0" xfId="7" applyNumberFormat="1" applyFont="1" applyAlignment="1">
      <alignment horizontal="center" vertical="center"/>
    </xf>
    <xf numFmtId="0" fontId="5" fillId="0" borderId="0" xfId="7" applyFont="1" applyAlignment="1">
      <alignment vertical="center"/>
    </xf>
    <xf numFmtId="0" fontId="0" fillId="0" borderId="4" xfId="0" applyBorder="1"/>
    <xf numFmtId="39" fontId="5" fillId="0" borderId="0" xfId="3" applyFont="1" applyFill="1" applyBorder="1" applyAlignment="1" applyProtection="1">
      <alignment vertical="top"/>
      <protection locked="0"/>
    </xf>
    <xf numFmtId="39" fontId="5" fillId="0" borderId="0" xfId="3" applyFont="1" applyFill="1" applyBorder="1" applyAlignment="1" applyProtection="1">
      <alignment horizontal="center" vertical="top"/>
      <protection locked="0"/>
    </xf>
    <xf numFmtId="0" fontId="0" fillId="0" borderId="0" xfId="0" applyBorder="1"/>
    <xf numFmtId="39" fontId="5" fillId="0" borderId="5" xfId="3" applyFont="1" applyFill="1" applyBorder="1" applyAlignment="1" applyProtection="1">
      <alignment vertical="top"/>
      <protection locked="0"/>
    </xf>
    <xf numFmtId="39" fontId="3" fillId="0" borderId="4" xfId="3" applyFont="1" applyFill="1" applyBorder="1" applyAlignment="1" applyProtection="1">
      <alignment vertical="top"/>
      <protection locked="0"/>
    </xf>
    <xf numFmtId="0" fontId="7" fillId="0" borderId="0" xfId="0" applyFont="1" applyBorder="1" applyAlignment="1">
      <alignment vertical="center"/>
    </xf>
    <xf numFmtId="0" fontId="7" fillId="0" borderId="5" xfId="0" applyFont="1" applyBorder="1" applyAlignment="1">
      <alignment vertical="center"/>
    </xf>
    <xf numFmtId="39" fontId="6" fillId="4" borderId="11" xfId="3" applyFont="1" applyFill="1" applyBorder="1" applyAlignment="1" applyProtection="1">
      <alignment horizontal="left" vertical="center"/>
      <protection locked="0"/>
    </xf>
    <xf numFmtId="39" fontId="6" fillId="4" borderId="14" xfId="3" applyFont="1" applyFill="1" applyBorder="1" applyAlignment="1" applyProtection="1">
      <alignment horizontal="left" vertical="center"/>
      <protection locked="0"/>
    </xf>
    <xf numFmtId="39" fontId="6" fillId="4" borderId="18" xfId="3" applyFont="1" applyFill="1" applyBorder="1" applyAlignment="1" applyProtection="1">
      <alignment vertical="center"/>
      <protection locked="0"/>
    </xf>
    <xf numFmtId="49" fontId="3" fillId="0" borderId="9" xfId="7" applyNumberFormat="1" applyFont="1" applyFill="1" applyBorder="1" applyAlignment="1">
      <alignment horizontal="center" vertical="center" wrapText="1"/>
    </xf>
    <xf numFmtId="0" fontId="3" fillId="0" borderId="9" xfId="7" applyFont="1" applyFill="1" applyBorder="1" applyAlignment="1">
      <alignment horizontal="center" vertical="center" wrapText="1"/>
    </xf>
    <xf numFmtId="44" fontId="5" fillId="0" borderId="0" xfId="2" applyNumberFormat="1" applyFont="1" applyFill="1" applyBorder="1" applyAlignment="1">
      <alignment horizontal="center" vertical="center" wrapText="1"/>
    </xf>
    <xf numFmtId="0" fontId="3" fillId="0" borderId="0" xfId="2" applyFont="1" applyFill="1" applyBorder="1" applyAlignment="1">
      <alignment horizontal="right" vertical="center" wrapText="1"/>
    </xf>
    <xf numFmtId="44" fontId="3" fillId="0" borderId="6" xfId="2" applyNumberFormat="1" applyFont="1" applyFill="1" applyBorder="1" applyAlignment="1">
      <alignment horizontal="center" vertical="center" wrapText="1"/>
    </xf>
    <xf numFmtId="39" fontId="3" fillId="0" borderId="0" xfId="4" applyFont="1" applyBorder="1" applyAlignment="1" applyProtection="1">
      <alignment horizontal="right" vertical="center" wrapText="1"/>
      <protection locked="0"/>
    </xf>
    <xf numFmtId="0" fontId="3" fillId="0" borderId="0" xfId="2" applyFont="1" applyBorder="1" applyAlignment="1">
      <alignment horizontal="right" vertical="center"/>
    </xf>
    <xf numFmtId="0" fontId="5" fillId="0" borderId="7" xfId="8" applyFont="1" applyBorder="1" applyAlignment="1" applyProtection="1">
      <alignment vertical="center" wrapText="1"/>
      <protection locked="0"/>
    </xf>
    <xf numFmtId="0" fontId="5" fillId="0" borderId="8" xfId="8" applyFont="1" applyBorder="1" applyAlignment="1" applyProtection="1">
      <alignment vertical="center" wrapText="1"/>
      <protection locked="0"/>
    </xf>
    <xf numFmtId="44" fontId="3" fillId="0" borderId="0" xfId="1" applyFont="1" applyBorder="1" applyAlignment="1">
      <alignment horizontal="center" vertical="center" wrapText="1"/>
    </xf>
    <xf numFmtId="0" fontId="5" fillId="0" borderId="7" xfId="2" applyFont="1" applyFill="1" applyBorder="1" applyAlignment="1">
      <alignment vertical="center" wrapText="1"/>
    </xf>
    <xf numFmtId="0" fontId="3" fillId="0" borderId="7" xfId="2" applyFont="1" applyFill="1" applyBorder="1" applyAlignment="1">
      <alignment vertical="center" wrapText="1"/>
    </xf>
    <xf numFmtId="0" fontId="3" fillId="0" borderId="7" xfId="2" applyFont="1" applyFill="1" applyBorder="1" applyAlignment="1">
      <alignment horizontal="center" vertical="center" wrapText="1"/>
    </xf>
    <xf numFmtId="0" fontId="3" fillId="0" borderId="0" xfId="2" applyFont="1" applyFill="1" applyBorder="1" applyAlignment="1">
      <alignment vertical="center" wrapText="1"/>
    </xf>
    <xf numFmtId="0" fontId="3" fillId="6" borderId="10" xfId="10" applyNumberFormat="1" applyFont="1" applyFill="1" applyBorder="1" applyAlignment="1" applyProtection="1">
      <alignment horizontal="left" vertical="center" wrapText="1"/>
    </xf>
    <xf numFmtId="0" fontId="3" fillId="6" borderId="10" xfId="10" applyNumberFormat="1" applyFont="1" applyFill="1" applyBorder="1" applyAlignment="1" applyProtection="1">
      <alignment horizontal="left" vertical="top" wrapText="1"/>
    </xf>
    <xf numFmtId="0" fontId="3" fillId="6" borderId="10" xfId="10" applyNumberFormat="1" applyFont="1" applyFill="1" applyBorder="1" applyAlignment="1" applyProtection="1">
      <alignment horizontal="left" vertical="center"/>
    </xf>
    <xf numFmtId="0" fontId="3" fillId="6" borderId="10" xfId="10" applyNumberFormat="1" applyFont="1" applyFill="1" applyBorder="1" applyAlignment="1" applyProtection="1">
      <alignment horizontal="right" vertical="top" wrapText="1"/>
    </xf>
    <xf numFmtId="0" fontId="3" fillId="6" borderId="10" xfId="10" applyNumberFormat="1" applyFont="1" applyFill="1" applyBorder="1" applyAlignment="1" applyProtection="1">
      <alignment horizontal="left" vertical="top"/>
    </xf>
    <xf numFmtId="0" fontId="9" fillId="4" borderId="10" xfId="10" applyNumberFormat="1" applyFont="1" applyFill="1" applyBorder="1" applyAlignment="1" applyProtection="1">
      <alignment horizontal="center" vertical="top"/>
    </xf>
    <xf numFmtId="0" fontId="6" fillId="4" borderId="10" xfId="10" applyNumberFormat="1" applyFont="1" applyFill="1" applyBorder="1" applyAlignment="1" applyProtection="1">
      <alignment horizontal="right" vertical="center" wrapText="1"/>
    </xf>
    <xf numFmtId="44" fontId="3" fillId="6" borderId="10" xfId="10" applyNumberFormat="1" applyFont="1" applyFill="1" applyBorder="1" applyAlignment="1" applyProtection="1">
      <alignment horizontal="left" vertical="top"/>
    </xf>
    <xf numFmtId="0" fontId="10" fillId="3" borderId="10" xfId="9" applyNumberFormat="1" applyFont="1" applyFill="1" applyBorder="1" applyAlignment="1">
      <alignment vertical="center" wrapText="1"/>
    </xf>
    <xf numFmtId="44" fontId="6" fillId="4" borderId="10" xfId="1" applyFont="1" applyFill="1" applyBorder="1" applyAlignment="1">
      <alignment horizontal="center" vertical="top"/>
    </xf>
    <xf numFmtId="39" fontId="6" fillId="4" borderId="15" xfId="3" applyFont="1" applyFill="1" applyBorder="1" applyAlignment="1" applyProtection="1">
      <alignment vertical="center"/>
      <protection locked="0"/>
    </xf>
    <xf numFmtId="39" fontId="6" fillId="4" borderId="16" xfId="3" applyFont="1" applyFill="1" applyBorder="1" applyAlignment="1" applyProtection="1">
      <alignment vertical="center"/>
      <protection locked="0"/>
    </xf>
    <xf numFmtId="39" fontId="6" fillId="4" borderId="17" xfId="3" applyFont="1" applyFill="1" applyBorder="1" applyAlignment="1" applyProtection="1">
      <alignment vertical="center"/>
      <protection locked="0"/>
    </xf>
    <xf numFmtId="0" fontId="9" fillId="4" borderId="25" xfId="10" applyNumberFormat="1" applyFont="1" applyFill="1" applyBorder="1" applyAlignment="1" applyProtection="1">
      <alignment horizontal="center" vertical="top"/>
    </xf>
    <xf numFmtId="39" fontId="9" fillId="4" borderId="24" xfId="11" applyFont="1" applyFill="1" applyBorder="1" applyAlignment="1">
      <alignment horizontal="center" vertical="top"/>
    </xf>
    <xf numFmtId="39" fontId="5" fillId="4" borderId="24" xfId="11" applyFont="1" applyFill="1" applyBorder="1" applyAlignment="1">
      <alignment horizontal="center" vertical="top"/>
    </xf>
    <xf numFmtId="39" fontId="3" fillId="4" borderId="16" xfId="3" applyFont="1" applyFill="1" applyBorder="1" applyAlignment="1" applyProtection="1">
      <alignment vertical="center"/>
      <protection locked="0"/>
    </xf>
    <xf numFmtId="164" fontId="12" fillId="0" borderId="10" xfId="0" applyNumberFormat="1" applyFont="1" applyBorder="1" applyAlignment="1">
      <alignment horizontal="center" vertical="center" wrapText="1"/>
    </xf>
    <xf numFmtId="39" fontId="8" fillId="0" borderId="4" xfId="3" applyFont="1" applyFill="1" applyBorder="1" applyAlignment="1" applyProtection="1">
      <alignment vertical="center"/>
      <protection locked="0"/>
    </xf>
    <xf numFmtId="39" fontId="8" fillId="0" borderId="0" xfId="3" applyFont="1" applyFill="1" applyBorder="1" applyAlignment="1" applyProtection="1">
      <alignment vertical="center"/>
      <protection locked="0"/>
    </xf>
    <xf numFmtId="0" fontId="12" fillId="3" borderId="10" xfId="10" applyNumberFormat="1" applyFont="1" applyFill="1" applyBorder="1" applyAlignment="1" applyProtection="1">
      <alignment horizontal="justify" vertical="center" wrapText="1"/>
    </xf>
    <xf numFmtId="39" fontId="5" fillId="3" borderId="10" xfId="10" applyFont="1" applyFill="1" applyBorder="1" applyAlignment="1" applyProtection="1">
      <alignment horizontal="center" vertical="center"/>
    </xf>
    <xf numFmtId="2" fontId="5" fillId="3" borderId="10" xfId="11" applyNumberFormat="1" applyFont="1" applyFill="1" applyBorder="1" applyAlignment="1">
      <alignment horizontal="center" vertical="center"/>
    </xf>
    <xf numFmtId="43" fontId="5" fillId="3" borderId="10" xfId="10" applyNumberFormat="1" applyFont="1" applyFill="1" applyBorder="1" applyAlignment="1" applyProtection="1">
      <alignment horizontal="center" vertical="center"/>
    </xf>
    <xf numFmtId="39" fontId="6" fillId="4" borderId="23" xfId="3" applyFont="1" applyFill="1" applyBorder="1" applyAlignment="1" applyProtection="1">
      <alignment horizontal="left" vertical="center"/>
      <protection locked="0"/>
    </xf>
    <xf numFmtId="39" fontId="6" fillId="4" borderId="0" xfId="3" applyFont="1" applyFill="1" applyBorder="1" applyAlignment="1" applyProtection="1">
      <alignment horizontal="left" vertical="center"/>
      <protection locked="0"/>
    </xf>
    <xf numFmtId="49" fontId="3" fillId="2" borderId="1" xfId="7" applyNumberFormat="1" applyFont="1" applyFill="1" applyBorder="1" applyAlignment="1">
      <alignment horizontal="center"/>
    </xf>
    <xf numFmtId="49" fontId="3" fillId="2" borderId="2" xfId="7" applyNumberFormat="1" applyFont="1" applyFill="1" applyBorder="1" applyAlignment="1">
      <alignment horizontal="center"/>
    </xf>
    <xf numFmtId="49" fontId="3" fillId="2" borderId="3" xfId="7" applyNumberFormat="1" applyFont="1" applyFill="1" applyBorder="1" applyAlignment="1">
      <alignment horizontal="center"/>
    </xf>
    <xf numFmtId="39" fontId="6" fillId="4" borderId="12" xfId="3" applyFont="1" applyFill="1" applyBorder="1" applyAlignment="1" applyProtection="1">
      <alignment horizontal="justify" vertical="center" wrapText="1"/>
      <protection locked="0"/>
    </xf>
    <xf numFmtId="39" fontId="6" fillId="4" borderId="22" xfId="3" applyFont="1" applyFill="1" applyBorder="1" applyAlignment="1" applyProtection="1">
      <alignment horizontal="justify" vertical="center" wrapText="1"/>
      <protection locked="0"/>
    </xf>
    <xf numFmtId="39" fontId="6" fillId="4" borderId="13" xfId="3" applyFont="1" applyFill="1" applyBorder="1" applyAlignment="1" applyProtection="1">
      <alignment horizontal="justify" vertical="center" wrapText="1"/>
      <protection locked="0"/>
    </xf>
    <xf numFmtId="39" fontId="6" fillId="4" borderId="15" xfId="3" applyFont="1" applyFill="1" applyBorder="1" applyAlignment="1" applyProtection="1">
      <alignment horizontal="left" vertical="center"/>
      <protection locked="0"/>
    </xf>
    <xf numFmtId="39" fontId="6" fillId="4" borderId="16" xfId="3" applyFont="1" applyFill="1" applyBorder="1" applyAlignment="1" applyProtection="1">
      <alignment horizontal="left" vertical="center"/>
      <protection locked="0"/>
    </xf>
    <xf numFmtId="39" fontId="6" fillId="4" borderId="17" xfId="3" applyFont="1" applyFill="1" applyBorder="1" applyAlignment="1" applyProtection="1">
      <alignment horizontal="left" vertical="center"/>
      <protection locked="0"/>
    </xf>
    <xf numFmtId="39" fontId="6" fillId="4" borderId="19" xfId="3" applyFont="1" applyFill="1" applyBorder="1" applyAlignment="1" applyProtection="1">
      <alignment horizontal="left" vertical="center"/>
      <protection locked="0"/>
    </xf>
    <xf numFmtId="39" fontId="6" fillId="4" borderId="20" xfId="3" applyFont="1" applyFill="1" applyBorder="1" applyAlignment="1" applyProtection="1">
      <alignment horizontal="left" vertical="center"/>
      <protection locked="0"/>
    </xf>
    <xf numFmtId="39" fontId="6" fillId="4" borderId="21" xfId="3" applyFont="1" applyFill="1" applyBorder="1" applyAlignment="1" applyProtection="1">
      <alignment horizontal="left" vertical="center"/>
      <protection locked="0"/>
    </xf>
    <xf numFmtId="39" fontId="13" fillId="0" borderId="0" xfId="3" applyFont="1" applyFill="1" applyBorder="1" applyAlignment="1" applyProtection="1">
      <alignment horizontal="right" vertical="center"/>
      <protection locked="0"/>
    </xf>
    <xf numFmtId="39" fontId="13" fillId="0" borderId="5" xfId="3" applyFont="1" applyFill="1" applyBorder="1" applyAlignment="1" applyProtection="1">
      <alignment horizontal="right" vertical="center"/>
      <protection locked="0"/>
    </xf>
    <xf numFmtId="39" fontId="8" fillId="0" borderId="26" xfId="3" applyFont="1" applyFill="1" applyBorder="1" applyAlignment="1" applyProtection="1">
      <alignment horizontal="center" vertical="center"/>
      <protection locked="0"/>
    </xf>
    <xf numFmtId="39" fontId="8" fillId="0" borderId="27" xfId="3" applyFont="1" applyFill="1" applyBorder="1" applyAlignment="1" applyProtection="1">
      <alignment horizontal="center" vertical="center"/>
      <protection locked="0"/>
    </xf>
    <xf numFmtId="39" fontId="8" fillId="0" borderId="28" xfId="3" applyFont="1" applyFill="1" applyBorder="1" applyAlignment="1" applyProtection="1">
      <alignment horizontal="center" vertical="center"/>
      <protection locked="0"/>
    </xf>
  </cellXfs>
  <cellStyles count="15">
    <cellStyle name="Millares 2 3" xfId="9"/>
    <cellStyle name="Moneda" xfId="1" builtinId="4"/>
    <cellStyle name="Moneda 2" xfId="6"/>
    <cellStyle name="Normal" xfId="0" builtinId="0"/>
    <cellStyle name="Normal 13" xfId="13"/>
    <cellStyle name="Normal 2 2 2" xfId="2"/>
    <cellStyle name="Normal 2 2 2 2" xfId="7"/>
    <cellStyle name="Normal 2 2 3" xfId="5"/>
    <cellStyle name="Normal 4" xfId="14"/>
    <cellStyle name="Normal 5" xfId="12"/>
    <cellStyle name="Normal 7 2" xfId="11"/>
    <cellStyle name="Normal 9" xfId="8"/>
    <cellStyle name="Normal_CATALAGOS MESA COLORADA MODIFICADO" xfId="10"/>
    <cellStyle name="Normal_CBTIS-256-SIN PRECIOS" xfId="3"/>
    <cellStyle name="Normal_E.P. Vicente Guerrero(La Paz)"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903516</xdr:colOff>
      <xdr:row>1</xdr:row>
      <xdr:rowOff>33310</xdr:rowOff>
    </xdr:from>
    <xdr:to>
      <xdr:col>7</xdr:col>
      <xdr:colOff>1184827</xdr:colOff>
      <xdr:row>4</xdr:row>
      <xdr:rowOff>80556</xdr:rowOff>
    </xdr:to>
    <xdr:pic>
      <xdr:nvPicPr>
        <xdr:cNvPr id="5"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332030" y="240139"/>
          <a:ext cx="2926540" cy="787474"/>
        </a:xfrm>
        <a:prstGeom prst="rect">
          <a:avLst/>
        </a:prstGeom>
      </xdr:spPr>
    </xdr:pic>
    <xdr:clientData/>
  </xdr:twoCellAnchor>
  <xdr:oneCellAnchor>
    <xdr:from>
      <xdr:col>6</xdr:col>
      <xdr:colOff>925287</xdr:colOff>
      <xdr:row>93</xdr:row>
      <xdr:rowOff>76853</xdr:rowOff>
    </xdr:from>
    <xdr:ext cx="2926540" cy="787474"/>
    <xdr:pic>
      <xdr:nvPicPr>
        <xdr:cNvPr id="22"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353801" y="19627596"/>
          <a:ext cx="2926540" cy="787474"/>
        </a:xfrm>
        <a:prstGeom prst="rect">
          <a:avLst/>
        </a:prstGeom>
      </xdr:spPr>
    </xdr:pic>
    <xdr:clientData/>
  </xdr:oneCellAnchor>
  <xdr:twoCellAnchor editAs="oneCell">
    <xdr:from>
      <xdr:col>1</xdr:col>
      <xdr:colOff>97972</xdr:colOff>
      <xdr:row>1</xdr:row>
      <xdr:rowOff>76199</xdr:rowOff>
    </xdr:from>
    <xdr:to>
      <xdr:col>2</xdr:col>
      <xdr:colOff>3374572</xdr:colOff>
      <xdr:row>5</xdr:row>
      <xdr:rowOff>253336</xdr:rowOff>
    </xdr:to>
    <xdr:pic>
      <xdr:nvPicPr>
        <xdr:cNvPr id="1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272143" y="283028"/>
          <a:ext cx="4386943" cy="1037108"/>
        </a:xfrm>
        <a:prstGeom prst="rect">
          <a:avLst/>
        </a:prstGeom>
      </xdr:spPr>
    </xdr:pic>
    <xdr:clientData/>
  </xdr:twoCellAnchor>
  <xdr:twoCellAnchor editAs="oneCell">
    <xdr:from>
      <xdr:col>1</xdr:col>
      <xdr:colOff>108857</xdr:colOff>
      <xdr:row>93</xdr:row>
      <xdr:rowOff>76200</xdr:rowOff>
    </xdr:from>
    <xdr:to>
      <xdr:col>2</xdr:col>
      <xdr:colOff>3385457</xdr:colOff>
      <xdr:row>97</xdr:row>
      <xdr:rowOff>253336</xdr:rowOff>
    </xdr:to>
    <xdr:pic>
      <xdr:nvPicPr>
        <xdr:cNvPr id="13"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283028" y="19235057"/>
          <a:ext cx="4386943" cy="10371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se2\documentos%20c\Mis%20documentos\TEC%20DEPARTAMENTAL\E.P.%20AMELIA%20WILKES%20CESE&#209;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e2\documentos%20c\Mis%20documentos\estimaciones%20capece\ESTIMACIONESCAM\PRESUPUESTO%20PREPA%20MORELOS%20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e2\documentos%20c\Mis%20documentos\TEC%20LAB.%20IDIOMAS\PRESUPUESTO%20PREPA%20MORELOS%20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ON 03"/>
      <sheetName val="ESTIMACION 02"/>
      <sheetName val="ESTIMACION 01"/>
      <sheetName val="CONVENIO"/>
      <sheetName val="Hoja1"/>
      <sheetName val="FINIQUITO "/>
      <sheetName val="PERSONAL"/>
      <sheetName val="MAQUINARIA "/>
      <sheetName val="MATERIALES"/>
      <sheetName val="PROGRAMA DEOBRA"/>
      <sheetName val="PROGRAMA PARTIDAS"/>
      <sheetName val="PROGRAMA DE OBRA"/>
      <sheetName val="PROGRAMA DE OBR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F4" t="str">
            <v>COMITE ADMINISTRADOR DEL PROGRAMA ESTATAL DE  CONSTRUCCION DE ESCUELAS</v>
          </cell>
        </row>
        <row r="8">
          <cell r="F8" t="str">
            <v>PROGRAMA DE OBRA</v>
          </cell>
        </row>
        <row r="11">
          <cell r="F11" t="str">
            <v>OBRA:</v>
          </cell>
          <cell r="H11" t="str">
            <v>E.P. JACINTO ROCHIN PINO, CONSTRUCCION DE TRES AULAS DIDACTICAS EN ESTRUCTURA REGIONAL, CANCHA DE USOS MULTIPLES Y OBRA EXTERIOR.</v>
          </cell>
          <cell r="W11" t="str">
            <v>FECHA DE INICIO:</v>
          </cell>
          <cell r="X11" t="str">
            <v>12 DE JUNIO DEL 2000</v>
          </cell>
        </row>
        <row r="12">
          <cell r="W12" t="str">
            <v>FECHA DE TERMINACION:</v>
          </cell>
          <cell r="X12" t="str">
            <v>21 DE JULIO DEL 2000</v>
          </cell>
        </row>
        <row r="13">
          <cell r="F13" t="str">
            <v>CONCURSO NO.:</v>
          </cell>
          <cell r="I13" t="str">
            <v>33055001-011-01</v>
          </cell>
          <cell r="W13" t="str">
            <v>LUGAR Y FECHA:</v>
          </cell>
          <cell r="X13" t="str">
            <v>LA PAZ, B.C.S. A 31 DE MAYO DEL 2000</v>
          </cell>
        </row>
        <row r="14">
          <cell r="F14" t="str">
            <v>EMPRESA PROPONENTE:</v>
          </cell>
          <cell r="I14" t="str">
            <v>CISE DE MEXICO, S.A. DE C.V.</v>
          </cell>
          <cell r="Q14" t="str">
            <v>HOJA NO.: 1 DE 1</v>
          </cell>
        </row>
        <row r="16">
          <cell r="I16" t="str">
            <v>M E S</v>
          </cell>
          <cell r="K16" t="str">
            <v>JUNIO</v>
          </cell>
          <cell r="O16" t="str">
            <v>JULIO</v>
          </cell>
          <cell r="S16" t="str">
            <v>AGOSTO</v>
          </cell>
          <cell r="W16" t="str">
            <v>SEPTIEMBRE</v>
          </cell>
          <cell r="AA16" t="str">
            <v>%DEL TOTAL</v>
          </cell>
        </row>
        <row r="17">
          <cell r="B17" t="str">
            <v>CLAVE</v>
          </cell>
          <cell r="D17" t="str">
            <v xml:space="preserve">        C O N C E P T O</v>
          </cell>
          <cell r="I17" t="str">
            <v>S E M A N A</v>
          </cell>
          <cell r="K17" t="str">
            <v>1</v>
          </cell>
          <cell r="L17" t="str">
            <v>2</v>
          </cell>
          <cell r="M17" t="str">
            <v>3</v>
          </cell>
          <cell r="N17" t="str">
            <v>4</v>
          </cell>
          <cell r="O17" t="str">
            <v>1</v>
          </cell>
          <cell r="P17" t="str">
            <v>2</v>
          </cell>
          <cell r="Q17" t="str">
            <v>3</v>
          </cell>
          <cell r="R17" t="str">
            <v>4</v>
          </cell>
          <cell r="S17" t="str">
            <v>1</v>
          </cell>
          <cell r="T17" t="str">
            <v>2</v>
          </cell>
          <cell r="U17" t="str">
            <v>3</v>
          </cell>
          <cell r="V17" t="str">
            <v>4</v>
          </cell>
          <cell r="W17" t="str">
            <v>1</v>
          </cell>
          <cell r="X17" t="str">
            <v>2</v>
          </cell>
          <cell r="Y17" t="str">
            <v>3</v>
          </cell>
          <cell r="Z17" t="str">
            <v>4</v>
          </cell>
          <cell r="AA17" t="str">
            <v>DE LA OBRA</v>
          </cell>
        </row>
        <row r="18">
          <cell r="I18" t="str">
            <v>IMPORTE $</v>
          </cell>
        </row>
        <row r="19">
          <cell r="C19" t="str">
            <v>A).-AULA DE USOS MULTIPLES</v>
          </cell>
          <cell r="I19">
            <v>0</v>
          </cell>
          <cell r="J19" t="str">
            <v>$</v>
          </cell>
          <cell r="K19">
            <v>0</v>
          </cell>
        </row>
        <row r="21">
          <cell r="C21" t="str">
            <v>01.- CIMENTACION</v>
          </cell>
          <cell r="I21">
            <v>0</v>
          </cell>
          <cell r="J21" t="str">
            <v>$</v>
          </cell>
        </row>
        <row r="23">
          <cell r="B23" t="str">
            <v>11061</v>
          </cell>
          <cell r="C23" t="str">
            <v>LIMPIA, TRAZO Y NIVELACION DEL TERRENO ( AREA DE EDIFICIO ).</v>
          </cell>
          <cell r="I23">
            <v>870.36</v>
          </cell>
          <cell r="J23" t="str">
            <v>$</v>
          </cell>
          <cell r="M23">
            <v>870.36</v>
          </cell>
        </row>
        <row r="25">
          <cell r="B25" t="str">
            <v>11071</v>
          </cell>
          <cell r="C25" t="str">
            <v>EXCAVACION A MANO EN  TERRENO TIPO "A"  INVESTIGADO EN OBRA, A CUALQUIER PROFUNDIDAD INCLUYE:  AFINE DE TALUDES,   ACARREO  DENTRO  Y FUERA  DE LA OBRA DEL MATERIAL NO UTILIZABLE.</v>
          </cell>
          <cell r="I25">
            <v>4578.1099999999997</v>
          </cell>
          <cell r="J25" t="str">
            <v>$</v>
          </cell>
          <cell r="M25">
            <v>4578.1099999999997</v>
          </cell>
        </row>
        <row r="27">
          <cell r="B27" t="str">
            <v>11101</v>
          </cell>
          <cell r="C27" t="str">
            <v>PLANTILLA  DE  CONCRETO  HECHA  EN  OBRA F'c= 100 KG/CM2 DE 6 CMS. DE ESPESOR.</v>
          </cell>
          <cell r="I27">
            <v>3346.16</v>
          </cell>
          <cell r="J27" t="str">
            <v>$</v>
          </cell>
          <cell r="M27">
            <v>3346.16</v>
          </cell>
        </row>
        <row r="29">
          <cell r="B29" t="str">
            <v>11121</v>
          </cell>
          <cell r="C29" t="str">
            <v>RELLENO Y COMPACTACION DE  MATERIAL  PRODUCTO DE EXCAVACION CON PISON Y AGUA EN CAPAS DE 20 CMS. DE ESPESOR INCLUYE ACARREO DENTRO  DE LA OBRA, MEDIDO COMPACTADO.</v>
          </cell>
          <cell r="I29">
            <v>1436.74</v>
          </cell>
          <cell r="J29" t="str">
            <v>$</v>
          </cell>
          <cell r="M29">
            <v>1436.74</v>
          </cell>
        </row>
        <row r="31">
          <cell r="B31" t="str">
            <v>11131</v>
          </cell>
          <cell r="C31" t="str">
            <v>SUMINISTRO Y   RELLENO   DE  MATERIAL  INERTE COMPACTADO CON PISON Y AGUA EN  CAPAS  DE  20 CMS. DE ESPESOR INCLUYE ACARREO DENTRO  DE LA OBRA MEDIDO COMPACTADO.</v>
          </cell>
          <cell r="I31">
            <v>5991.76</v>
          </cell>
          <cell r="J31" t="str">
            <v>$</v>
          </cell>
          <cell r="M31">
            <v>5991.76</v>
          </cell>
        </row>
        <row r="33">
          <cell r="B33" t="str">
            <v>12010</v>
          </cell>
          <cell r="C33" t="str">
            <v>CONCRETO F'c= 250 KG/CM2 EN CIMENTACION T. M. A. 3/4" INCLUYE COLADO, VIBRADO, CURADO Y PRUEBAS DE CONCRETO.</v>
          </cell>
          <cell r="I33">
            <v>11335.16</v>
          </cell>
          <cell r="J33" t="str">
            <v>$</v>
          </cell>
          <cell r="M33">
            <v>11335.16</v>
          </cell>
        </row>
        <row r="35">
          <cell r="B35" t="str">
            <v>12021</v>
          </cell>
          <cell r="C35" t="str">
            <v>CIMBRA PARA CIMENTACION CON MADERA DE PINO DE 3ra. ACABADO COMUN. INCLUYE  CIMBRADO Y  DESCIMBRADO, MEDIDO POR AREA DE CONTACTO.</v>
          </cell>
          <cell r="I35">
            <v>4168.66</v>
          </cell>
          <cell r="J35" t="str">
            <v>$</v>
          </cell>
          <cell r="M35">
            <v>4168.66</v>
          </cell>
        </row>
        <row r="37">
          <cell r="B37" t="str">
            <v>12032</v>
          </cell>
          <cell r="C37" t="str">
            <v>ACERO DE REFUERZO EN CIMENTACION CON ALAMBRON #2 F'y= 2530 KG/CM2 INCLUYE SUMINISTRO, HABILITADO, ARMADO, TRASLAPES, GANCHOS Y DESPERDICIOS.</v>
          </cell>
          <cell r="I37">
            <v>417.29</v>
          </cell>
          <cell r="J37" t="str">
            <v>$</v>
          </cell>
          <cell r="M37">
            <v>417.29</v>
          </cell>
        </row>
        <row r="39">
          <cell r="B39" t="str">
            <v>12034</v>
          </cell>
          <cell r="C39" t="str">
            <v>ACERO DE REFUERZO  DIAMETRO # 3 F'y= 4200 KG/CM2  INCLUYE SUMINISTRO, HABILITADO, ARMADO, TRASLAPES, GANCHOS Y DESPERDICIOS.</v>
          </cell>
          <cell r="I39">
            <v>2039.02</v>
          </cell>
          <cell r="J39" t="str">
            <v>$</v>
          </cell>
          <cell r="M39">
            <v>2039.02</v>
          </cell>
        </row>
        <row r="41">
          <cell r="B41" t="str">
            <v>12035</v>
          </cell>
          <cell r="C41" t="str">
            <v>ACERO DE REFUERZO  DIAMETRO # 4 F'y= 4200 KG/CM2  INCLUYE SUMINISTRO, HABILITADO, ARMADO, TRASLAPES, GANCHOS Y DESPERDICIOS.</v>
          </cell>
          <cell r="I41">
            <v>1381.39</v>
          </cell>
          <cell r="J41" t="str">
            <v>$</v>
          </cell>
          <cell r="M41">
            <v>1381.39</v>
          </cell>
        </row>
        <row r="43">
          <cell r="B43" t="str">
            <v>12036</v>
          </cell>
          <cell r="C43" t="str">
            <v>ACERO DE REFUERZO DIAMETRO #5 F'y= 4200 KG/CM2 INCLUYE SUMINISTRO, HABILITADO, ARMADO, TRASLAPES, GANCHOS Y DESPERDICIOS</v>
          </cell>
          <cell r="I43">
            <v>363.43</v>
          </cell>
          <cell r="J43" t="str">
            <v>$</v>
          </cell>
          <cell r="M43">
            <v>363.43</v>
          </cell>
        </row>
        <row r="45">
          <cell r="B45" t="str">
            <v>12037</v>
          </cell>
          <cell r="C45" t="str">
            <v>ACERO DE REFUERZO DIAMETRO #6 AL 12 F'y= 4200 KG/CM2 INCLUYE SUMINISTRO, HABILITADO, ARMADO, TRASLAPES, GANCHOS Y DESPERDICIOS</v>
          </cell>
          <cell r="I45">
            <v>238.9</v>
          </cell>
          <cell r="J45" t="str">
            <v>$</v>
          </cell>
          <cell r="M45">
            <v>238.9</v>
          </cell>
        </row>
        <row r="47">
          <cell r="B47" t="str">
            <v>12112</v>
          </cell>
          <cell r="C47" t="str">
            <v>CADENA  DE CONCRETO F'c= 250 KG/CM2  SECCION DE 15x30 CMS ARMADA CON 4 VARILLAS  # 3 ESTRIBOS # 2 A CADA 20 CMS INCLUYE CIMBRA COMUN Y CRUCES DE VARILLAS.</v>
          </cell>
          <cell r="I47">
            <v>7806.8</v>
          </cell>
          <cell r="J47" t="str">
            <v>$</v>
          </cell>
          <cell r="M47">
            <v>7806.8</v>
          </cell>
        </row>
        <row r="49">
          <cell r="B49" t="str">
            <v>11500</v>
          </cell>
          <cell r="C49" t="str">
            <v>MURETE DE ENRASE DE BLOCK DE CEMENTO DE 15x20x40 CMS ASENTADO CON MORTERO CEMENTO ARENA 1:3 ACABADO COMUN DE 15 CMS DE ESPESOR CON CELDAS RELLENAS DE CONCRETO F'c= 100 KG/CM2.</v>
          </cell>
          <cell r="I49">
            <v>4300.54</v>
          </cell>
          <cell r="J49" t="str">
            <v>$</v>
          </cell>
          <cell r="M49">
            <v>4300.54</v>
          </cell>
        </row>
        <row r="51">
          <cell r="B51" t="str">
            <v>12407</v>
          </cell>
          <cell r="C51" t="str">
            <v>ANCLAJE DE CASTILLOS EN ZAPATAS Y ENRASES 0.00 A 1.20 MTS ALTURA CON 4 VARILLAS 3/8" ESTRIBOS #2 A CADA 20 CMS INCLUYE CIMBRADO ARMADO Y COLOCADO.</v>
          </cell>
          <cell r="I51">
            <v>1493.94</v>
          </cell>
          <cell r="J51" t="str">
            <v>$</v>
          </cell>
          <cell r="M51">
            <v>1493.94</v>
          </cell>
        </row>
        <row r="52">
          <cell r="B52" t="str">
            <v/>
          </cell>
        </row>
        <row r="53">
          <cell r="C53" t="str">
            <v>02.- ESTRUCTURA</v>
          </cell>
          <cell r="I53">
            <v>0</v>
          </cell>
          <cell r="J53" t="str">
            <v>$</v>
          </cell>
        </row>
        <row r="55">
          <cell r="B55" t="str">
            <v>21110</v>
          </cell>
          <cell r="C55" t="str">
            <v>CIMBRA PARA LOSA COMUN  ACABADO COMUN CON TRIPLAY DE PINO 19 MM INCLUYE CIMBRADO, DESCIMBRADO, CHAFLAN, GOTERO Y FRONTERAS.</v>
          </cell>
          <cell r="I55">
            <v>18428.8</v>
          </cell>
          <cell r="J55" t="str">
            <v>$</v>
          </cell>
          <cell r="O55">
            <v>18428.8</v>
          </cell>
        </row>
        <row r="57">
          <cell r="B57">
            <v>21116</v>
          </cell>
          <cell r="C57" t="str">
            <v>CIMBRA APARENTE EN TRABES CON TRIPLAY DE PINO DE 19 MM INCLUYE CIMBRADO, DESCIMBRADO Y CHAFLANES.</v>
          </cell>
          <cell r="I57">
            <v>5854.09</v>
          </cell>
          <cell r="J57" t="str">
            <v>$</v>
          </cell>
          <cell r="O57">
            <v>5854.09</v>
          </cell>
        </row>
        <row r="59">
          <cell r="B59" t="str">
            <v>21101</v>
          </cell>
          <cell r="C59" t="str">
            <v>CIMBRA EN COLUMNAS Y MUROS APARENTES CON TRIPLAY DE PINO DE 19 MM INCLUYE CIMBRADO, DESCIMBRADO, HABILITADO Y CHAFLANES U OCHAVOS</v>
          </cell>
          <cell r="I59">
            <v>1168.92</v>
          </cell>
          <cell r="J59" t="str">
            <v>$</v>
          </cell>
          <cell r="O59">
            <v>1168.92</v>
          </cell>
        </row>
        <row r="61">
          <cell r="B61" t="str">
            <v>21201</v>
          </cell>
          <cell r="C61" t="str">
            <v>ACERO DE REFUERZO EN ESTRUCTURA CON ALAMBRON F'y= 2530 KG/CM2 INCLUYE SUMINISTRO, HABILITADO, ARMADO, TRASLAPES, GANCHO Y DESPERDICIOS.</v>
          </cell>
          <cell r="I61">
            <v>591.04999999999995</v>
          </cell>
          <cell r="J61" t="str">
            <v>$</v>
          </cell>
          <cell r="O61">
            <v>591.04999999999995</v>
          </cell>
        </row>
        <row r="63">
          <cell r="B63" t="str">
            <v>21203</v>
          </cell>
          <cell r="C63" t="str">
            <v>ACERO DE REFUERZO EN ESTRUCTURA #3 F'y= 4200 KG/CM2 INCLUYE SUMINISTRO, HABILITADO, ARMADO, TRASLAPES, GANCHO Y DESPERDICIOS.</v>
          </cell>
          <cell r="I63">
            <v>10842.45</v>
          </cell>
          <cell r="J63" t="str">
            <v>$</v>
          </cell>
          <cell r="O63">
            <v>10842.45</v>
          </cell>
        </row>
        <row r="65">
          <cell r="B65" t="str">
            <v>21204</v>
          </cell>
          <cell r="C65" t="str">
            <v>ACERO DE REFUERZO EN ESTRUCTURA #4 F'y= 4200 KG/CM2 INCLUYE SUMINISTRO, HABILITADO, ARMADO, TRASLAPES, GANCHO Y DESPERDICIOS.</v>
          </cell>
          <cell r="I65">
            <v>2365.96</v>
          </cell>
          <cell r="J65" t="str">
            <v>$</v>
          </cell>
          <cell r="O65">
            <v>2365.96</v>
          </cell>
        </row>
        <row r="67">
          <cell r="B67" t="str">
            <v>21206</v>
          </cell>
          <cell r="C67" t="str">
            <v>ACERO DE REFUERZO EN ESTRUCTURA #6 AL 12 F'y=4200 KG/CM2 INCLUYE SUMINISTRO, HABILITADO, ARMADO, TRASLAPES, GANCHO Y DESPERDICIOS.</v>
          </cell>
          <cell r="I67">
            <v>4651.7299999999996</v>
          </cell>
          <cell r="J67" t="str">
            <v>$</v>
          </cell>
          <cell r="O67">
            <v>4651.7299999999996</v>
          </cell>
        </row>
        <row r="69">
          <cell r="B69" t="str">
            <v>21205</v>
          </cell>
          <cell r="C69" t="str">
            <v>ACERO DE REFUERZO EN ESTRUCTURA #5 F'y= 4200 KG/CM2 INCLUYE SUMINISTRO, HABILITADO, ARMADO, TRASLAPES, GANCHO Y DESPERDICIOS.</v>
          </cell>
          <cell r="I69">
            <v>899.9</v>
          </cell>
          <cell r="J69" t="str">
            <v>$</v>
          </cell>
          <cell r="O69">
            <v>899.9</v>
          </cell>
        </row>
        <row r="71">
          <cell r="B71" t="str">
            <v>21301</v>
          </cell>
          <cell r="C71" t="str">
            <v xml:space="preserve">CONCRETO F'c= 250 KG/CM2 EN ESTRUCTURA Y  LOSA T. M. A. 3/4" INCLUYE COLADO, VIBRADO, CURADO Y AFINE, PRUEBAS DE CONCRETO. </v>
          </cell>
          <cell r="I71">
            <v>37128.370000000003</v>
          </cell>
          <cell r="J71" t="str">
            <v>$</v>
          </cell>
          <cell r="O71">
            <v>37128.370000000003</v>
          </cell>
        </row>
        <row r="72">
          <cell r="B72" t="str">
            <v/>
          </cell>
        </row>
        <row r="73">
          <cell r="C73" t="str">
            <v>03.- ALBAÑILERIA   ACABADOS</v>
          </cell>
          <cell r="I73">
            <v>0</v>
          </cell>
          <cell r="J73" t="str">
            <v>$</v>
          </cell>
        </row>
        <row r="75">
          <cell r="B75" t="str">
            <v>31019</v>
          </cell>
          <cell r="C75" t="str">
            <v>CADENA O CASTILLO DE CONCRETO F'c= 250 KG/CM2 15x20 CMS ARMADA CON 4 VARILLAS #3 F'y= 4200 KG/CM2 ESTRIBOS #2 A CADA 20 CMS INCLUYE CIMBRA COMUN Y CRUCES DE VARILLAS.</v>
          </cell>
          <cell r="I75">
            <v>14270.78</v>
          </cell>
          <cell r="J75" t="str">
            <v>$</v>
          </cell>
          <cell r="N75">
            <v>14270.78</v>
          </cell>
        </row>
        <row r="77">
          <cell r="B77" t="str">
            <v>31146</v>
          </cell>
          <cell r="C77" t="str">
            <v>MURO DE BLOCK HUECO DE  CEMENTO  15x20x40 CMS. DE 15 CMS ESPESOR ASENTADO CON MORTERO CEMENTO-ARENA EN PROPORCION DE 1:3 , ACABADO COMUN.</v>
          </cell>
          <cell r="I77">
            <v>8852.2900000000009</v>
          </cell>
          <cell r="J77" t="str">
            <v>$</v>
          </cell>
          <cell r="N77">
            <v>4426.1450000000004</v>
          </cell>
          <cell r="O77">
            <v>4426.1450000000004</v>
          </cell>
        </row>
        <row r="79">
          <cell r="B79" t="str">
            <v>31200</v>
          </cell>
          <cell r="C79" t="str">
            <v>REFUERZO CON MALLA ELECTROSOLDADA 6-6-10/10 EN PISOS INCLUYE SUMINISTRO Y COLOCACION.</v>
          </cell>
          <cell r="I79">
            <v>3098.03</v>
          </cell>
          <cell r="J79" t="str">
            <v>$</v>
          </cell>
          <cell r="Q79">
            <v>3098.03</v>
          </cell>
        </row>
        <row r="81">
          <cell r="B81" t="str">
            <v>31220</v>
          </cell>
          <cell r="C81" t="str">
            <v>PISO DE CONCRETO F'c= 150 KG/CM2 DE 10 CMS DE ESPESOR ACABADO PULIDO Y RAYADO CON BROCHA DE PELO, LOSAS DE 3.00x2.00 MTS JUNTAS FRIAS ACABADO CON VOLTEADOR INCLUYE CIMBRA, FRONTERAS.</v>
          </cell>
          <cell r="I81">
            <v>20024.07</v>
          </cell>
          <cell r="J81" t="str">
            <v>$</v>
          </cell>
          <cell r="Q81">
            <v>20024.07</v>
          </cell>
        </row>
        <row r="83">
          <cell r="B83" t="str">
            <v>31266</v>
          </cell>
          <cell r="C83" t="str">
            <v>FORJADO DE NARIZ EN BANQUETAS 0.10 MTS, INCLUYE CIMBRA COMUN ACERO #3 A CADA 40 CMS SENTIDO VERTICAL AHOGADO EN MURETE ENRASE O GUARNICION Y 1 VARILLA #3 PERIMETRAL, INCLUYE CHAFLAN EN FILO DE LECHO INFERIOR ACABADO CON VOLTEADOR EN EL SUPERIOR DECIMBRADO</v>
          </cell>
          <cell r="I83">
            <v>728.71</v>
          </cell>
          <cell r="J83" t="str">
            <v>$</v>
          </cell>
          <cell r="Q83">
            <v>728.71</v>
          </cell>
        </row>
        <row r="85">
          <cell r="B85" t="str">
            <v>32001</v>
          </cell>
          <cell r="C85" t="str">
            <v>APLANADO  EN  MUROS  DE   BLOCK  CON  MORTERO CEMENTO-ARENA 1:3 A  PLOMO  Y  REGLA  ACABADO CON FLOTA DE HULE INCLUYE REMATES Y EMBOQUILLADOS.</v>
          </cell>
          <cell r="I85">
            <v>14654.01</v>
          </cell>
          <cell r="J85" t="str">
            <v>$</v>
          </cell>
          <cell r="P85">
            <v>7327.0050000000001</v>
          </cell>
          <cell r="Q85">
            <v>7327.0050000000001</v>
          </cell>
        </row>
        <row r="87">
          <cell r="B87" t="str">
            <v>35501</v>
          </cell>
          <cell r="C87" t="str">
            <v>SUMINISTRO Y COLOCACION DE YESO EN PLAFONES Y TRABES, TRABAJO TERMINADO INCLUYE PREPARACION DE SUPERFICIE, BOQUILLAS, ANDAMIOS, MANO DE OBRA Y MATERIALES.</v>
          </cell>
          <cell r="I87">
            <v>10703.79</v>
          </cell>
          <cell r="J87" t="str">
            <v>$</v>
          </cell>
          <cell r="P87">
            <v>10703.79</v>
          </cell>
        </row>
        <row r="89">
          <cell r="B89" t="str">
            <v>34003</v>
          </cell>
          <cell r="C89" t="str">
            <v>PINTURA VINILICA MARCA DOAL GRAN TURISMO EN MUROS, COLUMNAS, TRABES Y PLAFONES TRABAJO TERMINADO INCLUYE PREPARACION DE SUPERFICIE REBABEAR Y PLASTE NECESARIOS INCLUYE ZOCLOS.</v>
          </cell>
          <cell r="I89">
            <v>8345.7000000000007</v>
          </cell>
          <cell r="J89" t="str">
            <v>$</v>
          </cell>
          <cell r="R89">
            <v>8345.7000000000007</v>
          </cell>
        </row>
        <row r="91">
          <cell r="B91" t="str">
            <v>35005</v>
          </cell>
          <cell r="C91" t="str">
            <v>SUMINISTRO Y APLICACIÓN DE IMPERMEABILIZANTE EN CALIENTE A BASE DE PRIMER, TAPA-POROS, ASFALTO OXIDADO #2 A RAZON DE 4 KG/M2; ALTERNANDO CON FIBRA DE VIDRIO ASFALTADA (PERMAFELT) 2 CAPAS, POSTERIORMENTE ASFALTO Y TERMINACION CON CARTON MINERALIZADO Y SELL</v>
          </cell>
          <cell r="I91">
            <v>18619.29</v>
          </cell>
          <cell r="J91" t="str">
            <v>$</v>
          </cell>
          <cell r="P91">
            <v>18619.29</v>
          </cell>
        </row>
        <row r="93">
          <cell r="B93" t="str">
            <v>37005</v>
          </cell>
          <cell r="C93" t="str">
            <v>LIMPIEZA DE PISOS DE CONCRETO Y/O MOSAICO DE PASTA, CERAMICA, ETC CON CEPILLO, AGUA Y ACIDO CLORHIDRICO.</v>
          </cell>
          <cell r="I93">
            <v>587.07000000000005</v>
          </cell>
          <cell r="J93" t="str">
            <v>$</v>
          </cell>
          <cell r="R93">
            <v>587.07000000000005</v>
          </cell>
        </row>
        <row r="95">
          <cell r="B95" t="str">
            <v>37030</v>
          </cell>
          <cell r="C95" t="str">
            <v>LIMPIEZA DE VIDRIOS Y TABLETAS POR AMBAS CARAS.</v>
          </cell>
          <cell r="I95">
            <v>104.23</v>
          </cell>
          <cell r="J95" t="str">
            <v>$</v>
          </cell>
          <cell r="R95">
            <v>104.23</v>
          </cell>
        </row>
        <row r="97">
          <cell r="B97" t="str">
            <v>38036</v>
          </cell>
          <cell r="C97" t="str">
            <v>SEPARACION MURO-COLUMNA CON CANAL DE LAMINA #18 DE 0.28 DESARROLLO CON PLACA POLIESTIRENO DE 3/4" Y 15 CMS ANCHO FIJADA A COLUMNA.</v>
          </cell>
          <cell r="I97">
            <v>621.99</v>
          </cell>
          <cell r="J97" t="str">
            <v>$</v>
          </cell>
          <cell r="N97">
            <v>621.99</v>
          </cell>
        </row>
        <row r="99">
          <cell r="C99" t="str">
            <v>04.- HERRERIA Y CARPINTERIA</v>
          </cell>
          <cell r="I99">
            <v>0</v>
          </cell>
          <cell r="J99" t="str">
            <v>$</v>
          </cell>
        </row>
        <row r="101">
          <cell r="B101" t="str">
            <v>46000</v>
          </cell>
          <cell r="C101" t="str">
            <v>SUMINISTRO Y COLOCACION DE MARCO Y PUERTA DE HERRERIA TUBULAR, CAL. #18, INCLUYE PRIMER, PINTURA ESMALTE A DOS MANOS, CHAPA DE PARCHE Y JALADERA AMBOS SENTIDOS, HERRAJES NECESARIOS DE 1.00x2.50 MTS.</v>
          </cell>
          <cell r="I101">
            <v>4077.2</v>
          </cell>
          <cell r="J101" t="str">
            <v>$</v>
          </cell>
          <cell r="R101">
            <v>4077.2</v>
          </cell>
        </row>
        <row r="103">
          <cell r="B103" t="str">
            <v>49110</v>
          </cell>
          <cell r="C103" t="str">
            <v>COLOCACION DE CANCELARÍA DE ALUMINIO FIJADA CON TAQUETES Y TORNILLOS, SUMINISTRADA POR CAPECE, INCLUYE FLETES DEL ALMACEN DE CAPECE A LA OBRA Y MANIOBRAS.</v>
          </cell>
          <cell r="I103">
            <v>2114.5300000000002</v>
          </cell>
          <cell r="J103" t="str">
            <v>$</v>
          </cell>
          <cell r="R103">
            <v>2114.5300000000002</v>
          </cell>
        </row>
        <row r="105">
          <cell r="B105" t="str">
            <v>49005</v>
          </cell>
          <cell r="C105" t="str">
            <v>MUEBLE GUARDA (USOS MULTIPLES) CON BASTIDOR DE MADERA Y TRIPLAY ACABADO CON ESMALTE MATE 2 MANOS 5.15x0.80x2.50 MTS. (SEGÚN PLANO DET-008.)</v>
          </cell>
          <cell r="I105">
            <v>5887.48</v>
          </cell>
          <cell r="J105" t="str">
            <v>$</v>
          </cell>
          <cell r="R105">
            <v>5887.48</v>
          </cell>
        </row>
        <row r="107">
          <cell r="C107" t="str">
            <v>05.- INSTALACIONES</v>
          </cell>
          <cell r="I107">
            <v>0</v>
          </cell>
          <cell r="J107" t="str">
            <v>$</v>
          </cell>
        </row>
        <row r="109">
          <cell r="B109" t="str">
            <v>50008</v>
          </cell>
          <cell r="C109" t="str">
            <v>SALIDA DE ALUMBRADO CON CAJA DE LAMINA Y TUBO PVC LIGERO INCLUYE APAGADOR Y CABLE VINANEL.</v>
          </cell>
          <cell r="I109">
            <v>6463.68</v>
          </cell>
          <cell r="J109" t="str">
            <v>$</v>
          </cell>
          <cell r="O109">
            <v>6463.68</v>
          </cell>
        </row>
        <row r="111">
          <cell r="B111" t="str">
            <v>50040</v>
          </cell>
          <cell r="C111" t="str">
            <v>SUMINISTRO Y COLOCACION DE TABLERO DE CONTROL QO4,  INCLUYE PRUEBAS MONOFASICO.</v>
          </cell>
          <cell r="I111">
            <v>294.72000000000003</v>
          </cell>
          <cell r="J111" t="str">
            <v>$</v>
          </cell>
          <cell r="P111">
            <v>294.72000000000003</v>
          </cell>
        </row>
        <row r="113">
          <cell r="B113">
            <v>50019</v>
          </cell>
          <cell r="C113" t="str">
            <v>COLOCACION DE LUMINARIA  FLUORESCENTE DE SOBREPONER 2x20 W CON ACRILICO DIFUSOR ENVOLVENTE, GABINETE METALICO, BALASTRAS Y TUBO U.O.T. ANCLAS HILTI (4 POR PZA.), INCLUYE FLETE, ALMACEN CAPECE-OBRA</v>
          </cell>
          <cell r="I113">
            <v>1213.7</v>
          </cell>
          <cell r="J113" t="str">
            <v>$</v>
          </cell>
          <cell r="R113">
            <v>1213.7</v>
          </cell>
        </row>
        <row r="115">
          <cell r="B115">
            <v>50027</v>
          </cell>
          <cell r="C115" t="str">
            <v>COLOCACION DE VENTILADOR DE TECHO DE 52" DE 5 VELOCIDADES, INCLUYE CONEXIONES Y FIJACION A CAJA (VARILLA 3/8" SENTIDO LONGITUDINAL), INCLUYE FLETE, ALMACEN CAPECE-OBRA.</v>
          </cell>
          <cell r="I115">
            <v>1226.8</v>
          </cell>
          <cell r="J115" t="str">
            <v>$</v>
          </cell>
          <cell r="R115">
            <v>1226.8</v>
          </cell>
        </row>
        <row r="117">
          <cell r="B117" t="str">
            <v>50402</v>
          </cell>
          <cell r="C117" t="str">
            <v>COLOCACION DE PIZARRON DE 0.90x3.00 MTS SUMINISTRO POR CAPECE INCLUYE TAQUETES TORNILLOS Y FLETE DEL ALMACEN A LA OBRA.</v>
          </cell>
          <cell r="I117">
            <v>167.47</v>
          </cell>
          <cell r="J117" t="str">
            <v>$</v>
          </cell>
          <cell r="R117">
            <v>167.47</v>
          </cell>
        </row>
        <row r="118">
          <cell r="B118" t="str">
            <v/>
          </cell>
        </row>
        <row r="119">
          <cell r="C119" t="str">
            <v>06.- OBRA EXTERIOR</v>
          </cell>
          <cell r="I119">
            <v>0</v>
          </cell>
          <cell r="J119" t="str">
            <v>$</v>
          </cell>
        </row>
        <row r="121">
          <cell r="B121" t="str">
            <v>61013</v>
          </cell>
          <cell r="C121" t="str">
            <v>REGISTRO ELECTRICO 60x60x80 CMS CON BLOCK CEMENTO, APLANADO INTERIOR Y EXTERIOR FLOTEADO, MARCO Y CONTRAMARCO METALICO, CADENA DE REMATE, FONDO GRAVA, TAPA DE CONCRETO ASA Y PINTURA.</v>
          </cell>
          <cell r="I121">
            <v>875.13</v>
          </cell>
          <cell r="J121" t="str">
            <v>$</v>
          </cell>
          <cell r="P121">
            <v>875.13</v>
          </cell>
        </row>
        <row r="123">
          <cell r="B123" t="str">
            <v>61031</v>
          </cell>
          <cell r="C123" t="str">
            <v>SUMINISTRO Y TENDIDO DE TUBO PVC RIGIDO PESADO 19 MM DE DIAMETRO, INCLUYE TRAZO, EXCAVACION, RELLENO COMPACTADO, CONEXIONES.</v>
          </cell>
          <cell r="I123">
            <v>2975.5</v>
          </cell>
          <cell r="J123" t="str">
            <v>$</v>
          </cell>
          <cell r="P123">
            <v>2975.5</v>
          </cell>
        </row>
        <row r="125">
          <cell r="B125" t="str">
            <v>61104</v>
          </cell>
          <cell r="C125" t="str">
            <v>SUMINISTRO Y TENDIDO DE CABLE T. H. W.  90º CAL #8, INCLUYE 3% DESPERDICIO Y 3% PUNTAS CONEXIONES, ABRAZADERA MECANICA Y CINTA VULCANIZABLE PARA DERIVACIONES.</v>
          </cell>
          <cell r="I125">
            <v>2296</v>
          </cell>
          <cell r="J125" t="str">
            <v>$</v>
          </cell>
          <cell r="P125">
            <v>2296</v>
          </cell>
        </row>
        <row r="127">
          <cell r="B127" t="str">
            <v>61106</v>
          </cell>
          <cell r="C127" t="str">
            <v>SUMINISTRO Y TENDIDO DE CABLE T. H. W.  90º CAL #10, INCLUYE 3% DESPERDICIO Y 3% PUNTAS CONEXIONES, ABRAZADERA MECANICA Y CINTA VULCANIZABLE PARA DERIVACIONES.</v>
          </cell>
          <cell r="I127">
            <v>841</v>
          </cell>
          <cell r="J127" t="str">
            <v>$</v>
          </cell>
          <cell r="P127">
            <v>841</v>
          </cell>
        </row>
        <row r="129">
          <cell r="C129" t="str">
            <v>B).- ANDADOR</v>
          </cell>
          <cell r="I129">
            <v>0</v>
          </cell>
          <cell r="J129" t="str">
            <v>$</v>
          </cell>
        </row>
        <row r="131">
          <cell r="B131" t="str">
            <v>11061</v>
          </cell>
          <cell r="C131" t="str">
            <v>LIMPIA, TRAZO Y NIVELACION DEL TERRENO ( AREA DE EDIFICIO ).</v>
          </cell>
          <cell r="I131">
            <v>507.2</v>
          </cell>
          <cell r="J131" t="str">
            <v>$</v>
          </cell>
          <cell r="M131">
            <v>507.2</v>
          </cell>
        </row>
        <row r="133">
          <cell r="B133" t="str">
            <v>11071</v>
          </cell>
          <cell r="C133" t="str">
            <v>EXCAVACION A MANO EN  TERRENO TIPO "A"  INVESTIGADO EN OBRA, A CUALQUIER PROFUNDIDAD INCLUYE:  AFINE DE TALUDES,   ACARREO  DENTRO  Y FUERA  DE LA OBRA DEL MATERIAL NO UTILIZABLE.</v>
          </cell>
          <cell r="I133">
            <v>809.34</v>
          </cell>
          <cell r="J133" t="str">
            <v>$</v>
          </cell>
          <cell r="M133">
            <v>809.34</v>
          </cell>
        </row>
        <row r="134">
          <cell r="M134">
            <v>0</v>
          </cell>
        </row>
        <row r="135">
          <cell r="B135" t="str">
            <v>11101</v>
          </cell>
          <cell r="C135" t="str">
            <v>PLANTILLA  DE  CONCRETO  HECHA  EN  OBRA F'c= 100 KG/CM2 DE 6 CMS. DE ESPESOR.</v>
          </cell>
          <cell r="I135">
            <v>159.69999999999999</v>
          </cell>
          <cell r="J135" t="str">
            <v>$</v>
          </cell>
          <cell r="M135">
            <v>159.69999999999999</v>
          </cell>
        </row>
        <row r="136">
          <cell r="M136">
            <v>0</v>
          </cell>
        </row>
        <row r="137">
          <cell r="B137" t="str">
            <v>11131</v>
          </cell>
          <cell r="C137" t="str">
            <v>SUMINISTRO Y   RELLENO   DE  MATERIAL  INERTE COMPACTADO CON PISON Y AGUA EN  CAPAS  DE  20 CMS. DE ESPESOR INCLUYE ACARREO DENTRO  DE LA OBRA MEDIDO COMPACTADO.</v>
          </cell>
          <cell r="I137">
            <v>2324.64</v>
          </cell>
          <cell r="J137" t="str">
            <v>$</v>
          </cell>
          <cell r="M137">
            <v>2324.64</v>
          </cell>
        </row>
        <row r="139">
          <cell r="B139" t="str">
            <v>11500</v>
          </cell>
          <cell r="C139" t="str">
            <v>MURETE DE ENRASE DE BLOCK DE CEMENTO DE 15x20x40 CMS ASENTADO CON MORTERO CEMENTO ARENA 1:3 ACABADO COMUN DE 15 CMS DE ESPESOR CON CELDAS RELLENAS DE CONCRETO F'c= 100 KG/CM2.</v>
          </cell>
          <cell r="I139">
            <v>4230.28</v>
          </cell>
          <cell r="J139" t="str">
            <v>$</v>
          </cell>
          <cell r="N139">
            <v>4230.28</v>
          </cell>
        </row>
        <row r="141">
          <cell r="B141" t="str">
            <v>31220</v>
          </cell>
          <cell r="C141" t="str">
            <v>PISO DE CONCRETO F'c= 150 KG/CM2 DE 10 CMS DE ESPESOR ACABADO PULIDO Y RAYADO CON BROCHA DE PELO, LOSAS DE 3.00x2.00 MTS JUNTAS FRIAS ACABADO CON VOLTEADOR INCLUYE CIMBRA, FRONTERAS.</v>
          </cell>
          <cell r="I141">
            <v>14871.2</v>
          </cell>
          <cell r="J141" t="str">
            <v>$</v>
          </cell>
          <cell r="N141">
            <v>14871.2</v>
          </cell>
        </row>
        <row r="143">
          <cell r="B143" t="str">
            <v>31262</v>
          </cell>
          <cell r="C143" t="str">
            <v>FORJADO DE NARIZ DE CONCRETO F'c= 150 KG/CM2, INCLUYE CIMBRA Y ACERO 0.8 KG/ML PARA REMATE PISO LADO POSTERIOR DEL EDIFICIO.</v>
          </cell>
          <cell r="I143">
            <v>2489.7600000000002</v>
          </cell>
          <cell r="J143" t="str">
            <v>$</v>
          </cell>
          <cell r="N143">
            <v>2489.7600000000002</v>
          </cell>
        </row>
        <row r="146">
          <cell r="G146" t="str">
            <v>SUMA   $ :</v>
          </cell>
          <cell r="I146">
            <v>286134.82000000012</v>
          </cell>
        </row>
        <row r="147">
          <cell r="AA147">
            <v>0</v>
          </cell>
        </row>
        <row r="148">
          <cell r="I148" t="str">
            <v>%   PARCIAL      :</v>
          </cell>
          <cell r="K148">
            <v>0</v>
          </cell>
          <cell r="L148">
            <v>0</v>
          </cell>
          <cell r="M148">
            <v>0.18721643175059915</v>
          </cell>
          <cell r="N148">
            <v>0.14297510173700631</v>
          </cell>
          <cell r="O148">
            <v>0.3243963632248601</v>
          </cell>
          <cell r="P148">
            <v>0.15353753520805327</v>
          </cell>
          <cell r="Q148">
            <v>0.10896197463838894</v>
          </cell>
          <cell r="R148">
            <v>8.2912593441091822E-2</v>
          </cell>
          <cell r="S148">
            <v>0</v>
          </cell>
          <cell r="T148">
            <v>0</v>
          </cell>
          <cell r="U148">
            <v>0</v>
          </cell>
          <cell r="V148">
            <v>0</v>
          </cell>
          <cell r="W148">
            <v>0</v>
          </cell>
          <cell r="X148">
            <v>0</v>
          </cell>
          <cell r="Y148">
            <v>0</v>
          </cell>
          <cell r="Z148">
            <v>0</v>
          </cell>
        </row>
        <row r="149">
          <cell r="C149" t="str">
            <v>E R O G A C I O N E S:</v>
          </cell>
          <cell r="I149" t="str">
            <v>%   ACUMULADO      :</v>
          </cell>
          <cell r="K149">
            <v>0</v>
          </cell>
          <cell r="L149">
            <v>0</v>
          </cell>
          <cell r="M149">
            <v>0.18721643175059915</v>
          </cell>
          <cell r="N149">
            <v>0.33019153348760549</v>
          </cell>
          <cell r="O149">
            <v>0.65458789671246564</v>
          </cell>
          <cell r="P149">
            <v>0.80812543192051889</v>
          </cell>
          <cell r="Q149">
            <v>0.91708740655890775</v>
          </cell>
          <cell r="R149">
            <v>0.99999999999999956</v>
          </cell>
          <cell r="S149">
            <v>0.99999999999999956</v>
          </cell>
          <cell r="T149">
            <v>0.99999999999999956</v>
          </cell>
          <cell r="U149">
            <v>0.99999999999999956</v>
          </cell>
          <cell r="V149">
            <v>0.99999999999999956</v>
          </cell>
          <cell r="W149">
            <v>0.99999999999999956</v>
          </cell>
          <cell r="X149">
            <v>0.99999999999999956</v>
          </cell>
        </row>
        <row r="150">
          <cell r="I150" t="str">
            <v>EROGACION    MENSUAL       $   :</v>
          </cell>
          <cell r="K150">
            <v>0</v>
          </cell>
          <cell r="L150">
            <v>0</v>
          </cell>
          <cell r="M150">
            <v>53569.14</v>
          </cell>
          <cell r="N150">
            <v>40910.155000000006</v>
          </cell>
          <cell r="O150">
            <v>92821.095000000001</v>
          </cell>
          <cell r="P150">
            <v>43932.435000000005</v>
          </cell>
          <cell r="Q150">
            <v>31177.814999999999</v>
          </cell>
          <cell r="R150">
            <v>23724.18</v>
          </cell>
          <cell r="S150">
            <v>0</v>
          </cell>
          <cell r="T150">
            <v>0</v>
          </cell>
          <cell r="U150">
            <v>0</v>
          </cell>
          <cell r="V150">
            <v>0</v>
          </cell>
          <cell r="W150">
            <v>0</v>
          </cell>
          <cell r="X150">
            <v>0</v>
          </cell>
        </row>
        <row r="151">
          <cell r="I151" t="str">
            <v>EROGACION    ACUMULADA  $   :</v>
          </cell>
          <cell r="K151">
            <v>0</v>
          </cell>
          <cell r="L151">
            <v>0</v>
          </cell>
          <cell r="M151">
            <v>53569.14</v>
          </cell>
          <cell r="N151">
            <v>94479.295000000013</v>
          </cell>
          <cell r="O151">
            <v>187300.39</v>
          </cell>
          <cell r="P151">
            <v>231232.82500000001</v>
          </cell>
          <cell r="Q151">
            <v>262410.64</v>
          </cell>
          <cell r="R151">
            <v>286134.82</v>
          </cell>
          <cell r="S151">
            <v>286134.82</v>
          </cell>
          <cell r="T151">
            <v>286134.82</v>
          </cell>
          <cell r="U151">
            <v>286134.82</v>
          </cell>
          <cell r="V151">
            <v>286134.82</v>
          </cell>
          <cell r="W151">
            <v>286134.82</v>
          </cell>
          <cell r="X151">
            <v>286134.82</v>
          </cell>
        </row>
        <row r="156">
          <cell r="C156" t="str">
            <v xml:space="preserve">  ELABORO: ____________________________</v>
          </cell>
          <cell r="F156" t="str">
            <v>CISE DE MEXICO</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1:I252"/>
  <sheetViews>
    <sheetView tabSelected="1" view="pageBreakPreview" topLeftCell="A76" zoomScale="70" zoomScaleNormal="70" zoomScaleSheetLayoutView="70" workbookViewId="0">
      <selection activeCell="P93" sqref="P93"/>
    </sheetView>
  </sheetViews>
  <sheetFormatPr baseColWidth="10" defaultRowHeight="12.75" x14ac:dyDescent="0.2"/>
  <cols>
    <col min="1" max="1" width="2.5703125" style="1" customWidth="1"/>
    <col min="2" max="2" width="16.28515625" style="7" customWidth="1"/>
    <col min="3" max="3" width="81.42578125" style="1" customWidth="1"/>
    <col min="4" max="4" width="12.5703125" style="7" customWidth="1"/>
    <col min="5" max="5" width="20.85546875" style="15" customWidth="1"/>
    <col min="6" max="6" width="18.42578125" style="18" customWidth="1"/>
    <col min="7" max="7" width="38.5703125" style="18" customWidth="1"/>
    <col min="8" max="8" width="18.42578125" style="18" customWidth="1"/>
    <col min="9" max="9" width="9.7109375" style="1" customWidth="1"/>
    <col min="10" max="239" width="11.42578125" style="1"/>
    <col min="240" max="240" width="2.85546875" style="1" customWidth="1"/>
    <col min="241" max="242" width="12.85546875" style="1" customWidth="1"/>
    <col min="243" max="244" width="8.85546875" style="1" customWidth="1"/>
    <col min="245" max="245" width="17" style="1" customWidth="1"/>
    <col min="246" max="252" width="8.85546875" style="1" customWidth="1"/>
    <col min="253" max="253" width="15.140625" style="1" customWidth="1"/>
    <col min="254" max="254" width="12.140625" style="1" customWidth="1"/>
    <col min="255" max="255" width="16.85546875" style="1" customWidth="1"/>
    <col min="256" max="256" width="14.85546875" style="1" customWidth="1"/>
    <col min="257" max="257" width="25.140625" style="1" customWidth="1"/>
    <col min="258" max="495" width="11.42578125" style="1"/>
    <col min="496" max="496" width="2.85546875" style="1" customWidth="1"/>
    <col min="497" max="498" width="12.85546875" style="1" customWidth="1"/>
    <col min="499" max="500" width="8.85546875" style="1" customWidth="1"/>
    <col min="501" max="501" width="17" style="1" customWidth="1"/>
    <col min="502" max="508" width="8.85546875" style="1" customWidth="1"/>
    <col min="509" max="509" width="15.140625" style="1" customWidth="1"/>
    <col min="510" max="510" width="12.140625" style="1" customWidth="1"/>
    <col min="511" max="511" width="16.85546875" style="1" customWidth="1"/>
    <col min="512" max="512" width="14.85546875" style="1" customWidth="1"/>
    <col min="513" max="513" width="25.140625" style="1" customWidth="1"/>
    <col min="514" max="751" width="11.42578125" style="1"/>
    <col min="752" max="752" width="2.85546875" style="1" customWidth="1"/>
    <col min="753" max="754" width="12.85546875" style="1" customWidth="1"/>
    <col min="755" max="756" width="8.85546875" style="1" customWidth="1"/>
    <col min="757" max="757" width="17" style="1" customWidth="1"/>
    <col min="758" max="764" width="8.85546875" style="1" customWidth="1"/>
    <col min="765" max="765" width="15.140625" style="1" customWidth="1"/>
    <col min="766" max="766" width="12.140625" style="1" customWidth="1"/>
    <col min="767" max="767" width="16.85546875" style="1" customWidth="1"/>
    <col min="768" max="768" width="14.85546875" style="1" customWidth="1"/>
    <col min="769" max="769" width="25.140625" style="1" customWidth="1"/>
    <col min="770" max="1007" width="11.42578125" style="1"/>
    <col min="1008" max="1008" width="2.85546875" style="1" customWidth="1"/>
    <col min="1009" max="1010" width="12.85546875" style="1" customWidth="1"/>
    <col min="1011" max="1012" width="8.85546875" style="1" customWidth="1"/>
    <col min="1013" max="1013" width="17" style="1" customWidth="1"/>
    <col min="1014" max="1020" width="8.85546875" style="1" customWidth="1"/>
    <col min="1021" max="1021" width="15.140625" style="1" customWidth="1"/>
    <col min="1022" max="1022" width="12.140625" style="1" customWidth="1"/>
    <col min="1023" max="1023" width="16.85546875" style="1" customWidth="1"/>
    <col min="1024" max="1024" width="14.85546875" style="1" customWidth="1"/>
    <col min="1025" max="1025" width="25.140625" style="1" customWidth="1"/>
    <col min="1026" max="1263" width="11.42578125" style="1"/>
    <col min="1264" max="1264" width="2.85546875" style="1" customWidth="1"/>
    <col min="1265" max="1266" width="12.85546875" style="1" customWidth="1"/>
    <col min="1267" max="1268" width="8.85546875" style="1" customWidth="1"/>
    <col min="1269" max="1269" width="17" style="1" customWidth="1"/>
    <col min="1270" max="1276" width="8.85546875" style="1" customWidth="1"/>
    <col min="1277" max="1277" width="15.140625" style="1" customWidth="1"/>
    <col min="1278" max="1278" width="12.140625" style="1" customWidth="1"/>
    <col min="1279" max="1279" width="16.85546875" style="1" customWidth="1"/>
    <col min="1280" max="1280" width="14.85546875" style="1" customWidth="1"/>
    <col min="1281" max="1281" width="25.140625" style="1" customWidth="1"/>
    <col min="1282" max="1519" width="11.42578125" style="1"/>
    <col min="1520" max="1520" width="2.85546875" style="1" customWidth="1"/>
    <col min="1521" max="1522" width="12.85546875" style="1" customWidth="1"/>
    <col min="1523" max="1524" width="8.85546875" style="1" customWidth="1"/>
    <col min="1525" max="1525" width="17" style="1" customWidth="1"/>
    <col min="1526" max="1532" width="8.85546875" style="1" customWidth="1"/>
    <col min="1533" max="1533" width="15.140625" style="1" customWidth="1"/>
    <col min="1534" max="1534" width="12.140625" style="1" customWidth="1"/>
    <col min="1535" max="1535" width="16.85546875" style="1" customWidth="1"/>
    <col min="1536" max="1536" width="14.85546875" style="1" customWidth="1"/>
    <col min="1537" max="1537" width="25.140625" style="1" customWidth="1"/>
    <col min="1538" max="1775" width="11.42578125" style="1"/>
    <col min="1776" max="1776" width="2.85546875" style="1" customWidth="1"/>
    <col min="1777" max="1778" width="12.85546875" style="1" customWidth="1"/>
    <col min="1779" max="1780" width="8.85546875" style="1" customWidth="1"/>
    <col min="1781" max="1781" width="17" style="1" customWidth="1"/>
    <col min="1782" max="1788" width="8.85546875" style="1" customWidth="1"/>
    <col min="1789" max="1789" width="15.140625" style="1" customWidth="1"/>
    <col min="1790" max="1790" width="12.140625" style="1" customWidth="1"/>
    <col min="1791" max="1791" width="16.85546875" style="1" customWidth="1"/>
    <col min="1792" max="1792" width="14.85546875" style="1" customWidth="1"/>
    <col min="1793" max="1793" width="25.140625" style="1" customWidth="1"/>
    <col min="1794" max="2031" width="11.42578125" style="1"/>
    <col min="2032" max="2032" width="2.85546875" style="1" customWidth="1"/>
    <col min="2033" max="2034" width="12.85546875" style="1" customWidth="1"/>
    <col min="2035" max="2036" width="8.85546875" style="1" customWidth="1"/>
    <col min="2037" max="2037" width="17" style="1" customWidth="1"/>
    <col min="2038" max="2044" width="8.85546875" style="1" customWidth="1"/>
    <col min="2045" max="2045" width="15.140625" style="1" customWidth="1"/>
    <col min="2046" max="2046" width="12.140625" style="1" customWidth="1"/>
    <col min="2047" max="2047" width="16.85546875" style="1" customWidth="1"/>
    <col min="2048" max="2048" width="14.85546875" style="1" customWidth="1"/>
    <col min="2049" max="2049" width="25.140625" style="1" customWidth="1"/>
    <col min="2050" max="2287" width="11.42578125" style="1"/>
    <col min="2288" max="2288" width="2.85546875" style="1" customWidth="1"/>
    <col min="2289" max="2290" width="12.85546875" style="1" customWidth="1"/>
    <col min="2291" max="2292" width="8.85546875" style="1" customWidth="1"/>
    <col min="2293" max="2293" width="17" style="1" customWidth="1"/>
    <col min="2294" max="2300" width="8.85546875" style="1" customWidth="1"/>
    <col min="2301" max="2301" width="15.140625" style="1" customWidth="1"/>
    <col min="2302" max="2302" width="12.140625" style="1" customWidth="1"/>
    <col min="2303" max="2303" width="16.85546875" style="1" customWidth="1"/>
    <col min="2304" max="2304" width="14.85546875" style="1" customWidth="1"/>
    <col min="2305" max="2305" width="25.140625" style="1" customWidth="1"/>
    <col min="2306" max="2543" width="11.42578125" style="1"/>
    <col min="2544" max="2544" width="2.85546875" style="1" customWidth="1"/>
    <col min="2545" max="2546" width="12.85546875" style="1" customWidth="1"/>
    <col min="2547" max="2548" width="8.85546875" style="1" customWidth="1"/>
    <col min="2549" max="2549" width="17" style="1" customWidth="1"/>
    <col min="2550" max="2556" width="8.85546875" style="1" customWidth="1"/>
    <col min="2557" max="2557" width="15.140625" style="1" customWidth="1"/>
    <col min="2558" max="2558" width="12.140625" style="1" customWidth="1"/>
    <col min="2559" max="2559" width="16.85546875" style="1" customWidth="1"/>
    <col min="2560" max="2560" width="14.85546875" style="1" customWidth="1"/>
    <col min="2561" max="2561" width="25.140625" style="1" customWidth="1"/>
    <col min="2562" max="2799" width="11.42578125" style="1"/>
    <col min="2800" max="2800" width="2.85546875" style="1" customWidth="1"/>
    <col min="2801" max="2802" width="12.85546875" style="1" customWidth="1"/>
    <col min="2803" max="2804" width="8.85546875" style="1" customWidth="1"/>
    <col min="2805" max="2805" width="17" style="1" customWidth="1"/>
    <col min="2806" max="2812" width="8.85546875" style="1" customWidth="1"/>
    <col min="2813" max="2813" width="15.140625" style="1" customWidth="1"/>
    <col min="2814" max="2814" width="12.140625" style="1" customWidth="1"/>
    <col min="2815" max="2815" width="16.85546875" style="1" customWidth="1"/>
    <col min="2816" max="2816" width="14.85546875" style="1" customWidth="1"/>
    <col min="2817" max="2817" width="25.140625" style="1" customWidth="1"/>
    <col min="2818" max="3055" width="11.42578125" style="1"/>
    <col min="3056" max="3056" width="2.85546875" style="1" customWidth="1"/>
    <col min="3057" max="3058" width="12.85546875" style="1" customWidth="1"/>
    <col min="3059" max="3060" width="8.85546875" style="1" customWidth="1"/>
    <col min="3061" max="3061" width="17" style="1" customWidth="1"/>
    <col min="3062" max="3068" width="8.85546875" style="1" customWidth="1"/>
    <col min="3069" max="3069" width="15.140625" style="1" customWidth="1"/>
    <col min="3070" max="3070" width="12.140625" style="1" customWidth="1"/>
    <col min="3071" max="3071" width="16.85546875" style="1" customWidth="1"/>
    <col min="3072" max="3072" width="14.85546875" style="1" customWidth="1"/>
    <col min="3073" max="3073" width="25.140625" style="1" customWidth="1"/>
    <col min="3074" max="3311" width="11.42578125" style="1"/>
    <col min="3312" max="3312" width="2.85546875" style="1" customWidth="1"/>
    <col min="3313" max="3314" width="12.85546875" style="1" customWidth="1"/>
    <col min="3315" max="3316" width="8.85546875" style="1" customWidth="1"/>
    <col min="3317" max="3317" width="17" style="1" customWidth="1"/>
    <col min="3318" max="3324" width="8.85546875" style="1" customWidth="1"/>
    <col min="3325" max="3325" width="15.140625" style="1" customWidth="1"/>
    <col min="3326" max="3326" width="12.140625" style="1" customWidth="1"/>
    <col min="3327" max="3327" width="16.85546875" style="1" customWidth="1"/>
    <col min="3328" max="3328" width="14.85546875" style="1" customWidth="1"/>
    <col min="3329" max="3329" width="25.140625" style="1" customWidth="1"/>
    <col min="3330" max="3567" width="11.42578125" style="1"/>
    <col min="3568" max="3568" width="2.85546875" style="1" customWidth="1"/>
    <col min="3569" max="3570" width="12.85546875" style="1" customWidth="1"/>
    <col min="3571" max="3572" width="8.85546875" style="1" customWidth="1"/>
    <col min="3573" max="3573" width="17" style="1" customWidth="1"/>
    <col min="3574" max="3580" width="8.85546875" style="1" customWidth="1"/>
    <col min="3581" max="3581" width="15.140625" style="1" customWidth="1"/>
    <col min="3582" max="3582" width="12.140625" style="1" customWidth="1"/>
    <col min="3583" max="3583" width="16.85546875" style="1" customWidth="1"/>
    <col min="3584" max="3584" width="14.85546875" style="1" customWidth="1"/>
    <col min="3585" max="3585" width="25.140625" style="1" customWidth="1"/>
    <col min="3586" max="3823" width="11.42578125" style="1"/>
    <col min="3824" max="3824" width="2.85546875" style="1" customWidth="1"/>
    <col min="3825" max="3826" width="12.85546875" style="1" customWidth="1"/>
    <col min="3827" max="3828" width="8.85546875" style="1" customWidth="1"/>
    <col min="3829" max="3829" width="17" style="1" customWidth="1"/>
    <col min="3830" max="3836" width="8.85546875" style="1" customWidth="1"/>
    <col min="3837" max="3837" width="15.140625" style="1" customWidth="1"/>
    <col min="3838" max="3838" width="12.140625" style="1" customWidth="1"/>
    <col min="3839" max="3839" width="16.85546875" style="1" customWidth="1"/>
    <col min="3840" max="3840" width="14.85546875" style="1" customWidth="1"/>
    <col min="3841" max="3841" width="25.140625" style="1" customWidth="1"/>
    <col min="3842" max="4079" width="11.42578125" style="1"/>
    <col min="4080" max="4080" width="2.85546875" style="1" customWidth="1"/>
    <col min="4081" max="4082" width="12.85546875" style="1" customWidth="1"/>
    <col min="4083" max="4084" width="8.85546875" style="1" customWidth="1"/>
    <col min="4085" max="4085" width="17" style="1" customWidth="1"/>
    <col min="4086" max="4092" width="8.85546875" style="1" customWidth="1"/>
    <col min="4093" max="4093" width="15.140625" style="1" customWidth="1"/>
    <col min="4094" max="4094" width="12.140625" style="1" customWidth="1"/>
    <col min="4095" max="4095" width="16.85546875" style="1" customWidth="1"/>
    <col min="4096" max="4096" width="14.85546875" style="1" customWidth="1"/>
    <col min="4097" max="4097" width="25.140625" style="1" customWidth="1"/>
    <col min="4098" max="4335" width="11.42578125" style="1"/>
    <col min="4336" max="4336" width="2.85546875" style="1" customWidth="1"/>
    <col min="4337" max="4338" width="12.85546875" style="1" customWidth="1"/>
    <col min="4339" max="4340" width="8.85546875" style="1" customWidth="1"/>
    <col min="4341" max="4341" width="17" style="1" customWidth="1"/>
    <col min="4342" max="4348" width="8.85546875" style="1" customWidth="1"/>
    <col min="4349" max="4349" width="15.140625" style="1" customWidth="1"/>
    <col min="4350" max="4350" width="12.140625" style="1" customWidth="1"/>
    <col min="4351" max="4351" width="16.85546875" style="1" customWidth="1"/>
    <col min="4352" max="4352" width="14.85546875" style="1" customWidth="1"/>
    <col min="4353" max="4353" width="25.140625" style="1" customWidth="1"/>
    <col min="4354" max="4591" width="11.42578125" style="1"/>
    <col min="4592" max="4592" width="2.85546875" style="1" customWidth="1"/>
    <col min="4593" max="4594" width="12.85546875" style="1" customWidth="1"/>
    <col min="4595" max="4596" width="8.85546875" style="1" customWidth="1"/>
    <col min="4597" max="4597" width="17" style="1" customWidth="1"/>
    <col min="4598" max="4604" width="8.85546875" style="1" customWidth="1"/>
    <col min="4605" max="4605" width="15.140625" style="1" customWidth="1"/>
    <col min="4606" max="4606" width="12.140625" style="1" customWidth="1"/>
    <col min="4607" max="4607" width="16.85546875" style="1" customWidth="1"/>
    <col min="4608" max="4608" width="14.85546875" style="1" customWidth="1"/>
    <col min="4609" max="4609" width="25.140625" style="1" customWidth="1"/>
    <col min="4610" max="4847" width="11.42578125" style="1"/>
    <col min="4848" max="4848" width="2.85546875" style="1" customWidth="1"/>
    <col min="4849" max="4850" width="12.85546875" style="1" customWidth="1"/>
    <col min="4851" max="4852" width="8.85546875" style="1" customWidth="1"/>
    <col min="4853" max="4853" width="17" style="1" customWidth="1"/>
    <col min="4854" max="4860" width="8.85546875" style="1" customWidth="1"/>
    <col min="4861" max="4861" width="15.140625" style="1" customWidth="1"/>
    <col min="4862" max="4862" width="12.140625" style="1" customWidth="1"/>
    <col min="4863" max="4863" width="16.85546875" style="1" customWidth="1"/>
    <col min="4864" max="4864" width="14.85546875" style="1" customWidth="1"/>
    <col min="4865" max="4865" width="25.140625" style="1" customWidth="1"/>
    <col min="4866" max="5103" width="11.42578125" style="1"/>
    <col min="5104" max="5104" width="2.85546875" style="1" customWidth="1"/>
    <col min="5105" max="5106" width="12.85546875" style="1" customWidth="1"/>
    <col min="5107" max="5108" width="8.85546875" style="1" customWidth="1"/>
    <col min="5109" max="5109" width="17" style="1" customWidth="1"/>
    <col min="5110" max="5116" width="8.85546875" style="1" customWidth="1"/>
    <col min="5117" max="5117" width="15.140625" style="1" customWidth="1"/>
    <col min="5118" max="5118" width="12.140625" style="1" customWidth="1"/>
    <col min="5119" max="5119" width="16.85546875" style="1" customWidth="1"/>
    <col min="5120" max="5120" width="14.85546875" style="1" customWidth="1"/>
    <col min="5121" max="5121" width="25.140625" style="1" customWidth="1"/>
    <col min="5122" max="5359" width="11.42578125" style="1"/>
    <col min="5360" max="5360" width="2.85546875" style="1" customWidth="1"/>
    <col min="5361" max="5362" width="12.85546875" style="1" customWidth="1"/>
    <col min="5363" max="5364" width="8.85546875" style="1" customWidth="1"/>
    <col min="5365" max="5365" width="17" style="1" customWidth="1"/>
    <col min="5366" max="5372" width="8.85546875" style="1" customWidth="1"/>
    <col min="5373" max="5373" width="15.140625" style="1" customWidth="1"/>
    <col min="5374" max="5374" width="12.140625" style="1" customWidth="1"/>
    <col min="5375" max="5375" width="16.85546875" style="1" customWidth="1"/>
    <col min="5376" max="5376" width="14.85546875" style="1" customWidth="1"/>
    <col min="5377" max="5377" width="25.140625" style="1" customWidth="1"/>
    <col min="5378" max="5615" width="11.42578125" style="1"/>
    <col min="5616" max="5616" width="2.85546875" style="1" customWidth="1"/>
    <col min="5617" max="5618" width="12.85546875" style="1" customWidth="1"/>
    <col min="5619" max="5620" width="8.85546875" style="1" customWidth="1"/>
    <col min="5621" max="5621" width="17" style="1" customWidth="1"/>
    <col min="5622" max="5628" width="8.85546875" style="1" customWidth="1"/>
    <col min="5629" max="5629" width="15.140625" style="1" customWidth="1"/>
    <col min="5630" max="5630" width="12.140625" style="1" customWidth="1"/>
    <col min="5631" max="5631" width="16.85546875" style="1" customWidth="1"/>
    <col min="5632" max="5632" width="14.85546875" style="1" customWidth="1"/>
    <col min="5633" max="5633" width="25.140625" style="1" customWidth="1"/>
    <col min="5634" max="5871" width="11.42578125" style="1"/>
    <col min="5872" max="5872" width="2.85546875" style="1" customWidth="1"/>
    <col min="5873" max="5874" width="12.85546875" style="1" customWidth="1"/>
    <col min="5875" max="5876" width="8.85546875" style="1" customWidth="1"/>
    <col min="5877" max="5877" width="17" style="1" customWidth="1"/>
    <col min="5878" max="5884" width="8.85546875" style="1" customWidth="1"/>
    <col min="5885" max="5885" width="15.140625" style="1" customWidth="1"/>
    <col min="5886" max="5886" width="12.140625" style="1" customWidth="1"/>
    <col min="5887" max="5887" width="16.85546875" style="1" customWidth="1"/>
    <col min="5888" max="5888" width="14.85546875" style="1" customWidth="1"/>
    <col min="5889" max="5889" width="25.140625" style="1" customWidth="1"/>
    <col min="5890" max="6127" width="11.42578125" style="1"/>
    <col min="6128" max="6128" width="2.85546875" style="1" customWidth="1"/>
    <col min="6129" max="6130" width="12.85546875" style="1" customWidth="1"/>
    <col min="6131" max="6132" width="8.85546875" style="1" customWidth="1"/>
    <col min="6133" max="6133" width="17" style="1" customWidth="1"/>
    <col min="6134" max="6140" width="8.85546875" style="1" customWidth="1"/>
    <col min="6141" max="6141" width="15.140625" style="1" customWidth="1"/>
    <col min="6142" max="6142" width="12.140625" style="1" customWidth="1"/>
    <col min="6143" max="6143" width="16.85546875" style="1" customWidth="1"/>
    <col min="6144" max="6144" width="14.85546875" style="1" customWidth="1"/>
    <col min="6145" max="6145" width="25.140625" style="1" customWidth="1"/>
    <col min="6146" max="6383" width="11.42578125" style="1"/>
    <col min="6384" max="6384" width="2.85546875" style="1" customWidth="1"/>
    <col min="6385" max="6386" width="12.85546875" style="1" customWidth="1"/>
    <col min="6387" max="6388" width="8.85546875" style="1" customWidth="1"/>
    <col min="6389" max="6389" width="17" style="1" customWidth="1"/>
    <col min="6390" max="6396" width="8.85546875" style="1" customWidth="1"/>
    <col min="6397" max="6397" width="15.140625" style="1" customWidth="1"/>
    <col min="6398" max="6398" width="12.140625" style="1" customWidth="1"/>
    <col min="6399" max="6399" width="16.85546875" style="1" customWidth="1"/>
    <col min="6400" max="6400" width="14.85546875" style="1" customWidth="1"/>
    <col min="6401" max="6401" width="25.140625" style="1" customWidth="1"/>
    <col min="6402" max="6639" width="11.42578125" style="1"/>
    <col min="6640" max="6640" width="2.85546875" style="1" customWidth="1"/>
    <col min="6641" max="6642" width="12.85546875" style="1" customWidth="1"/>
    <col min="6643" max="6644" width="8.85546875" style="1" customWidth="1"/>
    <col min="6645" max="6645" width="17" style="1" customWidth="1"/>
    <col min="6646" max="6652" width="8.85546875" style="1" customWidth="1"/>
    <col min="6653" max="6653" width="15.140625" style="1" customWidth="1"/>
    <col min="6654" max="6654" width="12.140625" style="1" customWidth="1"/>
    <col min="6655" max="6655" width="16.85546875" style="1" customWidth="1"/>
    <col min="6656" max="6656" width="14.85546875" style="1" customWidth="1"/>
    <col min="6657" max="6657" width="25.140625" style="1" customWidth="1"/>
    <col min="6658" max="6895" width="11.42578125" style="1"/>
    <col min="6896" max="6896" width="2.85546875" style="1" customWidth="1"/>
    <col min="6897" max="6898" width="12.85546875" style="1" customWidth="1"/>
    <col min="6899" max="6900" width="8.85546875" style="1" customWidth="1"/>
    <col min="6901" max="6901" width="17" style="1" customWidth="1"/>
    <col min="6902" max="6908" width="8.85546875" style="1" customWidth="1"/>
    <col min="6909" max="6909" width="15.140625" style="1" customWidth="1"/>
    <col min="6910" max="6910" width="12.140625" style="1" customWidth="1"/>
    <col min="6911" max="6911" width="16.85546875" style="1" customWidth="1"/>
    <col min="6912" max="6912" width="14.85546875" style="1" customWidth="1"/>
    <col min="6913" max="6913" width="25.140625" style="1" customWidth="1"/>
    <col min="6914" max="7151" width="11.42578125" style="1"/>
    <col min="7152" max="7152" width="2.85546875" style="1" customWidth="1"/>
    <col min="7153" max="7154" width="12.85546875" style="1" customWidth="1"/>
    <col min="7155" max="7156" width="8.85546875" style="1" customWidth="1"/>
    <col min="7157" max="7157" width="17" style="1" customWidth="1"/>
    <col min="7158" max="7164" width="8.85546875" style="1" customWidth="1"/>
    <col min="7165" max="7165" width="15.140625" style="1" customWidth="1"/>
    <col min="7166" max="7166" width="12.140625" style="1" customWidth="1"/>
    <col min="7167" max="7167" width="16.85546875" style="1" customWidth="1"/>
    <col min="7168" max="7168" width="14.85546875" style="1" customWidth="1"/>
    <col min="7169" max="7169" width="25.140625" style="1" customWidth="1"/>
    <col min="7170" max="7407" width="11.42578125" style="1"/>
    <col min="7408" max="7408" width="2.85546875" style="1" customWidth="1"/>
    <col min="7409" max="7410" width="12.85546875" style="1" customWidth="1"/>
    <col min="7411" max="7412" width="8.85546875" style="1" customWidth="1"/>
    <col min="7413" max="7413" width="17" style="1" customWidth="1"/>
    <col min="7414" max="7420" width="8.85546875" style="1" customWidth="1"/>
    <col min="7421" max="7421" width="15.140625" style="1" customWidth="1"/>
    <col min="7422" max="7422" width="12.140625" style="1" customWidth="1"/>
    <col min="7423" max="7423" width="16.85546875" style="1" customWidth="1"/>
    <col min="7424" max="7424" width="14.85546875" style="1" customWidth="1"/>
    <col min="7425" max="7425" width="25.140625" style="1" customWidth="1"/>
    <col min="7426" max="7663" width="11.42578125" style="1"/>
    <col min="7664" max="7664" width="2.85546875" style="1" customWidth="1"/>
    <col min="7665" max="7666" width="12.85546875" style="1" customWidth="1"/>
    <col min="7667" max="7668" width="8.85546875" style="1" customWidth="1"/>
    <col min="7669" max="7669" width="17" style="1" customWidth="1"/>
    <col min="7670" max="7676" width="8.85546875" style="1" customWidth="1"/>
    <col min="7677" max="7677" width="15.140625" style="1" customWidth="1"/>
    <col min="7678" max="7678" width="12.140625" style="1" customWidth="1"/>
    <col min="7679" max="7679" width="16.85546875" style="1" customWidth="1"/>
    <col min="7680" max="7680" width="14.85546875" style="1" customWidth="1"/>
    <col min="7681" max="7681" width="25.140625" style="1" customWidth="1"/>
    <col min="7682" max="7919" width="11.42578125" style="1"/>
    <col min="7920" max="7920" width="2.85546875" style="1" customWidth="1"/>
    <col min="7921" max="7922" width="12.85546875" style="1" customWidth="1"/>
    <col min="7923" max="7924" width="8.85546875" style="1" customWidth="1"/>
    <col min="7925" max="7925" width="17" style="1" customWidth="1"/>
    <col min="7926" max="7932" width="8.85546875" style="1" customWidth="1"/>
    <col min="7933" max="7933" width="15.140625" style="1" customWidth="1"/>
    <col min="7934" max="7934" width="12.140625" style="1" customWidth="1"/>
    <col min="7935" max="7935" width="16.85546875" style="1" customWidth="1"/>
    <col min="7936" max="7936" width="14.85546875" style="1" customWidth="1"/>
    <col min="7937" max="7937" width="25.140625" style="1" customWidth="1"/>
    <col min="7938" max="8175" width="11.42578125" style="1"/>
    <col min="8176" max="8176" width="2.85546875" style="1" customWidth="1"/>
    <col min="8177" max="8178" width="12.85546875" style="1" customWidth="1"/>
    <col min="8179" max="8180" width="8.85546875" style="1" customWidth="1"/>
    <col min="8181" max="8181" width="17" style="1" customWidth="1"/>
    <col min="8182" max="8188" width="8.85546875" style="1" customWidth="1"/>
    <col min="8189" max="8189" width="15.140625" style="1" customWidth="1"/>
    <col min="8190" max="8190" width="12.140625" style="1" customWidth="1"/>
    <col min="8191" max="8191" width="16.85546875" style="1" customWidth="1"/>
    <col min="8192" max="8192" width="14.85546875" style="1" customWidth="1"/>
    <col min="8193" max="8193" width="25.140625" style="1" customWidth="1"/>
    <col min="8194" max="8431" width="11.42578125" style="1"/>
    <col min="8432" max="8432" width="2.85546875" style="1" customWidth="1"/>
    <col min="8433" max="8434" width="12.85546875" style="1" customWidth="1"/>
    <col min="8435" max="8436" width="8.85546875" style="1" customWidth="1"/>
    <col min="8437" max="8437" width="17" style="1" customWidth="1"/>
    <col min="8438" max="8444" width="8.85546875" style="1" customWidth="1"/>
    <col min="8445" max="8445" width="15.140625" style="1" customWidth="1"/>
    <col min="8446" max="8446" width="12.140625" style="1" customWidth="1"/>
    <col min="8447" max="8447" width="16.85546875" style="1" customWidth="1"/>
    <col min="8448" max="8448" width="14.85546875" style="1" customWidth="1"/>
    <col min="8449" max="8449" width="25.140625" style="1" customWidth="1"/>
    <col min="8450" max="8687" width="11.42578125" style="1"/>
    <col min="8688" max="8688" width="2.85546875" style="1" customWidth="1"/>
    <col min="8689" max="8690" width="12.85546875" style="1" customWidth="1"/>
    <col min="8691" max="8692" width="8.85546875" style="1" customWidth="1"/>
    <col min="8693" max="8693" width="17" style="1" customWidth="1"/>
    <col min="8694" max="8700" width="8.85546875" style="1" customWidth="1"/>
    <col min="8701" max="8701" width="15.140625" style="1" customWidth="1"/>
    <col min="8702" max="8702" width="12.140625" style="1" customWidth="1"/>
    <col min="8703" max="8703" width="16.85546875" style="1" customWidth="1"/>
    <col min="8704" max="8704" width="14.85546875" style="1" customWidth="1"/>
    <col min="8705" max="8705" width="25.140625" style="1" customWidth="1"/>
    <col min="8706" max="8943" width="11.42578125" style="1"/>
    <col min="8944" max="8944" width="2.85546875" style="1" customWidth="1"/>
    <col min="8945" max="8946" width="12.85546875" style="1" customWidth="1"/>
    <col min="8947" max="8948" width="8.85546875" style="1" customWidth="1"/>
    <col min="8949" max="8949" width="17" style="1" customWidth="1"/>
    <col min="8950" max="8956" width="8.85546875" style="1" customWidth="1"/>
    <col min="8957" max="8957" width="15.140625" style="1" customWidth="1"/>
    <col min="8958" max="8958" width="12.140625" style="1" customWidth="1"/>
    <col min="8959" max="8959" width="16.85546875" style="1" customWidth="1"/>
    <col min="8960" max="8960" width="14.85546875" style="1" customWidth="1"/>
    <col min="8961" max="8961" width="25.140625" style="1" customWidth="1"/>
    <col min="8962" max="9199" width="11.42578125" style="1"/>
    <col min="9200" max="9200" width="2.85546875" style="1" customWidth="1"/>
    <col min="9201" max="9202" width="12.85546875" style="1" customWidth="1"/>
    <col min="9203" max="9204" width="8.85546875" style="1" customWidth="1"/>
    <col min="9205" max="9205" width="17" style="1" customWidth="1"/>
    <col min="9206" max="9212" width="8.85546875" style="1" customWidth="1"/>
    <col min="9213" max="9213" width="15.140625" style="1" customWidth="1"/>
    <col min="9214" max="9214" width="12.140625" style="1" customWidth="1"/>
    <col min="9215" max="9215" width="16.85546875" style="1" customWidth="1"/>
    <col min="9216" max="9216" width="14.85546875" style="1" customWidth="1"/>
    <col min="9217" max="9217" width="25.140625" style="1" customWidth="1"/>
    <col min="9218" max="9455" width="11.42578125" style="1"/>
    <col min="9456" max="9456" width="2.85546875" style="1" customWidth="1"/>
    <col min="9457" max="9458" width="12.85546875" style="1" customWidth="1"/>
    <col min="9459" max="9460" width="8.85546875" style="1" customWidth="1"/>
    <col min="9461" max="9461" width="17" style="1" customWidth="1"/>
    <col min="9462" max="9468" width="8.85546875" style="1" customWidth="1"/>
    <col min="9469" max="9469" width="15.140625" style="1" customWidth="1"/>
    <col min="9470" max="9470" width="12.140625" style="1" customWidth="1"/>
    <col min="9471" max="9471" width="16.85546875" style="1" customWidth="1"/>
    <col min="9472" max="9472" width="14.85546875" style="1" customWidth="1"/>
    <col min="9473" max="9473" width="25.140625" style="1" customWidth="1"/>
    <col min="9474" max="9711" width="11.42578125" style="1"/>
    <col min="9712" max="9712" width="2.85546875" style="1" customWidth="1"/>
    <col min="9713" max="9714" width="12.85546875" style="1" customWidth="1"/>
    <col min="9715" max="9716" width="8.85546875" style="1" customWidth="1"/>
    <col min="9717" max="9717" width="17" style="1" customWidth="1"/>
    <col min="9718" max="9724" width="8.85546875" style="1" customWidth="1"/>
    <col min="9725" max="9725" width="15.140625" style="1" customWidth="1"/>
    <col min="9726" max="9726" width="12.140625" style="1" customWidth="1"/>
    <col min="9727" max="9727" width="16.85546875" style="1" customWidth="1"/>
    <col min="9728" max="9728" width="14.85546875" style="1" customWidth="1"/>
    <col min="9729" max="9729" width="25.140625" style="1" customWidth="1"/>
    <col min="9730" max="9967" width="11.42578125" style="1"/>
    <col min="9968" max="9968" width="2.85546875" style="1" customWidth="1"/>
    <col min="9969" max="9970" width="12.85546875" style="1" customWidth="1"/>
    <col min="9971" max="9972" width="8.85546875" style="1" customWidth="1"/>
    <col min="9973" max="9973" width="17" style="1" customWidth="1"/>
    <col min="9974" max="9980" width="8.85546875" style="1" customWidth="1"/>
    <col min="9981" max="9981" width="15.140625" style="1" customWidth="1"/>
    <col min="9982" max="9982" width="12.140625" style="1" customWidth="1"/>
    <col min="9983" max="9983" width="16.85546875" style="1" customWidth="1"/>
    <col min="9984" max="9984" width="14.85546875" style="1" customWidth="1"/>
    <col min="9985" max="9985" width="25.140625" style="1" customWidth="1"/>
    <col min="9986" max="10223" width="11.42578125" style="1"/>
    <col min="10224" max="10224" width="2.85546875" style="1" customWidth="1"/>
    <col min="10225" max="10226" width="12.85546875" style="1" customWidth="1"/>
    <col min="10227" max="10228" width="8.85546875" style="1" customWidth="1"/>
    <col min="10229" max="10229" width="17" style="1" customWidth="1"/>
    <col min="10230" max="10236" width="8.85546875" style="1" customWidth="1"/>
    <col min="10237" max="10237" width="15.140625" style="1" customWidth="1"/>
    <col min="10238" max="10238" width="12.140625" style="1" customWidth="1"/>
    <col min="10239" max="10239" width="16.85546875" style="1" customWidth="1"/>
    <col min="10240" max="10240" width="14.85546875" style="1" customWidth="1"/>
    <col min="10241" max="10241" width="25.140625" style="1" customWidth="1"/>
    <col min="10242" max="10479" width="11.42578125" style="1"/>
    <col min="10480" max="10480" width="2.85546875" style="1" customWidth="1"/>
    <col min="10481" max="10482" width="12.85546875" style="1" customWidth="1"/>
    <col min="10483" max="10484" width="8.85546875" style="1" customWidth="1"/>
    <col min="10485" max="10485" width="17" style="1" customWidth="1"/>
    <col min="10486" max="10492" width="8.85546875" style="1" customWidth="1"/>
    <col min="10493" max="10493" width="15.140625" style="1" customWidth="1"/>
    <col min="10494" max="10494" width="12.140625" style="1" customWidth="1"/>
    <col min="10495" max="10495" width="16.85546875" style="1" customWidth="1"/>
    <col min="10496" max="10496" width="14.85546875" style="1" customWidth="1"/>
    <col min="10497" max="10497" width="25.140625" style="1" customWidth="1"/>
    <col min="10498" max="10735" width="11.42578125" style="1"/>
    <col min="10736" max="10736" width="2.85546875" style="1" customWidth="1"/>
    <col min="10737" max="10738" width="12.85546875" style="1" customWidth="1"/>
    <col min="10739" max="10740" width="8.85546875" style="1" customWidth="1"/>
    <col min="10741" max="10741" width="17" style="1" customWidth="1"/>
    <col min="10742" max="10748" width="8.85546875" style="1" customWidth="1"/>
    <col min="10749" max="10749" width="15.140625" style="1" customWidth="1"/>
    <col min="10750" max="10750" width="12.140625" style="1" customWidth="1"/>
    <col min="10751" max="10751" width="16.85546875" style="1" customWidth="1"/>
    <col min="10752" max="10752" width="14.85546875" style="1" customWidth="1"/>
    <col min="10753" max="10753" width="25.140625" style="1" customWidth="1"/>
    <col min="10754" max="10991" width="11.42578125" style="1"/>
    <col min="10992" max="10992" width="2.85546875" style="1" customWidth="1"/>
    <col min="10993" max="10994" width="12.85546875" style="1" customWidth="1"/>
    <col min="10995" max="10996" width="8.85546875" style="1" customWidth="1"/>
    <col min="10997" max="10997" width="17" style="1" customWidth="1"/>
    <col min="10998" max="11004" width="8.85546875" style="1" customWidth="1"/>
    <col min="11005" max="11005" width="15.140625" style="1" customWidth="1"/>
    <col min="11006" max="11006" width="12.140625" style="1" customWidth="1"/>
    <col min="11007" max="11007" width="16.85546875" style="1" customWidth="1"/>
    <col min="11008" max="11008" width="14.85546875" style="1" customWidth="1"/>
    <col min="11009" max="11009" width="25.140625" style="1" customWidth="1"/>
    <col min="11010" max="11247" width="11.42578125" style="1"/>
    <col min="11248" max="11248" width="2.85546875" style="1" customWidth="1"/>
    <col min="11249" max="11250" width="12.85546875" style="1" customWidth="1"/>
    <col min="11251" max="11252" width="8.85546875" style="1" customWidth="1"/>
    <col min="11253" max="11253" width="17" style="1" customWidth="1"/>
    <col min="11254" max="11260" width="8.85546875" style="1" customWidth="1"/>
    <col min="11261" max="11261" width="15.140625" style="1" customWidth="1"/>
    <col min="11262" max="11262" width="12.140625" style="1" customWidth="1"/>
    <col min="11263" max="11263" width="16.85546875" style="1" customWidth="1"/>
    <col min="11264" max="11264" width="14.85546875" style="1" customWidth="1"/>
    <col min="11265" max="11265" width="25.140625" style="1" customWidth="1"/>
    <col min="11266" max="11503" width="11.42578125" style="1"/>
    <col min="11504" max="11504" width="2.85546875" style="1" customWidth="1"/>
    <col min="11505" max="11506" width="12.85546875" style="1" customWidth="1"/>
    <col min="11507" max="11508" width="8.85546875" style="1" customWidth="1"/>
    <col min="11509" max="11509" width="17" style="1" customWidth="1"/>
    <col min="11510" max="11516" width="8.85546875" style="1" customWidth="1"/>
    <col min="11517" max="11517" width="15.140625" style="1" customWidth="1"/>
    <col min="11518" max="11518" width="12.140625" style="1" customWidth="1"/>
    <col min="11519" max="11519" width="16.85546875" style="1" customWidth="1"/>
    <col min="11520" max="11520" width="14.85546875" style="1" customWidth="1"/>
    <col min="11521" max="11521" width="25.140625" style="1" customWidth="1"/>
    <col min="11522" max="11759" width="11.42578125" style="1"/>
    <col min="11760" max="11760" width="2.85546875" style="1" customWidth="1"/>
    <col min="11761" max="11762" width="12.85546875" style="1" customWidth="1"/>
    <col min="11763" max="11764" width="8.85546875" style="1" customWidth="1"/>
    <col min="11765" max="11765" width="17" style="1" customWidth="1"/>
    <col min="11766" max="11772" width="8.85546875" style="1" customWidth="1"/>
    <col min="11773" max="11773" width="15.140625" style="1" customWidth="1"/>
    <col min="11774" max="11774" width="12.140625" style="1" customWidth="1"/>
    <col min="11775" max="11775" width="16.85546875" style="1" customWidth="1"/>
    <col min="11776" max="11776" width="14.85546875" style="1" customWidth="1"/>
    <col min="11777" max="11777" width="25.140625" style="1" customWidth="1"/>
    <col min="11778" max="12015" width="11.42578125" style="1"/>
    <col min="12016" max="12016" width="2.85546875" style="1" customWidth="1"/>
    <col min="12017" max="12018" width="12.85546875" style="1" customWidth="1"/>
    <col min="12019" max="12020" width="8.85546875" style="1" customWidth="1"/>
    <col min="12021" max="12021" width="17" style="1" customWidth="1"/>
    <col min="12022" max="12028" width="8.85546875" style="1" customWidth="1"/>
    <col min="12029" max="12029" width="15.140625" style="1" customWidth="1"/>
    <col min="12030" max="12030" width="12.140625" style="1" customWidth="1"/>
    <col min="12031" max="12031" width="16.85546875" style="1" customWidth="1"/>
    <col min="12032" max="12032" width="14.85546875" style="1" customWidth="1"/>
    <col min="12033" max="12033" width="25.140625" style="1" customWidth="1"/>
    <col min="12034" max="12271" width="11.42578125" style="1"/>
    <col min="12272" max="12272" width="2.85546875" style="1" customWidth="1"/>
    <col min="12273" max="12274" width="12.85546875" style="1" customWidth="1"/>
    <col min="12275" max="12276" width="8.85546875" style="1" customWidth="1"/>
    <col min="12277" max="12277" width="17" style="1" customWidth="1"/>
    <col min="12278" max="12284" width="8.85546875" style="1" customWidth="1"/>
    <col min="12285" max="12285" width="15.140625" style="1" customWidth="1"/>
    <col min="12286" max="12286" width="12.140625" style="1" customWidth="1"/>
    <col min="12287" max="12287" width="16.85546875" style="1" customWidth="1"/>
    <col min="12288" max="12288" width="14.85546875" style="1" customWidth="1"/>
    <col min="12289" max="12289" width="25.140625" style="1" customWidth="1"/>
    <col min="12290" max="12527" width="11.42578125" style="1"/>
    <col min="12528" max="12528" width="2.85546875" style="1" customWidth="1"/>
    <col min="12529" max="12530" width="12.85546875" style="1" customWidth="1"/>
    <col min="12531" max="12532" width="8.85546875" style="1" customWidth="1"/>
    <col min="12533" max="12533" width="17" style="1" customWidth="1"/>
    <col min="12534" max="12540" width="8.85546875" style="1" customWidth="1"/>
    <col min="12541" max="12541" width="15.140625" style="1" customWidth="1"/>
    <col min="12542" max="12542" width="12.140625" style="1" customWidth="1"/>
    <col min="12543" max="12543" width="16.85546875" style="1" customWidth="1"/>
    <col min="12544" max="12544" width="14.85546875" style="1" customWidth="1"/>
    <col min="12545" max="12545" width="25.140625" style="1" customWidth="1"/>
    <col min="12546" max="12783" width="11.42578125" style="1"/>
    <col min="12784" max="12784" width="2.85546875" style="1" customWidth="1"/>
    <col min="12785" max="12786" width="12.85546875" style="1" customWidth="1"/>
    <col min="12787" max="12788" width="8.85546875" style="1" customWidth="1"/>
    <col min="12789" max="12789" width="17" style="1" customWidth="1"/>
    <col min="12790" max="12796" width="8.85546875" style="1" customWidth="1"/>
    <col min="12797" max="12797" width="15.140625" style="1" customWidth="1"/>
    <col min="12798" max="12798" width="12.140625" style="1" customWidth="1"/>
    <col min="12799" max="12799" width="16.85546875" style="1" customWidth="1"/>
    <col min="12800" max="12800" width="14.85546875" style="1" customWidth="1"/>
    <col min="12801" max="12801" width="25.140625" style="1" customWidth="1"/>
    <col min="12802" max="13039" width="11.42578125" style="1"/>
    <col min="13040" max="13040" width="2.85546875" style="1" customWidth="1"/>
    <col min="13041" max="13042" width="12.85546875" style="1" customWidth="1"/>
    <col min="13043" max="13044" width="8.85546875" style="1" customWidth="1"/>
    <col min="13045" max="13045" width="17" style="1" customWidth="1"/>
    <col min="13046" max="13052" width="8.85546875" style="1" customWidth="1"/>
    <col min="13053" max="13053" width="15.140625" style="1" customWidth="1"/>
    <col min="13054" max="13054" width="12.140625" style="1" customWidth="1"/>
    <col min="13055" max="13055" width="16.85546875" style="1" customWidth="1"/>
    <col min="13056" max="13056" width="14.85546875" style="1" customWidth="1"/>
    <col min="13057" max="13057" width="25.140625" style="1" customWidth="1"/>
    <col min="13058" max="13295" width="11.42578125" style="1"/>
    <col min="13296" max="13296" width="2.85546875" style="1" customWidth="1"/>
    <col min="13297" max="13298" width="12.85546875" style="1" customWidth="1"/>
    <col min="13299" max="13300" width="8.85546875" style="1" customWidth="1"/>
    <col min="13301" max="13301" width="17" style="1" customWidth="1"/>
    <col min="13302" max="13308" width="8.85546875" style="1" customWidth="1"/>
    <col min="13309" max="13309" width="15.140625" style="1" customWidth="1"/>
    <col min="13310" max="13310" width="12.140625" style="1" customWidth="1"/>
    <col min="13311" max="13311" width="16.85546875" style="1" customWidth="1"/>
    <col min="13312" max="13312" width="14.85546875" style="1" customWidth="1"/>
    <col min="13313" max="13313" width="25.140625" style="1" customWidth="1"/>
    <col min="13314" max="13551" width="11.42578125" style="1"/>
    <col min="13552" max="13552" width="2.85546875" style="1" customWidth="1"/>
    <col min="13553" max="13554" width="12.85546875" style="1" customWidth="1"/>
    <col min="13555" max="13556" width="8.85546875" style="1" customWidth="1"/>
    <col min="13557" max="13557" width="17" style="1" customWidth="1"/>
    <col min="13558" max="13564" width="8.85546875" style="1" customWidth="1"/>
    <col min="13565" max="13565" width="15.140625" style="1" customWidth="1"/>
    <col min="13566" max="13566" width="12.140625" style="1" customWidth="1"/>
    <col min="13567" max="13567" width="16.85546875" style="1" customWidth="1"/>
    <col min="13568" max="13568" width="14.85546875" style="1" customWidth="1"/>
    <col min="13569" max="13569" width="25.140625" style="1" customWidth="1"/>
    <col min="13570" max="13807" width="11.42578125" style="1"/>
    <col min="13808" max="13808" width="2.85546875" style="1" customWidth="1"/>
    <col min="13809" max="13810" width="12.85546875" style="1" customWidth="1"/>
    <col min="13811" max="13812" width="8.85546875" style="1" customWidth="1"/>
    <col min="13813" max="13813" width="17" style="1" customWidth="1"/>
    <col min="13814" max="13820" width="8.85546875" style="1" customWidth="1"/>
    <col min="13821" max="13821" width="15.140625" style="1" customWidth="1"/>
    <col min="13822" max="13822" width="12.140625" style="1" customWidth="1"/>
    <col min="13823" max="13823" width="16.85546875" style="1" customWidth="1"/>
    <col min="13824" max="13824" width="14.85546875" style="1" customWidth="1"/>
    <col min="13825" max="13825" width="25.140625" style="1" customWidth="1"/>
    <col min="13826" max="14063" width="11.42578125" style="1"/>
    <col min="14064" max="14064" width="2.85546875" style="1" customWidth="1"/>
    <col min="14065" max="14066" width="12.85546875" style="1" customWidth="1"/>
    <col min="14067" max="14068" width="8.85546875" style="1" customWidth="1"/>
    <col min="14069" max="14069" width="17" style="1" customWidth="1"/>
    <col min="14070" max="14076" width="8.85546875" style="1" customWidth="1"/>
    <col min="14077" max="14077" width="15.140625" style="1" customWidth="1"/>
    <col min="14078" max="14078" width="12.140625" style="1" customWidth="1"/>
    <col min="14079" max="14079" width="16.85546875" style="1" customWidth="1"/>
    <col min="14080" max="14080" width="14.85546875" style="1" customWidth="1"/>
    <col min="14081" max="14081" width="25.140625" style="1" customWidth="1"/>
    <col min="14082" max="14319" width="11.42578125" style="1"/>
    <col min="14320" max="14320" width="2.85546875" style="1" customWidth="1"/>
    <col min="14321" max="14322" width="12.85546875" style="1" customWidth="1"/>
    <col min="14323" max="14324" width="8.85546875" style="1" customWidth="1"/>
    <col min="14325" max="14325" width="17" style="1" customWidth="1"/>
    <col min="14326" max="14332" width="8.85546875" style="1" customWidth="1"/>
    <col min="14333" max="14333" width="15.140625" style="1" customWidth="1"/>
    <col min="14334" max="14334" width="12.140625" style="1" customWidth="1"/>
    <col min="14335" max="14335" width="16.85546875" style="1" customWidth="1"/>
    <col min="14336" max="14336" width="14.85546875" style="1" customWidth="1"/>
    <col min="14337" max="14337" width="25.140625" style="1" customWidth="1"/>
    <col min="14338" max="14575" width="11.42578125" style="1"/>
    <col min="14576" max="14576" width="2.85546875" style="1" customWidth="1"/>
    <col min="14577" max="14578" width="12.85546875" style="1" customWidth="1"/>
    <col min="14579" max="14580" width="8.85546875" style="1" customWidth="1"/>
    <col min="14581" max="14581" width="17" style="1" customWidth="1"/>
    <col min="14582" max="14588" width="8.85546875" style="1" customWidth="1"/>
    <col min="14589" max="14589" width="15.140625" style="1" customWidth="1"/>
    <col min="14590" max="14590" width="12.140625" style="1" customWidth="1"/>
    <col min="14591" max="14591" width="16.85546875" style="1" customWidth="1"/>
    <col min="14592" max="14592" width="14.85546875" style="1" customWidth="1"/>
    <col min="14593" max="14593" width="25.140625" style="1" customWidth="1"/>
    <col min="14594" max="14831" width="11.42578125" style="1"/>
    <col min="14832" max="14832" width="2.85546875" style="1" customWidth="1"/>
    <col min="14833" max="14834" width="12.85546875" style="1" customWidth="1"/>
    <col min="14835" max="14836" width="8.85546875" style="1" customWidth="1"/>
    <col min="14837" max="14837" width="17" style="1" customWidth="1"/>
    <col min="14838" max="14844" width="8.85546875" style="1" customWidth="1"/>
    <col min="14845" max="14845" width="15.140625" style="1" customWidth="1"/>
    <col min="14846" max="14846" width="12.140625" style="1" customWidth="1"/>
    <col min="14847" max="14847" width="16.85546875" style="1" customWidth="1"/>
    <col min="14848" max="14848" width="14.85546875" style="1" customWidth="1"/>
    <col min="14849" max="14849" width="25.140625" style="1" customWidth="1"/>
    <col min="14850" max="15087" width="11.42578125" style="1"/>
    <col min="15088" max="15088" width="2.85546875" style="1" customWidth="1"/>
    <col min="15089" max="15090" width="12.85546875" style="1" customWidth="1"/>
    <col min="15091" max="15092" width="8.85546875" style="1" customWidth="1"/>
    <col min="15093" max="15093" width="17" style="1" customWidth="1"/>
    <col min="15094" max="15100" width="8.85546875" style="1" customWidth="1"/>
    <col min="15101" max="15101" width="15.140625" style="1" customWidth="1"/>
    <col min="15102" max="15102" width="12.140625" style="1" customWidth="1"/>
    <col min="15103" max="15103" width="16.85546875" style="1" customWidth="1"/>
    <col min="15104" max="15104" width="14.85546875" style="1" customWidth="1"/>
    <col min="15105" max="15105" width="25.140625" style="1" customWidth="1"/>
    <col min="15106" max="15343" width="11.42578125" style="1"/>
    <col min="15344" max="15344" width="2.85546875" style="1" customWidth="1"/>
    <col min="15345" max="15346" width="12.85546875" style="1" customWidth="1"/>
    <col min="15347" max="15348" width="8.85546875" style="1" customWidth="1"/>
    <col min="15349" max="15349" width="17" style="1" customWidth="1"/>
    <col min="15350" max="15356" width="8.85546875" style="1" customWidth="1"/>
    <col min="15357" max="15357" width="15.140625" style="1" customWidth="1"/>
    <col min="15358" max="15358" width="12.140625" style="1" customWidth="1"/>
    <col min="15359" max="15359" width="16.85546875" style="1" customWidth="1"/>
    <col min="15360" max="15360" width="14.85546875" style="1" customWidth="1"/>
    <col min="15361" max="15361" width="25.140625" style="1" customWidth="1"/>
    <col min="15362" max="15599" width="11.42578125" style="1"/>
    <col min="15600" max="15600" width="2.85546875" style="1" customWidth="1"/>
    <col min="15601" max="15602" width="12.85546875" style="1" customWidth="1"/>
    <col min="15603" max="15604" width="8.85546875" style="1" customWidth="1"/>
    <col min="15605" max="15605" width="17" style="1" customWidth="1"/>
    <col min="15606" max="15612" width="8.85546875" style="1" customWidth="1"/>
    <col min="15613" max="15613" width="15.140625" style="1" customWidth="1"/>
    <col min="15614" max="15614" width="12.140625" style="1" customWidth="1"/>
    <col min="15615" max="15615" width="16.85546875" style="1" customWidth="1"/>
    <col min="15616" max="15616" width="14.85546875" style="1" customWidth="1"/>
    <col min="15617" max="15617" width="25.140625" style="1" customWidth="1"/>
    <col min="15618" max="15855" width="11.42578125" style="1"/>
    <col min="15856" max="15856" width="2.85546875" style="1" customWidth="1"/>
    <col min="15857" max="15858" width="12.85546875" style="1" customWidth="1"/>
    <col min="15859" max="15860" width="8.85546875" style="1" customWidth="1"/>
    <col min="15861" max="15861" width="17" style="1" customWidth="1"/>
    <col min="15862" max="15868" width="8.85546875" style="1" customWidth="1"/>
    <col min="15869" max="15869" width="15.140625" style="1" customWidth="1"/>
    <col min="15870" max="15870" width="12.140625" style="1" customWidth="1"/>
    <col min="15871" max="15871" width="16.85546875" style="1" customWidth="1"/>
    <col min="15872" max="15872" width="14.85546875" style="1" customWidth="1"/>
    <col min="15873" max="15873" width="25.140625" style="1" customWidth="1"/>
    <col min="15874" max="16111" width="11.42578125" style="1"/>
    <col min="16112" max="16112" width="2.85546875" style="1" customWidth="1"/>
    <col min="16113" max="16114" width="12.85546875" style="1" customWidth="1"/>
    <col min="16115" max="16116" width="8.85546875" style="1" customWidth="1"/>
    <col min="16117" max="16117" width="17" style="1" customWidth="1"/>
    <col min="16118" max="16124" width="8.85546875" style="1" customWidth="1"/>
    <col min="16125" max="16125" width="15.140625" style="1" customWidth="1"/>
    <col min="16126" max="16126" width="12.140625" style="1" customWidth="1"/>
    <col min="16127" max="16127" width="16.85546875" style="1" customWidth="1"/>
    <col min="16128" max="16128" width="14.85546875" style="1" customWidth="1"/>
    <col min="16129" max="16129" width="25.140625" style="1" customWidth="1"/>
    <col min="16130" max="16368" width="11.42578125" style="1"/>
    <col min="16369" max="16384" width="11.42578125" style="1" customWidth="1"/>
  </cols>
  <sheetData>
    <row r="1" spans="1:8" s="24" customFormat="1" ht="16.5" thickTop="1" x14ac:dyDescent="0.25">
      <c r="A1" s="23"/>
      <c r="B1" s="76" t="s">
        <v>256</v>
      </c>
      <c r="C1" s="77"/>
      <c r="D1" s="77"/>
      <c r="E1" s="77"/>
      <c r="F1" s="77"/>
      <c r="G1" s="77"/>
      <c r="H1" s="78"/>
    </row>
    <row r="2" spans="1:8" s="24" customFormat="1" ht="15" x14ac:dyDescent="0.25">
      <c r="B2" s="25"/>
      <c r="C2" s="26"/>
      <c r="D2" s="27"/>
      <c r="E2" s="27"/>
      <c r="F2" s="28"/>
      <c r="G2" s="28"/>
      <c r="H2" s="29"/>
    </row>
    <row r="3" spans="1:8" s="24" customFormat="1" ht="27" customHeight="1" x14ac:dyDescent="0.25">
      <c r="B3" s="30"/>
      <c r="C3" s="26"/>
      <c r="D3" s="27"/>
      <c r="E3" s="27"/>
      <c r="F3" s="26"/>
      <c r="G3" s="26"/>
      <c r="H3" s="29"/>
    </row>
    <row r="4" spans="1:8" s="24" customFormat="1" ht="15.75" x14ac:dyDescent="0.25">
      <c r="B4" s="30"/>
      <c r="C4" s="26"/>
      <c r="D4" s="27"/>
      <c r="E4" s="27"/>
      <c r="F4" s="26"/>
      <c r="G4" s="26"/>
      <c r="H4" s="29"/>
    </row>
    <row r="5" spans="1:8" s="24" customFormat="1" ht="9" customHeight="1" x14ac:dyDescent="0.25">
      <c r="B5" s="30"/>
      <c r="C5" s="26"/>
      <c r="D5" s="31"/>
      <c r="E5" s="31"/>
      <c r="F5" s="31"/>
      <c r="G5" s="31"/>
      <c r="H5" s="32"/>
    </row>
    <row r="6" spans="1:8" s="24" customFormat="1" ht="23.25" x14ac:dyDescent="0.25">
      <c r="B6" s="68"/>
      <c r="C6" s="69"/>
      <c r="D6" s="69"/>
      <c r="E6" s="69"/>
      <c r="F6" s="69"/>
      <c r="G6" s="88"/>
      <c r="H6" s="89"/>
    </row>
    <row r="7" spans="1:8" s="24" customFormat="1" ht="24" thickBot="1" x14ac:dyDescent="0.3">
      <c r="B7" s="90"/>
      <c r="C7" s="91"/>
      <c r="D7" s="91"/>
      <c r="E7" s="91"/>
      <c r="F7" s="91"/>
      <c r="G7" s="91"/>
      <c r="H7" s="92"/>
    </row>
    <row r="8" spans="1:8" s="24" customFormat="1" ht="32.450000000000003" customHeight="1" thickTop="1" x14ac:dyDescent="0.25">
      <c r="B8" s="33" t="s">
        <v>6</v>
      </c>
      <c r="C8" s="79" t="s">
        <v>255</v>
      </c>
      <c r="D8" s="79"/>
      <c r="E8" s="79"/>
      <c r="F8" s="79"/>
      <c r="G8" s="80"/>
      <c r="H8" s="81"/>
    </row>
    <row r="9" spans="1:8" s="24" customFormat="1" ht="27.95" customHeight="1" x14ac:dyDescent="0.25">
      <c r="B9" s="34" t="s">
        <v>7</v>
      </c>
      <c r="C9" s="82" t="s">
        <v>66</v>
      </c>
      <c r="D9" s="83"/>
      <c r="E9" s="83"/>
      <c r="F9" s="83"/>
      <c r="G9" s="83"/>
      <c r="H9" s="84"/>
    </row>
    <row r="10" spans="1:8" s="24" customFormat="1" ht="27.95" customHeight="1" x14ac:dyDescent="0.25">
      <c r="B10" s="34" t="s">
        <v>8</v>
      </c>
      <c r="C10" s="82" t="s">
        <v>67</v>
      </c>
      <c r="D10" s="83"/>
      <c r="E10" s="83"/>
      <c r="F10" s="83"/>
      <c r="G10" s="83"/>
      <c r="H10" s="84"/>
    </row>
    <row r="11" spans="1:8" s="24" customFormat="1" ht="22.9" customHeight="1" thickBot="1" x14ac:dyDescent="0.3">
      <c r="B11" s="35" t="s">
        <v>9</v>
      </c>
      <c r="C11" s="85" t="s">
        <v>65</v>
      </c>
      <c r="D11" s="86"/>
      <c r="E11" s="86"/>
      <c r="F11" s="86"/>
      <c r="G11" s="86"/>
      <c r="H11" s="87"/>
    </row>
    <row r="12" spans="1:8" ht="16.5" thickTop="1" x14ac:dyDescent="0.2">
      <c r="B12" s="2"/>
      <c r="C12" s="3"/>
      <c r="D12" s="4"/>
      <c r="E12" s="14"/>
      <c r="F12" s="17"/>
      <c r="G12" s="17"/>
      <c r="H12" s="17"/>
    </row>
    <row r="13" spans="1:8" ht="15.75" x14ac:dyDescent="0.2">
      <c r="B13" s="2"/>
      <c r="C13" s="3"/>
      <c r="D13" s="4"/>
      <c r="E13" s="14"/>
      <c r="F13" s="17"/>
      <c r="G13" s="17"/>
      <c r="H13" s="17"/>
    </row>
    <row r="14" spans="1:8" ht="15.75" x14ac:dyDescent="0.2">
      <c r="B14" s="2"/>
      <c r="C14" s="3"/>
      <c r="D14" s="4"/>
      <c r="E14" s="14"/>
      <c r="F14" s="17"/>
      <c r="G14" s="17"/>
      <c r="H14" s="17"/>
    </row>
    <row r="15" spans="1:8" ht="15.75" x14ac:dyDescent="0.2">
      <c r="B15" s="2"/>
      <c r="C15" s="5" t="s">
        <v>0</v>
      </c>
      <c r="D15" s="4"/>
      <c r="E15" s="14"/>
      <c r="F15" s="17"/>
      <c r="G15" s="17"/>
      <c r="H15" s="17"/>
    </row>
    <row r="16" spans="1:8" ht="15.75" x14ac:dyDescent="0.2">
      <c r="B16" s="2"/>
      <c r="C16" s="5"/>
      <c r="D16" s="4"/>
      <c r="E16" s="14"/>
      <c r="F16" s="17"/>
      <c r="G16" s="17"/>
      <c r="H16" s="17"/>
    </row>
    <row r="17" spans="2:8" ht="15.75" x14ac:dyDescent="0.2">
      <c r="B17" s="2"/>
      <c r="C17" s="5"/>
      <c r="D17" s="4"/>
      <c r="E17" s="14"/>
      <c r="F17" s="17"/>
      <c r="G17" s="17"/>
      <c r="H17" s="17"/>
    </row>
    <row r="18" spans="2:8" ht="15.75" x14ac:dyDescent="0.2">
      <c r="B18" s="2"/>
      <c r="C18" s="3"/>
      <c r="D18" s="4"/>
      <c r="E18" s="14"/>
      <c r="F18" s="17"/>
      <c r="G18" s="17"/>
      <c r="H18" s="17"/>
    </row>
    <row r="19" spans="2:8" ht="15.75" customHeight="1" x14ac:dyDescent="0.2">
      <c r="B19" s="2"/>
      <c r="C19" s="74" t="s">
        <v>68</v>
      </c>
      <c r="D19" s="75"/>
      <c r="E19" s="75"/>
      <c r="F19" s="75"/>
      <c r="G19" s="75"/>
      <c r="H19" s="20"/>
    </row>
    <row r="20" spans="2:8" ht="15.75" x14ac:dyDescent="0.2">
      <c r="B20" s="2"/>
      <c r="C20" s="46" t="s">
        <v>60</v>
      </c>
      <c r="D20" s="47"/>
      <c r="E20" s="48"/>
      <c r="F20" s="48"/>
      <c r="G20" s="48"/>
      <c r="H20" s="38">
        <f>H112</f>
        <v>1350</v>
      </c>
    </row>
    <row r="21" spans="2:8" s="9" customFormat="1" ht="15.75" customHeight="1" x14ac:dyDescent="0.25">
      <c r="B21" s="2"/>
      <c r="C21" s="46" t="s">
        <v>61</v>
      </c>
      <c r="D21" s="47"/>
      <c r="E21" s="48"/>
      <c r="F21" s="48"/>
      <c r="G21" s="48"/>
      <c r="H21" s="38">
        <f>H129</f>
        <v>13436.290000000005</v>
      </c>
    </row>
    <row r="22" spans="2:8" s="9" customFormat="1" ht="15.75" customHeight="1" x14ac:dyDescent="0.25">
      <c r="B22" s="2"/>
      <c r="C22" s="46" t="s">
        <v>62</v>
      </c>
      <c r="D22" s="47"/>
      <c r="E22" s="48"/>
      <c r="F22" s="48"/>
      <c r="G22" s="48"/>
      <c r="H22" s="38">
        <f>H141</f>
        <v>11467.79</v>
      </c>
    </row>
    <row r="23" spans="2:8" s="9" customFormat="1" ht="15.75" customHeight="1" x14ac:dyDescent="0.25">
      <c r="B23" s="2"/>
      <c r="C23" s="46" t="s">
        <v>63</v>
      </c>
      <c r="D23" s="47"/>
      <c r="E23" s="48"/>
      <c r="F23" s="48"/>
      <c r="G23" s="48"/>
      <c r="H23" s="38">
        <f>H159</f>
        <v>3743.4400000000005</v>
      </c>
    </row>
    <row r="24" spans="2:8" s="9" customFormat="1" ht="15.75" customHeight="1" x14ac:dyDescent="0.25">
      <c r="B24" s="2"/>
      <c r="C24" s="46" t="s">
        <v>64</v>
      </c>
      <c r="D24" s="47"/>
      <c r="E24" s="48"/>
      <c r="F24" s="48"/>
      <c r="G24" s="48"/>
      <c r="H24" s="38">
        <f>H164</f>
        <v>36.72</v>
      </c>
    </row>
    <row r="25" spans="2:8" s="9" customFormat="1" ht="15.75" customHeight="1" x14ac:dyDescent="0.25">
      <c r="B25" s="2"/>
      <c r="C25" s="46" t="s">
        <v>70</v>
      </c>
      <c r="D25" s="47"/>
      <c r="E25" s="48"/>
      <c r="F25" s="48"/>
      <c r="G25" s="48"/>
      <c r="H25" s="38">
        <f>H176</f>
        <v>137</v>
      </c>
    </row>
    <row r="26" spans="2:8" s="9" customFormat="1" ht="15.75" customHeight="1" x14ac:dyDescent="0.25">
      <c r="B26" s="2"/>
      <c r="C26" s="46" t="s">
        <v>167</v>
      </c>
      <c r="D26" s="47"/>
      <c r="E26" s="48"/>
      <c r="F26" s="48"/>
      <c r="G26" s="48"/>
      <c r="H26" s="38">
        <f>H187</f>
        <v>31</v>
      </c>
    </row>
    <row r="27" spans="2:8" s="9" customFormat="1" ht="15.75" customHeight="1" x14ac:dyDescent="0.25">
      <c r="B27" s="2"/>
      <c r="C27" s="46" t="s">
        <v>168</v>
      </c>
      <c r="D27" s="47"/>
      <c r="E27" s="48"/>
      <c r="F27" s="48"/>
      <c r="G27" s="48"/>
      <c r="H27" s="38">
        <f>H197</f>
        <v>552</v>
      </c>
    </row>
    <row r="28" spans="2:8" s="9" customFormat="1" ht="15.75" customHeight="1" x14ac:dyDescent="0.25">
      <c r="B28" s="2"/>
      <c r="C28" s="46" t="s">
        <v>169</v>
      </c>
      <c r="D28" s="47"/>
      <c r="E28" s="48"/>
      <c r="F28" s="48"/>
      <c r="G28" s="48"/>
      <c r="H28" s="38">
        <f>H222</f>
        <v>370.5</v>
      </c>
    </row>
    <row r="29" spans="2:8" s="9" customFormat="1" ht="15.75" customHeight="1" x14ac:dyDescent="0.25">
      <c r="B29" s="2"/>
      <c r="C29" s="8"/>
      <c r="D29" s="49"/>
      <c r="E29" s="4"/>
      <c r="F29" s="39"/>
      <c r="G29" s="39" t="s">
        <v>18</v>
      </c>
      <c r="H29" s="40">
        <f>SUBTOTAL(9,H20:H28)</f>
        <v>31124.740000000005</v>
      </c>
    </row>
    <row r="30" spans="2:8" ht="15.75" x14ac:dyDescent="0.2">
      <c r="B30" s="2"/>
      <c r="H30" s="21"/>
    </row>
    <row r="31" spans="2:8" ht="15.75" x14ac:dyDescent="0.2">
      <c r="B31" s="2"/>
      <c r="H31" s="21"/>
    </row>
    <row r="32" spans="2:8" ht="15.75" x14ac:dyDescent="0.2">
      <c r="B32" s="2"/>
      <c r="H32" s="21"/>
    </row>
    <row r="33" spans="2:8" ht="15.75" x14ac:dyDescent="0.2">
      <c r="B33" s="2"/>
      <c r="H33" s="21"/>
    </row>
    <row r="34" spans="2:8" ht="15.75" x14ac:dyDescent="0.2">
      <c r="B34" s="2"/>
      <c r="H34" s="21"/>
    </row>
    <row r="35" spans="2:8" ht="15.75" x14ac:dyDescent="0.2">
      <c r="B35" s="2"/>
      <c r="C35" s="74" t="s">
        <v>71</v>
      </c>
      <c r="D35" s="75"/>
      <c r="E35" s="75"/>
      <c r="F35" s="75"/>
      <c r="G35" s="75"/>
      <c r="H35" s="20"/>
    </row>
    <row r="36" spans="2:8" ht="15.75" x14ac:dyDescent="0.2">
      <c r="B36" s="2"/>
      <c r="C36" s="46" t="s">
        <v>73</v>
      </c>
      <c r="D36" s="47"/>
      <c r="E36" s="48"/>
      <c r="F36" s="48"/>
      <c r="G36" s="48"/>
      <c r="H36" s="38">
        <f>H233</f>
        <v>471.73</v>
      </c>
    </row>
    <row r="37" spans="2:8" ht="15.75" x14ac:dyDescent="0.2">
      <c r="B37" s="2"/>
      <c r="C37" s="46" t="s">
        <v>74</v>
      </c>
      <c r="D37" s="47"/>
      <c r="E37" s="48"/>
      <c r="F37" s="48"/>
      <c r="G37" s="48"/>
      <c r="H37" s="38">
        <f>H240</f>
        <v>475.31000000000006</v>
      </c>
    </row>
    <row r="38" spans="2:8" ht="15.75" x14ac:dyDescent="0.2">
      <c r="B38" s="2"/>
      <c r="C38" s="8"/>
      <c r="D38" s="49"/>
      <c r="E38" s="4"/>
      <c r="F38" s="39"/>
      <c r="G38" s="39" t="s">
        <v>45</v>
      </c>
      <c r="H38" s="40">
        <f>SUBTOTAL(9,H36:H37)</f>
        <v>947.04000000000008</v>
      </c>
    </row>
    <row r="39" spans="2:8" ht="15.75" x14ac:dyDescent="0.2">
      <c r="B39" s="2"/>
      <c r="H39" s="21"/>
    </row>
    <row r="40" spans="2:8" ht="15.75" x14ac:dyDescent="0.2">
      <c r="B40" s="2"/>
      <c r="H40" s="21"/>
    </row>
    <row r="41" spans="2:8" ht="15.75" x14ac:dyDescent="0.2">
      <c r="B41" s="2"/>
      <c r="H41" s="21"/>
    </row>
    <row r="42" spans="2:8" ht="15.75" x14ac:dyDescent="0.2">
      <c r="B42" s="2"/>
      <c r="H42" s="21"/>
    </row>
    <row r="43" spans="2:8" ht="15.75" x14ac:dyDescent="0.2">
      <c r="B43" s="2"/>
      <c r="H43" s="21"/>
    </row>
    <row r="44" spans="2:8" ht="15.75" x14ac:dyDescent="0.2">
      <c r="B44" s="2"/>
      <c r="C44" s="74" t="s">
        <v>75</v>
      </c>
      <c r="D44" s="75"/>
      <c r="E44" s="75"/>
      <c r="F44" s="75"/>
      <c r="G44" s="75"/>
      <c r="H44" s="20"/>
    </row>
    <row r="45" spans="2:8" ht="15.75" x14ac:dyDescent="0.2">
      <c r="B45" s="2"/>
      <c r="C45" s="46" t="s">
        <v>61</v>
      </c>
      <c r="D45" s="47"/>
      <c r="E45" s="48"/>
      <c r="F45" s="48"/>
      <c r="G45" s="48"/>
      <c r="H45" s="38">
        <f>H251</f>
        <v>819.04</v>
      </c>
    </row>
    <row r="46" spans="2:8" ht="15.75" x14ac:dyDescent="0.2">
      <c r="B46" s="2"/>
      <c r="C46" s="8"/>
      <c r="D46" s="49"/>
      <c r="E46" s="4"/>
      <c r="F46" s="39"/>
      <c r="G46" s="39" t="s">
        <v>46</v>
      </c>
      <c r="H46" s="40">
        <f>SUBTOTAL(9,H45:H45)</f>
        <v>819.04</v>
      </c>
    </row>
    <row r="47" spans="2:8" ht="15.75" x14ac:dyDescent="0.2">
      <c r="B47" s="2"/>
      <c r="H47" s="21"/>
    </row>
    <row r="48" spans="2:8" ht="15.75" x14ac:dyDescent="0.2">
      <c r="B48" s="2"/>
      <c r="H48" s="21"/>
    </row>
    <row r="49" spans="2:9" ht="15.75" x14ac:dyDescent="0.2">
      <c r="B49" s="2"/>
      <c r="H49" s="21"/>
    </row>
    <row r="50" spans="2:9" ht="15.75" x14ac:dyDescent="0.2">
      <c r="B50" s="2"/>
      <c r="H50" s="21"/>
    </row>
    <row r="51" spans="2:9" ht="15.75" x14ac:dyDescent="0.2">
      <c r="B51" s="2"/>
      <c r="H51" s="21"/>
    </row>
    <row r="52" spans="2:9" ht="15.75" x14ac:dyDescent="0.2">
      <c r="B52" s="2"/>
      <c r="H52" s="21"/>
    </row>
    <row r="53" spans="2:9" ht="15.75" x14ac:dyDescent="0.2">
      <c r="B53" s="2"/>
      <c r="H53" s="21"/>
    </row>
    <row r="54" spans="2:9" ht="15.75" x14ac:dyDescent="0.2">
      <c r="B54" s="2"/>
      <c r="H54" s="21"/>
    </row>
    <row r="55" spans="2:9" ht="15.75" x14ac:dyDescent="0.2">
      <c r="B55" s="2"/>
      <c r="H55" s="21"/>
    </row>
    <row r="56" spans="2:9" ht="15.75" x14ac:dyDescent="0.2">
      <c r="B56" s="2"/>
      <c r="C56" s="41"/>
      <c r="D56" s="12"/>
      <c r="E56" s="42" t="s">
        <v>16</v>
      </c>
      <c r="F56" s="43"/>
      <c r="G56" s="43"/>
      <c r="H56" s="45">
        <f>H29+H38+H46</f>
        <v>32890.820000000007</v>
      </c>
      <c r="I56" s="9"/>
    </row>
    <row r="57" spans="2:9" ht="15.75" x14ac:dyDescent="0.2">
      <c r="B57" s="2"/>
      <c r="C57" s="41"/>
      <c r="D57" s="12"/>
      <c r="E57" s="42" t="s">
        <v>1</v>
      </c>
      <c r="F57" s="44"/>
      <c r="G57" s="43"/>
      <c r="H57" s="45">
        <f>ROUND(H56*16%,2)</f>
        <v>5262.53</v>
      </c>
      <c r="I57" s="9"/>
    </row>
    <row r="58" spans="2:9" ht="15.75" x14ac:dyDescent="0.2">
      <c r="B58" s="2"/>
      <c r="C58" s="41"/>
      <c r="D58" s="12"/>
      <c r="E58" s="42" t="s">
        <v>2</v>
      </c>
      <c r="F58" s="44"/>
      <c r="G58" s="43"/>
      <c r="H58" s="45">
        <f>SUM(H56:H57)</f>
        <v>38153.350000000006</v>
      </c>
      <c r="I58" s="9"/>
    </row>
    <row r="59" spans="2:9" ht="15.75" x14ac:dyDescent="0.2">
      <c r="B59" s="10"/>
      <c r="C59" s="11"/>
      <c r="D59" s="11"/>
      <c r="E59" s="16"/>
      <c r="F59" s="19"/>
      <c r="G59" s="19"/>
      <c r="H59" s="21"/>
      <c r="I59" s="9"/>
    </row>
    <row r="60" spans="2:9" ht="15.75" x14ac:dyDescent="0.2">
      <c r="B60" s="10"/>
      <c r="C60" s="11"/>
      <c r="D60" s="11"/>
      <c r="E60" s="16"/>
      <c r="F60" s="19"/>
      <c r="G60" s="19"/>
      <c r="H60" s="21"/>
      <c r="I60" s="9"/>
    </row>
    <row r="61" spans="2:9" ht="15.75" x14ac:dyDescent="0.2">
      <c r="B61" s="10"/>
      <c r="C61" s="11"/>
      <c r="D61" s="11"/>
      <c r="E61" s="16"/>
      <c r="F61" s="19"/>
      <c r="G61" s="19"/>
      <c r="H61" s="21"/>
      <c r="I61" s="9"/>
    </row>
    <row r="62" spans="2:9" ht="15.75" x14ac:dyDescent="0.2">
      <c r="B62" s="10"/>
      <c r="C62" s="11"/>
      <c r="D62" s="11"/>
      <c r="E62" s="16"/>
      <c r="F62" s="19"/>
      <c r="G62" s="19"/>
      <c r="H62" s="21"/>
      <c r="I62" s="9"/>
    </row>
    <row r="63" spans="2:9" ht="15.75" x14ac:dyDescent="0.2">
      <c r="B63" s="10"/>
      <c r="C63" s="11"/>
      <c r="D63" s="11"/>
      <c r="E63" s="16"/>
      <c r="F63" s="19"/>
      <c r="G63" s="19"/>
      <c r="H63" s="21"/>
      <c r="I63" s="9"/>
    </row>
    <row r="64" spans="2:9" ht="15.75" x14ac:dyDescent="0.2">
      <c r="B64" s="10"/>
      <c r="C64" s="11"/>
      <c r="D64" s="11"/>
      <c r="E64" s="16"/>
      <c r="F64" s="19"/>
      <c r="G64" s="19"/>
      <c r="H64" s="21"/>
      <c r="I64" s="9"/>
    </row>
    <row r="65" spans="2:9" ht="15.75" x14ac:dyDescent="0.2">
      <c r="B65" s="10"/>
      <c r="C65" s="11"/>
      <c r="D65" s="11"/>
      <c r="E65" s="16"/>
      <c r="F65" s="19"/>
      <c r="G65" s="19"/>
      <c r="H65" s="21"/>
      <c r="I65" s="9"/>
    </row>
    <row r="66" spans="2:9" ht="15.75" x14ac:dyDescent="0.2">
      <c r="B66" s="10"/>
      <c r="C66" s="11"/>
      <c r="D66" s="11"/>
      <c r="E66" s="16"/>
      <c r="F66" s="19"/>
      <c r="G66" s="19"/>
      <c r="H66" s="21"/>
      <c r="I66" s="9"/>
    </row>
    <row r="67" spans="2:9" ht="15.75" x14ac:dyDescent="0.2">
      <c r="B67" s="10"/>
      <c r="C67" s="11"/>
      <c r="D67" s="11"/>
      <c r="E67" s="16"/>
      <c r="F67" s="19"/>
      <c r="G67" s="19"/>
      <c r="H67" s="21"/>
      <c r="I67" s="9"/>
    </row>
    <row r="68" spans="2:9" ht="15.75" x14ac:dyDescent="0.2">
      <c r="B68" s="10"/>
      <c r="C68" s="11"/>
      <c r="D68" s="11"/>
      <c r="E68" s="16"/>
      <c r="F68" s="19"/>
      <c r="G68" s="19"/>
      <c r="H68" s="21"/>
      <c r="I68" s="9"/>
    </row>
    <row r="69" spans="2:9" ht="15.75" x14ac:dyDescent="0.2">
      <c r="B69" s="10"/>
      <c r="C69" s="11"/>
      <c r="D69" s="11"/>
      <c r="E69" s="16"/>
      <c r="F69" s="19"/>
      <c r="G69" s="19"/>
      <c r="H69" s="21"/>
      <c r="I69" s="9"/>
    </row>
    <row r="70" spans="2:9" ht="15.75" x14ac:dyDescent="0.2">
      <c r="B70" s="10"/>
      <c r="C70" s="11"/>
      <c r="D70" s="11"/>
      <c r="E70" s="16"/>
      <c r="F70" s="19"/>
      <c r="G70" s="19"/>
      <c r="H70" s="21"/>
      <c r="I70" s="9"/>
    </row>
    <row r="71" spans="2:9" ht="15.75" x14ac:dyDescent="0.2">
      <c r="B71" s="10"/>
      <c r="C71" s="11"/>
      <c r="D71" s="11"/>
      <c r="E71" s="16"/>
      <c r="F71" s="19"/>
      <c r="G71" s="19"/>
      <c r="H71" s="21"/>
      <c r="I71" s="9"/>
    </row>
    <row r="72" spans="2:9" ht="15.75" x14ac:dyDescent="0.2">
      <c r="B72" s="10"/>
      <c r="C72" s="11"/>
      <c r="D72" s="11"/>
      <c r="E72" s="16"/>
      <c r="F72" s="19"/>
      <c r="G72" s="19"/>
      <c r="H72" s="21"/>
      <c r="I72" s="9"/>
    </row>
    <row r="73" spans="2:9" ht="15.75" x14ac:dyDescent="0.2">
      <c r="B73" s="10"/>
      <c r="C73" s="11"/>
      <c r="D73" s="11"/>
      <c r="E73" s="16"/>
      <c r="F73" s="19"/>
      <c r="G73" s="19"/>
      <c r="H73" s="21"/>
      <c r="I73" s="9"/>
    </row>
    <row r="74" spans="2:9" ht="15.75" x14ac:dyDescent="0.2">
      <c r="B74" s="10"/>
      <c r="C74" s="11"/>
      <c r="D74" s="11"/>
      <c r="E74" s="16"/>
      <c r="F74" s="19"/>
      <c r="G74" s="19"/>
      <c r="H74" s="21"/>
      <c r="I74" s="9"/>
    </row>
    <row r="75" spans="2:9" ht="15.75" x14ac:dyDescent="0.2">
      <c r="B75" s="10"/>
      <c r="C75" s="11"/>
      <c r="D75" s="11"/>
      <c r="E75" s="16"/>
      <c r="F75" s="19"/>
      <c r="G75" s="19"/>
      <c r="H75" s="21"/>
      <c r="I75" s="9"/>
    </row>
    <row r="76" spans="2:9" ht="15.75" x14ac:dyDescent="0.2">
      <c r="B76" s="10"/>
      <c r="C76" s="11"/>
      <c r="D76" s="11"/>
      <c r="E76" s="16"/>
      <c r="F76" s="19"/>
      <c r="G76" s="19"/>
      <c r="H76" s="21"/>
      <c r="I76" s="9"/>
    </row>
    <row r="77" spans="2:9" ht="15.75" x14ac:dyDescent="0.2">
      <c r="B77" s="10"/>
      <c r="C77" s="11"/>
      <c r="D77" s="11"/>
      <c r="E77" s="16"/>
      <c r="F77" s="19"/>
      <c r="G77" s="19"/>
      <c r="H77" s="21"/>
      <c r="I77" s="9"/>
    </row>
    <row r="78" spans="2:9" ht="15.75" x14ac:dyDescent="0.2">
      <c r="B78" s="10"/>
      <c r="C78" s="11"/>
      <c r="D78" s="11"/>
      <c r="E78" s="16"/>
      <c r="F78" s="19"/>
      <c r="G78" s="19"/>
      <c r="H78" s="21"/>
      <c r="I78" s="9"/>
    </row>
    <row r="79" spans="2:9" ht="15.75" x14ac:dyDescent="0.2">
      <c r="B79" s="10"/>
      <c r="C79" s="11"/>
      <c r="D79" s="11"/>
      <c r="E79" s="16"/>
      <c r="F79" s="19"/>
      <c r="G79" s="19"/>
      <c r="H79" s="21"/>
      <c r="I79" s="9"/>
    </row>
    <row r="80" spans="2:9" ht="15.75" x14ac:dyDescent="0.2">
      <c r="B80" s="10"/>
      <c r="C80" s="11"/>
      <c r="D80" s="11"/>
      <c r="E80" s="16"/>
      <c r="F80" s="19"/>
      <c r="G80" s="19"/>
      <c r="H80" s="21"/>
      <c r="I80" s="9"/>
    </row>
    <row r="81" spans="1:9" ht="15.75" x14ac:dyDescent="0.2">
      <c r="B81" s="10"/>
      <c r="C81" s="11"/>
      <c r="D81" s="11"/>
      <c r="E81" s="16"/>
      <c r="F81" s="19"/>
      <c r="G81" s="19"/>
      <c r="H81" s="21"/>
      <c r="I81" s="9"/>
    </row>
    <row r="82" spans="1:9" ht="15.75" x14ac:dyDescent="0.2">
      <c r="B82" s="10"/>
      <c r="C82" s="11"/>
      <c r="D82" s="11"/>
      <c r="E82" s="16"/>
      <c r="F82" s="19"/>
      <c r="G82" s="19"/>
      <c r="H82" s="21"/>
      <c r="I82" s="9"/>
    </row>
    <row r="83" spans="1:9" ht="15.75" x14ac:dyDescent="0.2">
      <c r="B83" s="10"/>
      <c r="C83" s="11"/>
      <c r="D83" s="11"/>
      <c r="E83" s="16"/>
      <c r="F83" s="19"/>
      <c r="G83" s="19"/>
      <c r="H83" s="21"/>
      <c r="I83" s="9"/>
    </row>
    <row r="84" spans="1:9" ht="15.75" x14ac:dyDescent="0.2">
      <c r="B84" s="10"/>
      <c r="C84" s="11"/>
      <c r="D84" s="11"/>
      <c r="E84" s="16"/>
      <c r="F84" s="19"/>
      <c r="G84" s="19"/>
      <c r="H84" s="21"/>
      <c r="I84" s="9"/>
    </row>
    <row r="85" spans="1:9" ht="15.75" x14ac:dyDescent="0.2">
      <c r="B85" s="10"/>
      <c r="C85" s="11"/>
      <c r="D85" s="11"/>
      <c r="E85" s="16"/>
      <c r="F85" s="19"/>
      <c r="G85" s="19"/>
      <c r="H85" s="21"/>
      <c r="I85" s="9"/>
    </row>
    <row r="86" spans="1:9" ht="15.75" x14ac:dyDescent="0.2">
      <c r="B86" s="10"/>
      <c r="C86" s="11"/>
      <c r="D86" s="11"/>
      <c r="E86" s="16"/>
      <c r="F86" s="19"/>
      <c r="G86" s="19"/>
      <c r="H86" s="21"/>
      <c r="I86" s="9"/>
    </row>
    <row r="87" spans="1:9" ht="15.75" x14ac:dyDescent="0.2">
      <c r="B87" s="10"/>
      <c r="C87" s="11"/>
      <c r="D87" s="11"/>
      <c r="E87" s="16"/>
      <c r="F87" s="19"/>
      <c r="G87" s="19"/>
      <c r="H87" s="21"/>
      <c r="I87" s="9"/>
    </row>
    <row r="88" spans="1:9" ht="15.75" x14ac:dyDescent="0.2">
      <c r="B88" s="10"/>
      <c r="C88" s="11"/>
      <c r="D88" s="11"/>
      <c r="E88" s="16"/>
      <c r="F88" s="19"/>
      <c r="G88" s="19"/>
      <c r="H88" s="21"/>
      <c r="I88" s="9"/>
    </row>
    <row r="89" spans="1:9" ht="15.75" x14ac:dyDescent="0.2">
      <c r="B89" s="10"/>
      <c r="C89" s="11"/>
      <c r="D89" s="11"/>
      <c r="E89" s="16"/>
      <c r="F89" s="19"/>
      <c r="G89" s="19"/>
      <c r="H89" s="21"/>
      <c r="I89" s="9"/>
    </row>
    <row r="90" spans="1:9" ht="15.75" x14ac:dyDescent="0.2">
      <c r="B90" s="10"/>
      <c r="C90" s="11"/>
      <c r="D90" s="11"/>
      <c r="E90" s="16"/>
      <c r="F90" s="19"/>
      <c r="G90" s="19"/>
      <c r="H90" s="21"/>
      <c r="I90" s="9"/>
    </row>
    <row r="91" spans="1:9" ht="15.75" x14ac:dyDescent="0.2">
      <c r="B91" s="10"/>
      <c r="C91" s="11"/>
      <c r="D91" s="11"/>
      <c r="E91" s="16"/>
      <c r="F91" s="19"/>
      <c r="G91" s="19"/>
      <c r="H91" s="21"/>
      <c r="I91" s="9"/>
    </row>
    <row r="92" spans="1:9" ht="16.5" thickBot="1" x14ac:dyDescent="0.25">
      <c r="B92" s="10"/>
      <c r="C92" s="11"/>
      <c r="D92" s="11"/>
      <c r="E92" s="16"/>
      <c r="F92" s="19"/>
      <c r="G92" s="19"/>
      <c r="H92" s="21"/>
      <c r="I92" s="9"/>
    </row>
    <row r="93" spans="1:9" s="24" customFormat="1" ht="16.5" thickTop="1" x14ac:dyDescent="0.25">
      <c r="A93" s="23"/>
      <c r="B93" s="76" t="s">
        <v>256</v>
      </c>
      <c r="C93" s="77"/>
      <c r="D93" s="77"/>
      <c r="E93" s="77"/>
      <c r="F93" s="77"/>
      <c r="G93" s="77"/>
      <c r="H93" s="78"/>
    </row>
    <row r="94" spans="1:9" s="24" customFormat="1" ht="15" x14ac:dyDescent="0.25">
      <c r="B94" s="25"/>
      <c r="C94" s="26"/>
      <c r="D94" s="27"/>
      <c r="E94" s="27"/>
      <c r="F94" s="28"/>
      <c r="G94" s="28"/>
      <c r="H94" s="29"/>
    </row>
    <row r="95" spans="1:9" s="24" customFormat="1" ht="27" customHeight="1" x14ac:dyDescent="0.25">
      <c r="B95" s="30"/>
      <c r="C95" s="26"/>
      <c r="D95" s="27"/>
      <c r="E95" s="27"/>
      <c r="F95" s="26"/>
      <c r="G95" s="26"/>
      <c r="H95" s="29"/>
    </row>
    <row r="96" spans="1:9" s="24" customFormat="1" ht="15.75" x14ac:dyDescent="0.25">
      <c r="B96" s="30"/>
      <c r="C96" s="26"/>
      <c r="D96" s="27"/>
      <c r="E96" s="27"/>
      <c r="F96" s="26"/>
      <c r="G96" s="26"/>
      <c r="H96" s="29"/>
    </row>
    <row r="97" spans="2:8" s="24" customFormat="1" ht="9" customHeight="1" x14ac:dyDescent="0.25">
      <c r="B97" s="30"/>
      <c r="C97" s="26"/>
      <c r="D97" s="31"/>
      <c r="E97" s="31"/>
      <c r="F97" s="31"/>
      <c r="G97" s="31"/>
      <c r="H97" s="32"/>
    </row>
    <row r="98" spans="2:8" s="24" customFormat="1" ht="23.25" x14ac:dyDescent="0.25">
      <c r="B98" s="68"/>
      <c r="C98" s="69"/>
      <c r="D98" s="69"/>
      <c r="E98" s="69"/>
      <c r="F98" s="69"/>
      <c r="G98" s="88"/>
      <c r="H98" s="89"/>
    </row>
    <row r="99" spans="2:8" s="24" customFormat="1" ht="24" thickBot="1" x14ac:dyDescent="0.3">
      <c r="B99" s="90"/>
      <c r="C99" s="91"/>
      <c r="D99" s="91"/>
      <c r="E99" s="91"/>
      <c r="F99" s="91"/>
      <c r="G99" s="91"/>
      <c r="H99" s="92"/>
    </row>
    <row r="100" spans="2:8" s="24" customFormat="1" ht="45" customHeight="1" thickTop="1" x14ac:dyDescent="0.25">
      <c r="B100" s="33" t="s">
        <v>6</v>
      </c>
      <c r="C100" s="79" t="str">
        <f>C8</f>
        <v>Construcción de la primera etapa de la Unidad Departamental Tipo 2, consistente en construcción de 3 aulas didácticas, muro de contención y andado de conexión.</v>
      </c>
      <c r="D100" s="79"/>
      <c r="E100" s="79"/>
      <c r="F100" s="79"/>
      <c r="G100" s="80"/>
      <c r="H100" s="81"/>
    </row>
    <row r="101" spans="2:8" s="24" customFormat="1" ht="27.95" customHeight="1" x14ac:dyDescent="0.25">
      <c r="B101" s="34" t="s">
        <v>7</v>
      </c>
      <c r="C101" s="82" t="str">
        <f>C9</f>
        <v>Instituto Tecnológico de Estudios Superiores de Los Cabos</v>
      </c>
      <c r="D101" s="83"/>
      <c r="E101" s="83"/>
      <c r="F101" s="83"/>
      <c r="G101" s="83"/>
      <c r="H101" s="84"/>
    </row>
    <row r="102" spans="2:8" s="24" customFormat="1" ht="27.95" customHeight="1" x14ac:dyDescent="0.25">
      <c r="B102" s="34" t="s">
        <v>8</v>
      </c>
      <c r="C102" s="82" t="str">
        <f>C10</f>
        <v>San Jose del Cabo</v>
      </c>
      <c r="D102" s="83"/>
      <c r="E102" s="83"/>
      <c r="F102" s="83"/>
      <c r="G102" s="83"/>
      <c r="H102" s="84"/>
    </row>
    <row r="103" spans="2:8" s="24" customFormat="1" ht="22.9" customHeight="1" thickBot="1" x14ac:dyDescent="0.3">
      <c r="B103" s="35" t="s">
        <v>9</v>
      </c>
      <c r="C103" s="82" t="str">
        <f>C11</f>
        <v>Los Cabos, B.C.S.</v>
      </c>
      <c r="D103" s="83"/>
      <c r="E103" s="83"/>
      <c r="F103" s="83"/>
      <c r="G103" s="83"/>
      <c r="H103" s="84"/>
    </row>
    <row r="104" spans="2:8" s="24" customFormat="1" ht="32.450000000000003" customHeight="1" thickTop="1" thickBot="1" x14ac:dyDescent="0.3">
      <c r="B104" s="36" t="s">
        <v>10</v>
      </c>
      <c r="C104" s="37" t="s">
        <v>11</v>
      </c>
      <c r="D104" s="37" t="s">
        <v>12</v>
      </c>
      <c r="E104" s="37" t="s">
        <v>13</v>
      </c>
      <c r="F104" s="37" t="s">
        <v>15</v>
      </c>
      <c r="G104" s="37" t="s">
        <v>17</v>
      </c>
      <c r="H104" s="37" t="s">
        <v>14</v>
      </c>
    </row>
    <row r="105" spans="2:8" s="24" customFormat="1" ht="27.95" customHeight="1" thickTop="1" x14ac:dyDescent="0.25">
      <c r="B105" s="34"/>
      <c r="C105" s="60" t="str">
        <f>C19</f>
        <v>I.- construcción de edificio de unidad académica departamental</v>
      </c>
      <c r="D105" s="61"/>
      <c r="E105" s="66"/>
      <c r="F105" s="61"/>
      <c r="G105" s="61"/>
      <c r="H105" s="62"/>
    </row>
    <row r="106" spans="2:8" s="6" customFormat="1" ht="15.75" x14ac:dyDescent="0.2">
      <c r="B106" s="50"/>
      <c r="C106" s="51" t="str">
        <f>C20</f>
        <v>01.- Preliminares</v>
      </c>
      <c r="D106" s="52"/>
      <c r="E106" s="52"/>
      <c r="F106" s="52"/>
      <c r="G106" s="52"/>
      <c r="H106" s="52"/>
    </row>
    <row r="107" spans="2:8" ht="42.75" x14ac:dyDescent="0.2">
      <c r="B107" s="67" t="s">
        <v>76</v>
      </c>
      <c r="C107" s="70" t="s">
        <v>77</v>
      </c>
      <c r="D107" s="71" t="s">
        <v>4</v>
      </c>
      <c r="E107" s="72">
        <v>400</v>
      </c>
      <c r="F107" s="13">
        <v>1</v>
      </c>
      <c r="G107" s="58"/>
      <c r="H107" s="22">
        <f t="shared" ref="H107:H173" si="0">ROUND(E107*F107,2)</f>
        <v>400</v>
      </c>
    </row>
    <row r="108" spans="2:8" ht="28.5" x14ac:dyDescent="0.2">
      <c r="B108" s="67" t="s">
        <v>78</v>
      </c>
      <c r="C108" s="70" t="s">
        <v>79</v>
      </c>
      <c r="D108" s="71" t="s">
        <v>4</v>
      </c>
      <c r="E108" s="72">
        <v>400</v>
      </c>
      <c r="F108" s="13">
        <v>1</v>
      </c>
      <c r="G108" s="58"/>
      <c r="H108" s="22">
        <f t="shared" si="0"/>
        <v>400</v>
      </c>
    </row>
    <row r="109" spans="2:8" ht="28.5" x14ac:dyDescent="0.2">
      <c r="B109" s="67" t="s">
        <v>80</v>
      </c>
      <c r="C109" s="70" t="s">
        <v>81</v>
      </c>
      <c r="D109" s="71" t="s">
        <v>3</v>
      </c>
      <c r="E109" s="72">
        <v>10</v>
      </c>
      <c r="F109" s="13">
        <v>1</v>
      </c>
      <c r="G109" s="58"/>
      <c r="H109" s="22">
        <f t="shared" si="0"/>
        <v>10</v>
      </c>
    </row>
    <row r="110" spans="2:8" ht="99.75" x14ac:dyDescent="0.2">
      <c r="B110" s="67" t="s">
        <v>82</v>
      </c>
      <c r="C110" s="70" t="s">
        <v>83</v>
      </c>
      <c r="D110" s="71" t="s">
        <v>21</v>
      </c>
      <c r="E110" s="72">
        <v>380</v>
      </c>
      <c r="F110" s="13">
        <v>1</v>
      </c>
      <c r="G110" s="58"/>
      <c r="H110" s="22">
        <f t="shared" si="0"/>
        <v>380</v>
      </c>
    </row>
    <row r="111" spans="2:8" ht="71.25" x14ac:dyDescent="0.2">
      <c r="B111" s="67" t="s">
        <v>84</v>
      </c>
      <c r="C111" s="70" t="s">
        <v>42</v>
      </c>
      <c r="D111" s="71" t="s">
        <v>21</v>
      </c>
      <c r="E111" s="72">
        <v>160</v>
      </c>
      <c r="F111" s="13">
        <v>1</v>
      </c>
      <c r="G111" s="58"/>
      <c r="H111" s="22">
        <f t="shared" si="0"/>
        <v>160</v>
      </c>
    </row>
    <row r="112" spans="2:8" ht="15.75" x14ac:dyDescent="0.2">
      <c r="B112" s="51"/>
      <c r="C112" s="53" t="s">
        <v>59</v>
      </c>
      <c r="D112" s="54"/>
      <c r="E112" s="54"/>
      <c r="F112" s="13">
        <v>1</v>
      </c>
      <c r="G112" s="54"/>
      <c r="H112" s="57">
        <f>SUM(H107:H111)</f>
        <v>1350</v>
      </c>
    </row>
    <row r="113" spans="2:8" s="6" customFormat="1" ht="15.75" x14ac:dyDescent="0.2">
      <c r="B113" s="50"/>
      <c r="C113" s="51" t="s">
        <v>61</v>
      </c>
      <c r="D113" s="52"/>
      <c r="E113" s="52"/>
      <c r="F113" s="13">
        <v>1</v>
      </c>
      <c r="G113" s="52"/>
      <c r="H113" s="52"/>
    </row>
    <row r="114" spans="2:8" ht="42.75" x14ac:dyDescent="0.2">
      <c r="B114" s="67" t="s">
        <v>85</v>
      </c>
      <c r="C114" s="70" t="s">
        <v>47</v>
      </c>
      <c r="D114" s="71" t="s">
        <v>4</v>
      </c>
      <c r="E114" s="72">
        <v>259.47000000000003</v>
      </c>
      <c r="F114" s="13">
        <v>1</v>
      </c>
      <c r="G114" s="58"/>
      <c r="H114" s="22">
        <f t="shared" si="0"/>
        <v>259.47000000000003</v>
      </c>
    </row>
    <row r="115" spans="2:8" ht="42.75" x14ac:dyDescent="0.2">
      <c r="B115" s="67" t="s">
        <v>86</v>
      </c>
      <c r="C115" s="70" t="s">
        <v>22</v>
      </c>
      <c r="D115" s="71" t="s">
        <v>21</v>
      </c>
      <c r="E115" s="72">
        <v>385.26</v>
      </c>
      <c r="F115" s="13">
        <v>1</v>
      </c>
      <c r="G115" s="58"/>
      <c r="H115" s="22">
        <f t="shared" si="0"/>
        <v>385.26</v>
      </c>
    </row>
    <row r="116" spans="2:8" ht="57" x14ac:dyDescent="0.2">
      <c r="B116" s="67" t="s">
        <v>87</v>
      </c>
      <c r="C116" s="70" t="s">
        <v>88</v>
      </c>
      <c r="D116" s="71" t="s">
        <v>4</v>
      </c>
      <c r="E116" s="72">
        <v>241.02</v>
      </c>
      <c r="F116" s="13">
        <v>1</v>
      </c>
      <c r="G116" s="58"/>
      <c r="H116" s="22">
        <f t="shared" si="0"/>
        <v>241.02</v>
      </c>
    </row>
    <row r="117" spans="2:8" ht="57" x14ac:dyDescent="0.2">
      <c r="B117" s="67" t="s">
        <v>89</v>
      </c>
      <c r="C117" s="70" t="s">
        <v>25</v>
      </c>
      <c r="D117" s="71" t="s">
        <v>20</v>
      </c>
      <c r="E117" s="72">
        <v>3259.71</v>
      </c>
      <c r="F117" s="13">
        <v>1</v>
      </c>
      <c r="G117" s="58"/>
      <c r="H117" s="22">
        <f t="shared" si="0"/>
        <v>3259.71</v>
      </c>
    </row>
    <row r="118" spans="2:8" ht="57" x14ac:dyDescent="0.2">
      <c r="B118" s="67" t="s">
        <v>90</v>
      </c>
      <c r="C118" s="70" t="s">
        <v>48</v>
      </c>
      <c r="D118" s="71" t="s">
        <v>20</v>
      </c>
      <c r="E118" s="72">
        <v>3475.3</v>
      </c>
      <c r="F118" s="13">
        <v>1</v>
      </c>
      <c r="G118" s="58"/>
      <c r="H118" s="22">
        <f t="shared" si="0"/>
        <v>3475.3</v>
      </c>
    </row>
    <row r="119" spans="2:8" ht="57" x14ac:dyDescent="0.2">
      <c r="B119" s="67" t="s">
        <v>91</v>
      </c>
      <c r="C119" s="70" t="s">
        <v>58</v>
      </c>
      <c r="D119" s="71" t="s">
        <v>20</v>
      </c>
      <c r="E119" s="72">
        <v>1563.77</v>
      </c>
      <c r="F119" s="13">
        <v>1</v>
      </c>
      <c r="G119" s="58"/>
      <c r="H119" s="22">
        <f t="shared" si="0"/>
        <v>1563.77</v>
      </c>
    </row>
    <row r="120" spans="2:8" ht="71.25" x14ac:dyDescent="0.2">
      <c r="B120" s="67" t="s">
        <v>92</v>
      </c>
      <c r="C120" s="70" t="s">
        <v>49</v>
      </c>
      <c r="D120" s="71" t="s">
        <v>20</v>
      </c>
      <c r="E120" s="72">
        <v>2630.02</v>
      </c>
      <c r="F120" s="13">
        <v>1</v>
      </c>
      <c r="G120" s="58"/>
      <c r="H120" s="22">
        <f t="shared" si="0"/>
        <v>2630.02</v>
      </c>
    </row>
    <row r="121" spans="2:8" ht="57" x14ac:dyDescent="0.2">
      <c r="B121" s="67" t="s">
        <v>93</v>
      </c>
      <c r="C121" s="70" t="s">
        <v>24</v>
      </c>
      <c r="D121" s="71" t="s">
        <v>4</v>
      </c>
      <c r="E121" s="72">
        <v>288.52999999999997</v>
      </c>
      <c r="F121" s="13">
        <v>1</v>
      </c>
      <c r="G121" s="58"/>
      <c r="H121" s="22">
        <f t="shared" si="0"/>
        <v>288.52999999999997</v>
      </c>
    </row>
    <row r="122" spans="2:8" ht="71.25" x14ac:dyDescent="0.2">
      <c r="B122" s="67" t="s">
        <v>94</v>
      </c>
      <c r="C122" s="70" t="s">
        <v>95</v>
      </c>
      <c r="D122" s="71" t="s">
        <v>21</v>
      </c>
      <c r="E122" s="72">
        <v>84.77</v>
      </c>
      <c r="F122" s="13">
        <v>1</v>
      </c>
      <c r="G122" s="58"/>
      <c r="H122" s="22">
        <f t="shared" si="0"/>
        <v>84.77</v>
      </c>
    </row>
    <row r="123" spans="2:8" ht="57" x14ac:dyDescent="0.2">
      <c r="B123" s="67" t="s">
        <v>96</v>
      </c>
      <c r="C123" s="70" t="s">
        <v>97</v>
      </c>
      <c r="D123" s="71" t="s">
        <v>4</v>
      </c>
      <c r="E123" s="72">
        <v>70.45</v>
      </c>
      <c r="F123" s="13">
        <v>1</v>
      </c>
      <c r="G123" s="58"/>
      <c r="H123" s="22">
        <f t="shared" si="0"/>
        <v>70.45</v>
      </c>
    </row>
    <row r="124" spans="2:8" ht="42.75" x14ac:dyDescent="0.2">
      <c r="B124" s="67" t="s">
        <v>98</v>
      </c>
      <c r="C124" s="70" t="s">
        <v>41</v>
      </c>
      <c r="D124" s="71" t="s">
        <v>5</v>
      </c>
      <c r="E124" s="72">
        <v>44.6</v>
      </c>
      <c r="F124" s="13">
        <v>1</v>
      </c>
      <c r="G124" s="58"/>
      <c r="H124" s="22">
        <f t="shared" si="0"/>
        <v>44.6</v>
      </c>
    </row>
    <row r="125" spans="2:8" ht="42.75" x14ac:dyDescent="0.2">
      <c r="B125" s="67" t="s">
        <v>99</v>
      </c>
      <c r="C125" s="70" t="s">
        <v>100</v>
      </c>
      <c r="D125" s="71" t="s">
        <v>5</v>
      </c>
      <c r="E125" s="72">
        <v>70.45</v>
      </c>
      <c r="F125" s="13">
        <v>1</v>
      </c>
      <c r="G125" s="58"/>
      <c r="H125" s="22">
        <f t="shared" si="0"/>
        <v>70.45</v>
      </c>
    </row>
    <row r="126" spans="2:8" ht="42.75" x14ac:dyDescent="0.2">
      <c r="B126" s="67" t="s">
        <v>101</v>
      </c>
      <c r="C126" s="70" t="s">
        <v>56</v>
      </c>
      <c r="D126" s="71" t="s">
        <v>4</v>
      </c>
      <c r="E126" s="72">
        <v>596.96</v>
      </c>
      <c r="F126" s="13">
        <v>1</v>
      </c>
      <c r="G126" s="58"/>
      <c r="H126" s="22">
        <f t="shared" si="0"/>
        <v>596.96</v>
      </c>
    </row>
    <row r="127" spans="2:8" ht="71.25" x14ac:dyDescent="0.2">
      <c r="B127" s="67" t="s">
        <v>102</v>
      </c>
      <c r="C127" s="70" t="s">
        <v>23</v>
      </c>
      <c r="D127" s="71" t="s">
        <v>21</v>
      </c>
      <c r="E127" s="72">
        <v>385.26</v>
      </c>
      <c r="F127" s="13">
        <v>1</v>
      </c>
      <c r="G127" s="58"/>
      <c r="H127" s="22">
        <f t="shared" si="0"/>
        <v>385.26</v>
      </c>
    </row>
    <row r="128" spans="2:8" ht="71.25" x14ac:dyDescent="0.2">
      <c r="B128" s="67" t="s">
        <v>84</v>
      </c>
      <c r="C128" s="70" t="s">
        <v>42</v>
      </c>
      <c r="D128" s="71" t="s">
        <v>21</v>
      </c>
      <c r="E128" s="72">
        <v>80.72</v>
      </c>
      <c r="F128" s="13">
        <v>1</v>
      </c>
      <c r="G128" s="58"/>
      <c r="H128" s="22">
        <f t="shared" si="0"/>
        <v>80.72</v>
      </c>
    </row>
    <row r="129" spans="2:8" ht="15.75" x14ac:dyDescent="0.2">
      <c r="B129" s="51"/>
      <c r="C129" s="53" t="s">
        <v>55</v>
      </c>
      <c r="D129" s="54"/>
      <c r="E129" s="54"/>
      <c r="F129" s="13">
        <v>1</v>
      </c>
      <c r="G129" s="54"/>
      <c r="H129" s="57">
        <f>SUM(H114:H128)</f>
        <v>13436.290000000005</v>
      </c>
    </row>
    <row r="130" spans="2:8" s="6" customFormat="1" ht="15.75" x14ac:dyDescent="0.2">
      <c r="B130" s="50"/>
      <c r="C130" s="51" t="s">
        <v>62</v>
      </c>
      <c r="D130" s="52"/>
      <c r="E130" s="52"/>
      <c r="F130" s="13">
        <v>1</v>
      </c>
      <c r="G130" s="52"/>
      <c r="H130" s="52"/>
    </row>
    <row r="131" spans="2:8" ht="42.75" x14ac:dyDescent="0.2">
      <c r="B131" s="67" t="s">
        <v>103</v>
      </c>
      <c r="C131" s="70" t="s">
        <v>50</v>
      </c>
      <c r="D131" s="71" t="s">
        <v>4</v>
      </c>
      <c r="E131" s="72">
        <v>336.1</v>
      </c>
      <c r="F131" s="13">
        <v>1</v>
      </c>
      <c r="G131" s="58"/>
      <c r="H131" s="22">
        <f t="shared" si="0"/>
        <v>336.1</v>
      </c>
    </row>
    <row r="132" spans="2:8" ht="28.5" x14ac:dyDescent="0.2">
      <c r="B132" s="67" t="s">
        <v>104</v>
      </c>
      <c r="C132" s="70" t="s">
        <v>27</v>
      </c>
      <c r="D132" s="71" t="s">
        <v>4</v>
      </c>
      <c r="E132" s="72">
        <v>112.98</v>
      </c>
      <c r="F132" s="13">
        <v>1</v>
      </c>
      <c r="G132" s="58"/>
      <c r="H132" s="22">
        <f t="shared" si="0"/>
        <v>112.98</v>
      </c>
    </row>
    <row r="133" spans="2:8" ht="28.5" x14ac:dyDescent="0.2">
      <c r="B133" s="67" t="s">
        <v>105</v>
      </c>
      <c r="C133" s="70" t="s">
        <v>26</v>
      </c>
      <c r="D133" s="71" t="s">
        <v>4</v>
      </c>
      <c r="E133" s="72">
        <v>228.66</v>
      </c>
      <c r="F133" s="13">
        <v>1</v>
      </c>
      <c r="G133" s="58"/>
      <c r="H133" s="22">
        <f t="shared" si="0"/>
        <v>228.66</v>
      </c>
    </row>
    <row r="134" spans="2:8" ht="57" x14ac:dyDescent="0.2">
      <c r="B134" s="67" t="s">
        <v>106</v>
      </c>
      <c r="C134" s="70" t="s">
        <v>107</v>
      </c>
      <c r="D134" s="71" t="s">
        <v>20</v>
      </c>
      <c r="E134" s="72">
        <v>296.77999999999997</v>
      </c>
      <c r="F134" s="13">
        <v>1</v>
      </c>
      <c r="G134" s="58"/>
      <c r="H134" s="22">
        <f t="shared" si="0"/>
        <v>296.77999999999997</v>
      </c>
    </row>
    <row r="135" spans="2:8" ht="42.75" x14ac:dyDescent="0.2">
      <c r="B135" s="67" t="s">
        <v>108</v>
      </c>
      <c r="C135" s="70" t="s">
        <v>28</v>
      </c>
      <c r="D135" s="71" t="s">
        <v>20</v>
      </c>
      <c r="E135" s="72">
        <v>4859.55</v>
      </c>
      <c r="F135" s="13">
        <v>1</v>
      </c>
      <c r="G135" s="58"/>
      <c r="H135" s="22">
        <f t="shared" ref="H135:H140" si="1">ROUND(E135*F135,2)</f>
        <v>4859.55</v>
      </c>
    </row>
    <row r="136" spans="2:8" ht="42.75" x14ac:dyDescent="0.2">
      <c r="B136" s="67" t="s">
        <v>109</v>
      </c>
      <c r="C136" s="70" t="s">
        <v>40</v>
      </c>
      <c r="D136" s="71" t="s">
        <v>20</v>
      </c>
      <c r="E136" s="72">
        <v>14</v>
      </c>
      <c r="F136" s="13">
        <v>1</v>
      </c>
      <c r="G136" s="58"/>
      <c r="H136" s="22">
        <f t="shared" si="1"/>
        <v>14</v>
      </c>
    </row>
    <row r="137" spans="2:8" ht="42.75" x14ac:dyDescent="0.2">
      <c r="B137" s="67" t="s">
        <v>110</v>
      </c>
      <c r="C137" s="70" t="s">
        <v>51</v>
      </c>
      <c r="D137" s="71" t="s">
        <v>20</v>
      </c>
      <c r="E137" s="72">
        <v>422.2</v>
      </c>
      <c r="F137" s="13">
        <v>1</v>
      </c>
      <c r="G137" s="58"/>
      <c r="H137" s="22">
        <f t="shared" si="1"/>
        <v>422.2</v>
      </c>
    </row>
    <row r="138" spans="2:8" ht="71.25" x14ac:dyDescent="0.2">
      <c r="B138" s="67" t="s">
        <v>111</v>
      </c>
      <c r="C138" s="70" t="s">
        <v>52</v>
      </c>
      <c r="D138" s="71" t="s">
        <v>20</v>
      </c>
      <c r="E138" s="72">
        <v>5105.8</v>
      </c>
      <c r="F138" s="13">
        <v>1</v>
      </c>
      <c r="G138" s="58"/>
      <c r="H138" s="22">
        <f t="shared" si="1"/>
        <v>5105.8</v>
      </c>
    </row>
    <row r="139" spans="2:8" ht="85.5" x14ac:dyDescent="0.2">
      <c r="B139" s="67" t="s">
        <v>112</v>
      </c>
      <c r="C139" s="70" t="s">
        <v>113</v>
      </c>
      <c r="D139" s="71" t="s">
        <v>21</v>
      </c>
      <c r="E139" s="72">
        <v>84.78</v>
      </c>
      <c r="F139" s="13">
        <v>1</v>
      </c>
      <c r="G139" s="58"/>
      <c r="H139" s="22">
        <f t="shared" si="1"/>
        <v>84.78</v>
      </c>
    </row>
    <row r="140" spans="2:8" ht="42.75" x14ac:dyDescent="0.2">
      <c r="B140" s="67" t="s">
        <v>114</v>
      </c>
      <c r="C140" s="70" t="s">
        <v>115</v>
      </c>
      <c r="D140" s="71" t="s">
        <v>21</v>
      </c>
      <c r="E140" s="72">
        <v>6.94</v>
      </c>
      <c r="F140" s="13">
        <v>1</v>
      </c>
      <c r="G140" s="58"/>
      <c r="H140" s="22">
        <f t="shared" si="1"/>
        <v>6.94</v>
      </c>
    </row>
    <row r="141" spans="2:8" ht="15.75" x14ac:dyDescent="0.2">
      <c r="B141" s="51"/>
      <c r="C141" s="53" t="s">
        <v>29</v>
      </c>
      <c r="D141" s="54"/>
      <c r="E141" s="54"/>
      <c r="F141" s="13">
        <v>1</v>
      </c>
      <c r="G141" s="54"/>
      <c r="H141" s="57">
        <f>SUM(H131:H140)</f>
        <v>11467.79</v>
      </c>
    </row>
    <row r="142" spans="2:8" s="6" customFormat="1" ht="15.75" x14ac:dyDescent="0.2">
      <c r="B142" s="50"/>
      <c r="C142" s="51" t="s">
        <v>63</v>
      </c>
      <c r="D142" s="52"/>
      <c r="E142" s="52"/>
      <c r="F142" s="13">
        <v>1</v>
      </c>
      <c r="G142" s="52"/>
      <c r="H142" s="52"/>
    </row>
    <row r="143" spans="2:8" ht="99.75" x14ac:dyDescent="0.2">
      <c r="B143" s="67" t="s">
        <v>116</v>
      </c>
      <c r="C143" s="70" t="s">
        <v>117</v>
      </c>
      <c r="D143" s="71" t="s">
        <v>5</v>
      </c>
      <c r="E143" s="72">
        <v>345.6</v>
      </c>
      <c r="F143" s="13">
        <v>1</v>
      </c>
      <c r="G143" s="58"/>
      <c r="H143" s="22">
        <f t="shared" si="0"/>
        <v>345.6</v>
      </c>
    </row>
    <row r="144" spans="2:8" ht="171" x14ac:dyDescent="0.2">
      <c r="B144" s="67" t="s">
        <v>118</v>
      </c>
      <c r="C144" s="70" t="s">
        <v>119</v>
      </c>
      <c r="D144" s="71" t="s">
        <v>4</v>
      </c>
      <c r="E144" s="72">
        <v>131.37</v>
      </c>
      <c r="F144" s="13">
        <v>1</v>
      </c>
      <c r="G144" s="58"/>
      <c r="H144" s="22">
        <f t="shared" si="0"/>
        <v>131.37</v>
      </c>
    </row>
    <row r="145" spans="2:8" ht="57" x14ac:dyDescent="0.2">
      <c r="B145" s="67" t="s">
        <v>120</v>
      </c>
      <c r="C145" s="70" t="s">
        <v>30</v>
      </c>
      <c r="D145" s="71" t="s">
        <v>4</v>
      </c>
      <c r="E145" s="72">
        <v>229.87</v>
      </c>
      <c r="F145" s="13">
        <v>1</v>
      </c>
      <c r="G145" s="58"/>
      <c r="H145" s="22">
        <f t="shared" ref="H145:H158" si="2">ROUND(E145*F145,2)</f>
        <v>229.87</v>
      </c>
    </row>
    <row r="146" spans="2:8" ht="114" x14ac:dyDescent="0.2">
      <c r="B146" s="67" t="s">
        <v>121</v>
      </c>
      <c r="C146" s="70" t="s">
        <v>122</v>
      </c>
      <c r="D146" s="71" t="s">
        <v>4</v>
      </c>
      <c r="E146" s="72">
        <v>229.87</v>
      </c>
      <c r="F146" s="13">
        <v>1</v>
      </c>
      <c r="G146" s="58"/>
      <c r="H146" s="22">
        <f t="shared" si="2"/>
        <v>229.87</v>
      </c>
    </row>
    <row r="147" spans="2:8" ht="156.75" x14ac:dyDescent="0.2">
      <c r="B147" s="67" t="s">
        <v>123</v>
      </c>
      <c r="C147" s="70" t="s">
        <v>124</v>
      </c>
      <c r="D147" s="71" t="s">
        <v>4</v>
      </c>
      <c r="E147" s="72">
        <v>229.87</v>
      </c>
      <c r="F147" s="13">
        <v>1</v>
      </c>
      <c r="G147" s="58"/>
      <c r="H147" s="22">
        <f t="shared" si="2"/>
        <v>229.87</v>
      </c>
    </row>
    <row r="148" spans="2:8" ht="156.75" x14ac:dyDescent="0.2">
      <c r="B148" s="67" t="s">
        <v>125</v>
      </c>
      <c r="C148" s="70" t="s">
        <v>43</v>
      </c>
      <c r="D148" s="71" t="s">
        <v>5</v>
      </c>
      <c r="E148" s="72">
        <v>123.65</v>
      </c>
      <c r="F148" s="13">
        <v>1</v>
      </c>
      <c r="G148" s="58"/>
      <c r="H148" s="22">
        <f t="shared" si="2"/>
        <v>123.65</v>
      </c>
    </row>
    <row r="149" spans="2:8" ht="156.75" x14ac:dyDescent="0.2">
      <c r="B149" s="67" t="s">
        <v>126</v>
      </c>
      <c r="C149" s="70" t="s">
        <v>19</v>
      </c>
      <c r="D149" s="71" t="s">
        <v>4</v>
      </c>
      <c r="E149" s="72">
        <v>545.25</v>
      </c>
      <c r="F149" s="13">
        <v>1</v>
      </c>
      <c r="G149" s="58"/>
      <c r="H149" s="22">
        <f t="shared" si="2"/>
        <v>545.25</v>
      </c>
    </row>
    <row r="150" spans="2:8" ht="85.5" x14ac:dyDescent="0.2">
      <c r="B150" s="67" t="s">
        <v>127</v>
      </c>
      <c r="C150" s="70" t="s">
        <v>31</v>
      </c>
      <c r="D150" s="71" t="s">
        <v>4</v>
      </c>
      <c r="E150" s="72">
        <v>336.1</v>
      </c>
      <c r="F150" s="13">
        <v>1</v>
      </c>
      <c r="G150" s="58"/>
      <c r="H150" s="22">
        <f t="shared" si="2"/>
        <v>336.1</v>
      </c>
    </row>
    <row r="151" spans="2:8" ht="71.25" x14ac:dyDescent="0.2">
      <c r="B151" s="67" t="s">
        <v>128</v>
      </c>
      <c r="C151" s="70" t="s">
        <v>32</v>
      </c>
      <c r="D151" s="71" t="s">
        <v>4</v>
      </c>
      <c r="E151" s="72">
        <v>232.55</v>
      </c>
      <c r="F151" s="13">
        <v>1</v>
      </c>
      <c r="G151" s="58"/>
      <c r="H151" s="22">
        <f t="shared" si="2"/>
        <v>232.55</v>
      </c>
    </row>
    <row r="152" spans="2:8" ht="171" x14ac:dyDescent="0.2">
      <c r="B152" s="67" t="s">
        <v>129</v>
      </c>
      <c r="C152" s="70" t="s">
        <v>57</v>
      </c>
      <c r="D152" s="71" t="s">
        <v>4</v>
      </c>
      <c r="E152" s="72">
        <v>930.05</v>
      </c>
      <c r="F152" s="13">
        <v>1</v>
      </c>
      <c r="G152" s="58"/>
      <c r="H152" s="22">
        <f t="shared" si="2"/>
        <v>930.05</v>
      </c>
    </row>
    <row r="153" spans="2:8" ht="57" x14ac:dyDescent="0.2">
      <c r="B153" s="67" t="s">
        <v>130</v>
      </c>
      <c r="C153" s="70" t="s">
        <v>131</v>
      </c>
      <c r="D153" s="71" t="s">
        <v>5</v>
      </c>
      <c r="E153" s="72">
        <v>8.1999999999999993</v>
      </c>
      <c r="F153" s="13">
        <v>1</v>
      </c>
      <c r="G153" s="58"/>
      <c r="H153" s="22">
        <f t="shared" si="2"/>
        <v>8.1999999999999993</v>
      </c>
    </row>
    <row r="154" spans="2:8" ht="28.5" x14ac:dyDescent="0.2">
      <c r="B154" s="67" t="s">
        <v>132</v>
      </c>
      <c r="C154" s="70" t="s">
        <v>133</v>
      </c>
      <c r="D154" s="71" t="s">
        <v>4</v>
      </c>
      <c r="E154" s="72">
        <v>72.400000000000006</v>
      </c>
      <c r="F154" s="13">
        <v>1</v>
      </c>
      <c r="G154" s="58"/>
      <c r="H154" s="22">
        <f t="shared" si="2"/>
        <v>72.400000000000006</v>
      </c>
    </row>
    <row r="155" spans="2:8" ht="57" x14ac:dyDescent="0.2">
      <c r="B155" s="67" t="s">
        <v>134</v>
      </c>
      <c r="C155" s="70" t="s">
        <v>135</v>
      </c>
      <c r="D155" s="71" t="s">
        <v>4</v>
      </c>
      <c r="E155" s="72">
        <v>122.05</v>
      </c>
      <c r="F155" s="13">
        <v>1</v>
      </c>
      <c r="G155" s="58"/>
      <c r="H155" s="22">
        <f t="shared" si="2"/>
        <v>122.05</v>
      </c>
    </row>
    <row r="156" spans="2:8" ht="71.25" x14ac:dyDescent="0.2">
      <c r="B156" s="67" t="s">
        <v>136</v>
      </c>
      <c r="C156" s="70" t="s">
        <v>137</v>
      </c>
      <c r="D156" s="71" t="s">
        <v>4</v>
      </c>
      <c r="E156" s="72">
        <v>105.81</v>
      </c>
      <c r="F156" s="13">
        <v>1</v>
      </c>
      <c r="G156" s="58"/>
      <c r="H156" s="22">
        <f t="shared" si="2"/>
        <v>105.81</v>
      </c>
    </row>
    <row r="157" spans="2:8" ht="42.75" x14ac:dyDescent="0.2">
      <c r="B157" s="67" t="s">
        <v>138</v>
      </c>
      <c r="C157" s="70" t="s">
        <v>139</v>
      </c>
      <c r="D157" s="71" t="s">
        <v>5</v>
      </c>
      <c r="E157" s="72">
        <v>65.88</v>
      </c>
      <c r="F157" s="13">
        <v>1</v>
      </c>
      <c r="G157" s="58"/>
      <c r="H157" s="22">
        <f t="shared" si="2"/>
        <v>65.88</v>
      </c>
    </row>
    <row r="158" spans="2:8" ht="42.75" x14ac:dyDescent="0.2">
      <c r="B158" s="67" t="s">
        <v>140</v>
      </c>
      <c r="C158" s="70" t="s">
        <v>141</v>
      </c>
      <c r="D158" s="71" t="s">
        <v>4</v>
      </c>
      <c r="E158" s="72">
        <v>34.92</v>
      </c>
      <c r="F158" s="13">
        <v>1</v>
      </c>
      <c r="G158" s="58"/>
      <c r="H158" s="22">
        <f t="shared" si="2"/>
        <v>34.92</v>
      </c>
    </row>
    <row r="159" spans="2:8" ht="15.75" x14ac:dyDescent="0.2">
      <c r="B159" s="51"/>
      <c r="C159" s="53" t="s">
        <v>33</v>
      </c>
      <c r="D159" s="54"/>
      <c r="E159" s="54"/>
      <c r="F159" s="13">
        <v>1</v>
      </c>
      <c r="G159" s="54"/>
      <c r="H159" s="57">
        <f>SUM(H143:H158)</f>
        <v>3743.4400000000005</v>
      </c>
    </row>
    <row r="160" spans="2:8" s="6" customFormat="1" ht="15.75" x14ac:dyDescent="0.2">
      <c r="B160" s="50"/>
      <c r="C160" s="51" t="s">
        <v>64</v>
      </c>
      <c r="D160" s="52"/>
      <c r="E160" s="52"/>
      <c r="F160" s="13">
        <v>1</v>
      </c>
      <c r="G160" s="52"/>
      <c r="H160" s="52"/>
    </row>
    <row r="161" spans="2:8" ht="42.75" x14ac:dyDescent="0.2">
      <c r="B161" s="67" t="s">
        <v>142</v>
      </c>
      <c r="C161" s="70" t="s">
        <v>143</v>
      </c>
      <c r="D161" s="71" t="s">
        <v>4</v>
      </c>
      <c r="E161" s="72">
        <v>18.36</v>
      </c>
      <c r="F161" s="13">
        <v>1</v>
      </c>
      <c r="G161" s="58"/>
      <c r="H161" s="22">
        <f t="shared" si="0"/>
        <v>18.36</v>
      </c>
    </row>
    <row r="162" spans="2:8" ht="114" x14ac:dyDescent="0.2">
      <c r="B162" s="67" t="s">
        <v>144</v>
      </c>
      <c r="C162" s="70" t="s">
        <v>145</v>
      </c>
      <c r="D162" s="73" t="s">
        <v>4</v>
      </c>
      <c r="E162" s="72">
        <v>9.7200000000000006</v>
      </c>
      <c r="F162" s="13">
        <v>1</v>
      </c>
      <c r="G162" s="58"/>
      <c r="H162" s="22">
        <f t="shared" si="0"/>
        <v>9.7200000000000006</v>
      </c>
    </row>
    <row r="163" spans="2:8" ht="71.25" x14ac:dyDescent="0.2">
      <c r="B163" s="67" t="s">
        <v>146</v>
      </c>
      <c r="C163" s="70" t="s">
        <v>147</v>
      </c>
      <c r="D163" s="71" t="s">
        <v>4</v>
      </c>
      <c r="E163" s="72">
        <v>8.64</v>
      </c>
      <c r="F163" s="13">
        <v>1</v>
      </c>
      <c r="G163" s="58"/>
      <c r="H163" s="22">
        <f t="shared" si="0"/>
        <v>8.64</v>
      </c>
    </row>
    <row r="164" spans="2:8" ht="15.75" x14ac:dyDescent="0.2">
      <c r="B164" s="51"/>
      <c r="C164" s="53" t="s">
        <v>53</v>
      </c>
      <c r="D164" s="54"/>
      <c r="E164" s="54"/>
      <c r="F164" s="13">
        <v>1</v>
      </c>
      <c r="G164" s="54"/>
      <c r="H164" s="57">
        <f>SUM(H161:H163)</f>
        <v>36.72</v>
      </c>
    </row>
    <row r="165" spans="2:8" s="6" customFormat="1" ht="15.75" x14ac:dyDescent="0.2">
      <c r="B165" s="50"/>
      <c r="C165" s="51" t="s">
        <v>70</v>
      </c>
      <c r="D165" s="52"/>
      <c r="E165" s="52"/>
      <c r="F165" s="13">
        <v>1</v>
      </c>
      <c r="G165" s="52"/>
      <c r="H165" s="52"/>
    </row>
    <row r="166" spans="2:8" ht="28.5" x14ac:dyDescent="0.2">
      <c r="B166" s="67" t="s">
        <v>148</v>
      </c>
      <c r="C166" s="70" t="s">
        <v>34</v>
      </c>
      <c r="D166" s="71" t="s">
        <v>35</v>
      </c>
      <c r="E166" s="72">
        <v>50</v>
      </c>
      <c r="F166" s="13">
        <v>1</v>
      </c>
      <c r="G166" s="58"/>
      <c r="H166" s="22">
        <f t="shared" si="0"/>
        <v>50</v>
      </c>
    </row>
    <row r="167" spans="2:8" ht="57" x14ac:dyDescent="0.2">
      <c r="B167" s="67" t="s">
        <v>149</v>
      </c>
      <c r="C167" s="70" t="s">
        <v>150</v>
      </c>
      <c r="D167" s="71" t="s">
        <v>3</v>
      </c>
      <c r="E167" s="72">
        <v>12</v>
      </c>
      <c r="F167" s="13">
        <v>1</v>
      </c>
      <c r="G167" s="58"/>
      <c r="H167" s="22">
        <f t="shared" si="0"/>
        <v>12</v>
      </c>
    </row>
    <row r="168" spans="2:8" ht="57" x14ac:dyDescent="0.2">
      <c r="B168" s="67" t="s">
        <v>151</v>
      </c>
      <c r="C168" s="70" t="s">
        <v>152</v>
      </c>
      <c r="D168" s="71" t="s">
        <v>3</v>
      </c>
      <c r="E168" s="72">
        <v>1</v>
      </c>
      <c r="F168" s="13">
        <v>1</v>
      </c>
      <c r="G168" s="58"/>
      <c r="H168" s="22">
        <f t="shared" si="0"/>
        <v>1</v>
      </c>
    </row>
    <row r="169" spans="2:8" ht="85.5" x14ac:dyDescent="0.2">
      <c r="B169" s="67" t="s">
        <v>153</v>
      </c>
      <c r="C169" s="70" t="s">
        <v>36</v>
      </c>
      <c r="D169" s="71" t="s">
        <v>35</v>
      </c>
      <c r="E169" s="72">
        <v>19</v>
      </c>
      <c r="F169" s="13">
        <v>1</v>
      </c>
      <c r="G169" s="58"/>
      <c r="H169" s="22">
        <f t="shared" si="0"/>
        <v>19</v>
      </c>
    </row>
    <row r="170" spans="2:8" ht="114" x14ac:dyDescent="0.2">
      <c r="B170" s="67" t="s">
        <v>154</v>
      </c>
      <c r="C170" s="70" t="s">
        <v>44</v>
      </c>
      <c r="D170" s="71" t="s">
        <v>3</v>
      </c>
      <c r="E170" s="72">
        <v>3</v>
      </c>
      <c r="F170" s="13">
        <v>1</v>
      </c>
      <c r="G170" s="58"/>
      <c r="H170" s="22">
        <f t="shared" si="0"/>
        <v>3</v>
      </c>
    </row>
    <row r="171" spans="2:8" ht="71.25" x14ac:dyDescent="0.2">
      <c r="B171" s="67" t="s">
        <v>155</v>
      </c>
      <c r="C171" s="70" t="s">
        <v>156</v>
      </c>
      <c r="D171" s="71" t="s">
        <v>35</v>
      </c>
      <c r="E171" s="72">
        <v>3</v>
      </c>
      <c r="F171" s="13">
        <v>1</v>
      </c>
      <c r="G171" s="58"/>
      <c r="H171" s="22">
        <f t="shared" si="0"/>
        <v>3</v>
      </c>
    </row>
    <row r="172" spans="2:8" ht="71.25" x14ac:dyDescent="0.2">
      <c r="B172" s="67" t="s">
        <v>157</v>
      </c>
      <c r="C172" s="70" t="s">
        <v>37</v>
      </c>
      <c r="D172" s="71" t="s">
        <v>3</v>
      </c>
      <c r="E172" s="72">
        <v>12</v>
      </c>
      <c r="F172" s="13">
        <v>1</v>
      </c>
      <c r="G172" s="58"/>
      <c r="H172" s="22">
        <f t="shared" si="0"/>
        <v>12</v>
      </c>
    </row>
    <row r="173" spans="2:8" ht="156.75" x14ac:dyDescent="0.2">
      <c r="B173" s="67" t="s">
        <v>158</v>
      </c>
      <c r="C173" s="70" t="s">
        <v>159</v>
      </c>
      <c r="D173" s="71" t="s">
        <v>160</v>
      </c>
      <c r="E173" s="72">
        <v>26</v>
      </c>
      <c r="F173" s="13">
        <v>1</v>
      </c>
      <c r="G173" s="58"/>
      <c r="H173" s="22">
        <f t="shared" si="0"/>
        <v>26</v>
      </c>
    </row>
    <row r="174" spans="2:8" ht="156.75" x14ac:dyDescent="0.2">
      <c r="B174" s="67" t="s">
        <v>161</v>
      </c>
      <c r="C174" s="70" t="s">
        <v>162</v>
      </c>
      <c r="D174" s="71" t="s">
        <v>160</v>
      </c>
      <c r="E174" s="72">
        <v>10</v>
      </c>
      <c r="F174" s="13">
        <v>1</v>
      </c>
      <c r="G174" s="58"/>
      <c r="H174" s="22">
        <f t="shared" ref="H174:H239" si="3">ROUND(E174*F174,2)</f>
        <v>10</v>
      </c>
    </row>
    <row r="175" spans="2:8" ht="85.5" x14ac:dyDescent="0.2">
      <c r="B175" s="67" t="s">
        <v>163</v>
      </c>
      <c r="C175" s="70" t="s">
        <v>164</v>
      </c>
      <c r="D175" s="71" t="s">
        <v>3</v>
      </c>
      <c r="E175" s="72">
        <v>1</v>
      </c>
      <c r="F175" s="13">
        <v>1</v>
      </c>
      <c r="G175" s="58"/>
      <c r="H175" s="22">
        <f t="shared" si="3"/>
        <v>1</v>
      </c>
    </row>
    <row r="176" spans="2:8" ht="15.75" x14ac:dyDescent="0.2">
      <c r="B176" s="51"/>
      <c r="C176" s="53" t="s">
        <v>165</v>
      </c>
      <c r="D176" s="54"/>
      <c r="E176" s="54"/>
      <c r="F176" s="13">
        <v>1</v>
      </c>
      <c r="G176" s="54"/>
      <c r="H176" s="57">
        <f>SUM(H166:H175)</f>
        <v>137</v>
      </c>
    </row>
    <row r="177" spans="2:8" s="6" customFormat="1" ht="15.75" x14ac:dyDescent="0.2">
      <c r="B177" s="50"/>
      <c r="C177" s="51" t="s">
        <v>167</v>
      </c>
      <c r="D177" s="52"/>
      <c r="E177" s="52"/>
      <c r="F177" s="13">
        <v>1</v>
      </c>
      <c r="G177" s="52"/>
      <c r="H177" s="52"/>
    </row>
    <row r="178" spans="2:8" ht="57" x14ac:dyDescent="0.2">
      <c r="B178" s="67" t="s">
        <v>170</v>
      </c>
      <c r="C178" s="70" t="s">
        <v>171</v>
      </c>
      <c r="D178" s="71" t="s">
        <v>3</v>
      </c>
      <c r="E178" s="72">
        <v>1</v>
      </c>
      <c r="F178" s="13">
        <v>1</v>
      </c>
      <c r="G178" s="58"/>
      <c r="H178" s="22">
        <f t="shared" ref="H178:H186" si="4">ROUND(E178*F178,2)</f>
        <v>1</v>
      </c>
    </row>
    <row r="179" spans="2:8" ht="99.75" x14ac:dyDescent="0.2">
      <c r="B179" s="67" t="s">
        <v>172</v>
      </c>
      <c r="C179" s="70" t="s">
        <v>173</v>
      </c>
      <c r="D179" s="71" t="s">
        <v>35</v>
      </c>
      <c r="E179" s="72">
        <v>3</v>
      </c>
      <c r="F179" s="13">
        <v>1</v>
      </c>
      <c r="G179" s="58"/>
      <c r="H179" s="22">
        <f t="shared" si="4"/>
        <v>3</v>
      </c>
    </row>
    <row r="180" spans="2:8" ht="99.75" x14ac:dyDescent="0.2">
      <c r="B180" s="67" t="s">
        <v>174</v>
      </c>
      <c r="C180" s="70" t="s">
        <v>175</v>
      </c>
      <c r="D180" s="71" t="s">
        <v>35</v>
      </c>
      <c r="E180" s="72">
        <v>3</v>
      </c>
      <c r="F180" s="13">
        <v>1</v>
      </c>
      <c r="G180" s="58"/>
      <c r="H180" s="22">
        <f t="shared" si="4"/>
        <v>3</v>
      </c>
    </row>
    <row r="181" spans="2:8" ht="71.25" x14ac:dyDescent="0.2">
      <c r="B181" s="67" t="s">
        <v>176</v>
      </c>
      <c r="C181" s="70" t="s">
        <v>54</v>
      </c>
      <c r="D181" s="71" t="s">
        <v>3</v>
      </c>
      <c r="E181" s="72">
        <v>3</v>
      </c>
      <c r="F181" s="13">
        <v>1</v>
      </c>
      <c r="G181" s="58"/>
      <c r="H181" s="22">
        <f t="shared" si="4"/>
        <v>3</v>
      </c>
    </row>
    <row r="182" spans="2:8" ht="71.25" x14ac:dyDescent="0.2">
      <c r="B182" s="67" t="s">
        <v>177</v>
      </c>
      <c r="C182" s="70" t="s">
        <v>178</v>
      </c>
      <c r="D182" s="71" t="s">
        <v>3</v>
      </c>
      <c r="E182" s="72">
        <v>3</v>
      </c>
      <c r="F182" s="13">
        <v>1</v>
      </c>
      <c r="G182" s="58"/>
      <c r="H182" s="22">
        <f t="shared" si="4"/>
        <v>3</v>
      </c>
    </row>
    <row r="183" spans="2:8" ht="99.75" x14ac:dyDescent="0.2">
      <c r="B183" s="67" t="s">
        <v>179</v>
      </c>
      <c r="C183" s="70" t="s">
        <v>180</v>
      </c>
      <c r="D183" s="71" t="s">
        <v>3</v>
      </c>
      <c r="E183" s="72">
        <v>6</v>
      </c>
      <c r="F183" s="13">
        <v>1</v>
      </c>
      <c r="G183" s="58"/>
      <c r="H183" s="22">
        <f t="shared" si="4"/>
        <v>6</v>
      </c>
    </row>
    <row r="184" spans="2:8" ht="42.75" x14ac:dyDescent="0.2">
      <c r="B184" s="67" t="s">
        <v>181</v>
      </c>
      <c r="C184" s="70" t="s">
        <v>182</v>
      </c>
      <c r="D184" s="71" t="s">
        <v>35</v>
      </c>
      <c r="E184" s="72">
        <v>6</v>
      </c>
      <c r="F184" s="13">
        <v>1</v>
      </c>
      <c r="G184" s="58"/>
      <c r="H184" s="22">
        <f t="shared" si="4"/>
        <v>6</v>
      </c>
    </row>
    <row r="185" spans="2:8" ht="142.5" x14ac:dyDescent="0.2">
      <c r="B185" s="67" t="s">
        <v>183</v>
      </c>
      <c r="C185" s="70" t="s">
        <v>184</v>
      </c>
      <c r="D185" s="71" t="s">
        <v>3</v>
      </c>
      <c r="E185" s="72">
        <v>3</v>
      </c>
      <c r="F185" s="13">
        <v>1</v>
      </c>
      <c r="G185" s="58"/>
      <c r="H185" s="22">
        <f t="shared" si="4"/>
        <v>3</v>
      </c>
    </row>
    <row r="186" spans="2:8" ht="142.5" x14ac:dyDescent="0.2">
      <c r="B186" s="67" t="s">
        <v>185</v>
      </c>
      <c r="C186" s="70" t="s">
        <v>186</v>
      </c>
      <c r="D186" s="71" t="s">
        <v>3</v>
      </c>
      <c r="E186" s="72">
        <v>3</v>
      </c>
      <c r="F186" s="13">
        <v>1</v>
      </c>
      <c r="G186" s="58"/>
      <c r="H186" s="22">
        <f t="shared" si="4"/>
        <v>3</v>
      </c>
    </row>
    <row r="187" spans="2:8" ht="15.75" x14ac:dyDescent="0.2">
      <c r="B187" s="51"/>
      <c r="C187" s="53" t="s">
        <v>166</v>
      </c>
      <c r="D187" s="54"/>
      <c r="E187" s="54"/>
      <c r="F187" s="13">
        <v>1</v>
      </c>
      <c r="G187" s="54"/>
      <c r="H187" s="57">
        <f>SUM(H178:H186)</f>
        <v>31</v>
      </c>
    </row>
    <row r="188" spans="2:8" s="6" customFormat="1" ht="15.75" x14ac:dyDescent="0.2">
      <c r="B188" s="50"/>
      <c r="C188" s="51" t="s">
        <v>168</v>
      </c>
      <c r="D188" s="52"/>
      <c r="E188" s="52"/>
      <c r="F188" s="13">
        <v>1</v>
      </c>
      <c r="G188" s="52"/>
      <c r="H188" s="52"/>
    </row>
    <row r="189" spans="2:8" ht="42.75" x14ac:dyDescent="0.2">
      <c r="B189" s="67" t="s">
        <v>187</v>
      </c>
      <c r="C189" s="70" t="s">
        <v>188</v>
      </c>
      <c r="D189" s="71" t="s">
        <v>3</v>
      </c>
      <c r="E189" s="72">
        <v>1</v>
      </c>
      <c r="F189" s="13">
        <v>1</v>
      </c>
      <c r="G189" s="58"/>
      <c r="H189" s="22">
        <f t="shared" ref="H189:H196" si="5">ROUND(E189*F189,2)</f>
        <v>1</v>
      </c>
    </row>
    <row r="190" spans="2:8" ht="28.5" x14ac:dyDescent="0.2">
      <c r="B190" s="67" t="s">
        <v>189</v>
      </c>
      <c r="C190" s="70" t="s">
        <v>190</v>
      </c>
      <c r="D190" s="71" t="s">
        <v>3</v>
      </c>
      <c r="E190" s="72">
        <v>1</v>
      </c>
      <c r="F190" s="13">
        <v>1</v>
      </c>
      <c r="G190" s="58"/>
      <c r="H190" s="22">
        <f t="shared" si="5"/>
        <v>1</v>
      </c>
    </row>
    <row r="191" spans="2:8" ht="42.75" x14ac:dyDescent="0.2">
      <c r="B191" s="67" t="s">
        <v>191</v>
      </c>
      <c r="C191" s="70" t="s">
        <v>192</v>
      </c>
      <c r="D191" s="71" t="s">
        <v>5</v>
      </c>
      <c r="E191" s="72">
        <v>50</v>
      </c>
      <c r="F191" s="13">
        <v>1</v>
      </c>
      <c r="G191" s="58"/>
      <c r="H191" s="22">
        <f t="shared" si="5"/>
        <v>50</v>
      </c>
    </row>
    <row r="192" spans="2:8" ht="42.75" x14ac:dyDescent="0.2">
      <c r="B192" s="67" t="s">
        <v>193</v>
      </c>
      <c r="C192" s="70" t="s">
        <v>194</v>
      </c>
      <c r="D192" s="71" t="s">
        <v>5</v>
      </c>
      <c r="E192" s="72">
        <v>50</v>
      </c>
      <c r="F192" s="13">
        <v>1</v>
      </c>
      <c r="G192" s="58"/>
      <c r="H192" s="22">
        <f t="shared" si="5"/>
        <v>50</v>
      </c>
    </row>
    <row r="193" spans="2:8" ht="42.75" x14ac:dyDescent="0.2">
      <c r="B193" s="67" t="s">
        <v>195</v>
      </c>
      <c r="C193" s="70" t="s">
        <v>39</v>
      </c>
      <c r="D193" s="71" t="s">
        <v>5</v>
      </c>
      <c r="E193" s="72">
        <v>50</v>
      </c>
      <c r="F193" s="13">
        <v>1</v>
      </c>
      <c r="G193" s="58"/>
      <c r="H193" s="22">
        <f t="shared" si="5"/>
        <v>50</v>
      </c>
    </row>
    <row r="194" spans="2:8" ht="42.75" x14ac:dyDescent="0.2">
      <c r="B194" s="67" t="s">
        <v>196</v>
      </c>
      <c r="C194" s="70" t="s">
        <v>38</v>
      </c>
      <c r="D194" s="71" t="s">
        <v>5</v>
      </c>
      <c r="E194" s="72">
        <v>100</v>
      </c>
      <c r="F194" s="13">
        <v>1</v>
      </c>
      <c r="G194" s="58"/>
      <c r="H194" s="22">
        <f t="shared" si="5"/>
        <v>100</v>
      </c>
    </row>
    <row r="195" spans="2:8" ht="42.75" x14ac:dyDescent="0.2">
      <c r="B195" s="67" t="s">
        <v>197</v>
      </c>
      <c r="C195" s="70" t="s">
        <v>198</v>
      </c>
      <c r="D195" s="71" t="s">
        <v>5</v>
      </c>
      <c r="E195" s="72">
        <v>150</v>
      </c>
      <c r="F195" s="13">
        <v>1</v>
      </c>
      <c r="G195" s="58"/>
      <c r="H195" s="22">
        <f t="shared" si="5"/>
        <v>150</v>
      </c>
    </row>
    <row r="196" spans="2:8" ht="42.75" x14ac:dyDescent="0.2">
      <c r="B196" s="67" t="s">
        <v>199</v>
      </c>
      <c r="C196" s="70" t="s">
        <v>200</v>
      </c>
      <c r="D196" s="71" t="s">
        <v>5</v>
      </c>
      <c r="E196" s="72">
        <v>150</v>
      </c>
      <c r="F196" s="13">
        <v>1</v>
      </c>
      <c r="G196" s="58"/>
      <c r="H196" s="22">
        <f t="shared" si="5"/>
        <v>150</v>
      </c>
    </row>
    <row r="197" spans="2:8" ht="15.75" x14ac:dyDescent="0.2">
      <c r="B197" s="51"/>
      <c r="C197" s="53" t="s">
        <v>166</v>
      </c>
      <c r="D197" s="54"/>
      <c r="E197" s="54"/>
      <c r="F197" s="13">
        <v>1</v>
      </c>
      <c r="G197" s="54"/>
      <c r="H197" s="57">
        <f>SUM(H189:H196)</f>
        <v>552</v>
      </c>
    </row>
    <row r="198" spans="2:8" s="6" customFormat="1" ht="15.75" x14ac:dyDescent="0.2">
      <c r="B198" s="50"/>
      <c r="C198" s="51" t="s">
        <v>169</v>
      </c>
      <c r="D198" s="52"/>
      <c r="E198" s="52"/>
      <c r="F198" s="13">
        <v>1</v>
      </c>
      <c r="G198" s="52"/>
      <c r="H198" s="52"/>
    </row>
    <row r="199" spans="2:8" ht="128.25" x14ac:dyDescent="0.2">
      <c r="B199" s="67" t="s">
        <v>201</v>
      </c>
      <c r="C199" s="70" t="s">
        <v>202</v>
      </c>
      <c r="D199" s="71" t="s">
        <v>3</v>
      </c>
      <c r="E199" s="72">
        <v>1</v>
      </c>
      <c r="F199" s="13">
        <v>1</v>
      </c>
      <c r="G199" s="58"/>
      <c r="H199" s="22">
        <f t="shared" ref="H199:H221" si="6">ROUND(E199*F199,2)</f>
        <v>1</v>
      </c>
    </row>
    <row r="200" spans="2:8" ht="28.5" x14ac:dyDescent="0.2">
      <c r="B200" s="67" t="s">
        <v>203</v>
      </c>
      <c r="C200" s="70" t="s">
        <v>204</v>
      </c>
      <c r="D200" s="71" t="s">
        <v>3</v>
      </c>
      <c r="E200" s="72">
        <v>2</v>
      </c>
      <c r="F200" s="13">
        <v>1</v>
      </c>
      <c r="G200" s="58"/>
      <c r="H200" s="22">
        <f t="shared" si="6"/>
        <v>2</v>
      </c>
    </row>
    <row r="201" spans="2:8" ht="57" x14ac:dyDescent="0.2">
      <c r="B201" s="67" t="s">
        <v>205</v>
      </c>
      <c r="C201" s="70" t="s">
        <v>206</v>
      </c>
      <c r="D201" s="71" t="s">
        <v>3</v>
      </c>
      <c r="E201" s="72">
        <v>9</v>
      </c>
      <c r="F201" s="13">
        <v>1</v>
      </c>
      <c r="G201" s="58"/>
      <c r="H201" s="22">
        <f t="shared" si="6"/>
        <v>9</v>
      </c>
    </row>
    <row r="202" spans="2:8" ht="57" x14ac:dyDescent="0.2">
      <c r="B202" s="67" t="s">
        <v>207</v>
      </c>
      <c r="C202" s="70" t="s">
        <v>208</v>
      </c>
      <c r="D202" s="71" t="s">
        <v>3</v>
      </c>
      <c r="E202" s="72">
        <v>8</v>
      </c>
      <c r="F202" s="13">
        <v>1</v>
      </c>
      <c r="G202" s="58"/>
      <c r="H202" s="22">
        <f t="shared" si="6"/>
        <v>8</v>
      </c>
    </row>
    <row r="203" spans="2:8" ht="57" x14ac:dyDescent="0.2">
      <c r="B203" s="67" t="s">
        <v>209</v>
      </c>
      <c r="C203" s="70" t="s">
        <v>210</v>
      </c>
      <c r="D203" s="71" t="s">
        <v>3</v>
      </c>
      <c r="E203" s="72">
        <v>8</v>
      </c>
      <c r="F203" s="13">
        <v>1</v>
      </c>
      <c r="G203" s="58"/>
      <c r="H203" s="22">
        <f t="shared" si="6"/>
        <v>8</v>
      </c>
    </row>
    <row r="204" spans="2:8" ht="57" x14ac:dyDescent="0.2">
      <c r="B204" s="67" t="s">
        <v>211</v>
      </c>
      <c r="C204" s="70" t="s">
        <v>212</v>
      </c>
      <c r="D204" s="71" t="s">
        <v>3</v>
      </c>
      <c r="E204" s="72">
        <v>8</v>
      </c>
      <c r="F204" s="13">
        <v>1</v>
      </c>
      <c r="G204" s="58"/>
      <c r="H204" s="22">
        <f t="shared" si="6"/>
        <v>8</v>
      </c>
    </row>
    <row r="205" spans="2:8" ht="71.25" x14ac:dyDescent="0.2">
      <c r="B205" s="67" t="s">
        <v>213</v>
      </c>
      <c r="C205" s="70" t="s">
        <v>214</v>
      </c>
      <c r="D205" s="71" t="s">
        <v>3</v>
      </c>
      <c r="E205" s="72">
        <v>8</v>
      </c>
      <c r="F205" s="13">
        <v>1</v>
      </c>
      <c r="G205" s="58"/>
      <c r="H205" s="22">
        <f t="shared" si="6"/>
        <v>8</v>
      </c>
    </row>
    <row r="206" spans="2:8" ht="142.5" x14ac:dyDescent="0.2">
      <c r="B206" s="67" t="s">
        <v>215</v>
      </c>
      <c r="C206" s="70" t="s">
        <v>216</v>
      </c>
      <c r="D206" s="71" t="s">
        <v>3</v>
      </c>
      <c r="E206" s="72">
        <v>1</v>
      </c>
      <c r="F206" s="13">
        <v>1</v>
      </c>
      <c r="G206" s="58"/>
      <c r="H206" s="22">
        <f t="shared" si="6"/>
        <v>1</v>
      </c>
    </row>
    <row r="207" spans="2:8" ht="85.5" x14ac:dyDescent="0.2">
      <c r="B207" s="67" t="s">
        <v>217</v>
      </c>
      <c r="C207" s="70" t="s">
        <v>218</v>
      </c>
      <c r="D207" s="71" t="s">
        <v>3</v>
      </c>
      <c r="E207" s="72">
        <v>1</v>
      </c>
      <c r="F207" s="13">
        <v>1</v>
      </c>
      <c r="G207" s="58"/>
      <c r="H207" s="22">
        <f t="shared" si="6"/>
        <v>1</v>
      </c>
    </row>
    <row r="208" spans="2:8" ht="57" x14ac:dyDescent="0.2">
      <c r="B208" s="67" t="s">
        <v>219</v>
      </c>
      <c r="C208" s="70" t="s">
        <v>220</v>
      </c>
      <c r="D208" s="71" t="s">
        <v>3</v>
      </c>
      <c r="E208" s="72">
        <v>1</v>
      </c>
      <c r="F208" s="13">
        <v>1</v>
      </c>
      <c r="G208" s="58"/>
      <c r="H208" s="22">
        <f t="shared" si="6"/>
        <v>1</v>
      </c>
    </row>
    <row r="209" spans="2:8" ht="71.25" x14ac:dyDescent="0.2">
      <c r="B209" s="67" t="s">
        <v>221</v>
      </c>
      <c r="C209" s="70" t="s">
        <v>222</v>
      </c>
      <c r="D209" s="71" t="s">
        <v>5</v>
      </c>
      <c r="E209" s="72">
        <v>50</v>
      </c>
      <c r="F209" s="13">
        <v>1</v>
      </c>
      <c r="G209" s="58"/>
      <c r="H209" s="22">
        <f t="shared" si="6"/>
        <v>50</v>
      </c>
    </row>
    <row r="210" spans="2:8" ht="85.5" x14ac:dyDescent="0.2">
      <c r="B210" s="67" t="s">
        <v>223</v>
      </c>
      <c r="C210" s="70" t="s">
        <v>224</v>
      </c>
      <c r="D210" s="71" t="s">
        <v>5</v>
      </c>
      <c r="E210" s="72">
        <v>200</v>
      </c>
      <c r="F210" s="13">
        <v>1</v>
      </c>
      <c r="G210" s="58"/>
      <c r="H210" s="22">
        <f t="shared" si="6"/>
        <v>200</v>
      </c>
    </row>
    <row r="211" spans="2:8" ht="57" x14ac:dyDescent="0.2">
      <c r="B211" s="67" t="s">
        <v>225</v>
      </c>
      <c r="C211" s="70" t="s">
        <v>226</v>
      </c>
      <c r="D211" s="71" t="s">
        <v>5</v>
      </c>
      <c r="E211" s="72">
        <v>50</v>
      </c>
      <c r="F211" s="13">
        <v>1</v>
      </c>
      <c r="G211" s="58"/>
      <c r="H211" s="22">
        <f t="shared" si="6"/>
        <v>50</v>
      </c>
    </row>
    <row r="212" spans="2:8" ht="57" x14ac:dyDescent="0.2">
      <c r="B212" s="67" t="s">
        <v>227</v>
      </c>
      <c r="C212" s="70" t="s">
        <v>228</v>
      </c>
      <c r="D212" s="71" t="s">
        <v>3</v>
      </c>
      <c r="E212" s="72">
        <v>1</v>
      </c>
      <c r="F212" s="13">
        <v>1</v>
      </c>
      <c r="G212" s="58"/>
      <c r="H212" s="22">
        <f t="shared" si="6"/>
        <v>1</v>
      </c>
    </row>
    <row r="213" spans="2:8" ht="114" x14ac:dyDescent="0.2">
      <c r="B213" s="67" t="s">
        <v>229</v>
      </c>
      <c r="C213" s="70" t="s">
        <v>230</v>
      </c>
      <c r="D213" s="71" t="s">
        <v>3</v>
      </c>
      <c r="E213" s="72">
        <v>1</v>
      </c>
      <c r="F213" s="13">
        <v>1</v>
      </c>
      <c r="G213" s="58"/>
      <c r="H213" s="22">
        <f t="shared" si="6"/>
        <v>1</v>
      </c>
    </row>
    <row r="214" spans="2:8" ht="71.25" x14ac:dyDescent="0.2">
      <c r="B214" s="67" t="s">
        <v>231</v>
      </c>
      <c r="C214" s="70" t="s">
        <v>232</v>
      </c>
      <c r="D214" s="71" t="s">
        <v>3</v>
      </c>
      <c r="E214" s="72">
        <v>1</v>
      </c>
      <c r="F214" s="13">
        <v>1</v>
      </c>
      <c r="G214" s="58"/>
      <c r="H214" s="22">
        <f t="shared" si="6"/>
        <v>1</v>
      </c>
    </row>
    <row r="215" spans="2:8" ht="128.25" x14ac:dyDescent="0.2">
      <c r="B215" s="67" t="s">
        <v>233</v>
      </c>
      <c r="C215" s="70" t="s">
        <v>234</v>
      </c>
      <c r="D215" s="71" t="s">
        <v>3</v>
      </c>
      <c r="E215" s="72">
        <v>1</v>
      </c>
      <c r="F215" s="13">
        <v>1</v>
      </c>
      <c r="G215" s="58"/>
      <c r="H215" s="22">
        <f t="shared" si="6"/>
        <v>1</v>
      </c>
    </row>
    <row r="216" spans="2:8" ht="71.25" x14ac:dyDescent="0.2">
      <c r="B216" s="67" t="s">
        <v>235</v>
      </c>
      <c r="C216" s="70" t="s">
        <v>236</v>
      </c>
      <c r="D216" s="71" t="s">
        <v>3</v>
      </c>
      <c r="E216" s="72">
        <v>2</v>
      </c>
      <c r="F216" s="13">
        <v>1</v>
      </c>
      <c r="G216" s="58"/>
      <c r="H216" s="22">
        <f t="shared" si="6"/>
        <v>2</v>
      </c>
    </row>
    <row r="217" spans="2:8" ht="114" x14ac:dyDescent="0.2">
      <c r="B217" s="67" t="s">
        <v>237</v>
      </c>
      <c r="C217" s="70" t="s">
        <v>238</v>
      </c>
      <c r="D217" s="71" t="s">
        <v>3</v>
      </c>
      <c r="E217" s="72">
        <v>1</v>
      </c>
      <c r="F217" s="13">
        <v>1</v>
      </c>
      <c r="G217" s="58"/>
      <c r="H217" s="22">
        <f t="shared" si="6"/>
        <v>1</v>
      </c>
    </row>
    <row r="218" spans="2:8" ht="57" x14ac:dyDescent="0.2">
      <c r="B218" s="67" t="s">
        <v>239</v>
      </c>
      <c r="C218" s="70" t="s">
        <v>240</v>
      </c>
      <c r="D218" s="71" t="s">
        <v>3</v>
      </c>
      <c r="E218" s="72">
        <v>1</v>
      </c>
      <c r="F218" s="13">
        <v>1</v>
      </c>
      <c r="G218" s="58"/>
      <c r="H218" s="22">
        <f t="shared" si="6"/>
        <v>1</v>
      </c>
    </row>
    <row r="219" spans="2:8" ht="71.25" x14ac:dyDescent="0.2">
      <c r="B219" s="67" t="s">
        <v>241</v>
      </c>
      <c r="C219" s="70" t="s">
        <v>242</v>
      </c>
      <c r="D219" s="71" t="s">
        <v>4</v>
      </c>
      <c r="E219" s="72">
        <v>3.5</v>
      </c>
      <c r="F219" s="13">
        <v>1</v>
      </c>
      <c r="G219" s="58"/>
      <c r="H219" s="22">
        <f t="shared" si="6"/>
        <v>3.5</v>
      </c>
    </row>
    <row r="220" spans="2:8" ht="57" x14ac:dyDescent="0.2">
      <c r="B220" s="67" t="s">
        <v>243</v>
      </c>
      <c r="C220" s="70" t="s">
        <v>244</v>
      </c>
      <c r="D220" s="71" t="s">
        <v>3</v>
      </c>
      <c r="E220" s="72">
        <v>3</v>
      </c>
      <c r="F220" s="13">
        <v>1</v>
      </c>
      <c r="G220" s="58"/>
      <c r="H220" s="22">
        <f t="shared" si="6"/>
        <v>3</v>
      </c>
    </row>
    <row r="221" spans="2:8" ht="57" x14ac:dyDescent="0.2">
      <c r="B221" s="67" t="s">
        <v>245</v>
      </c>
      <c r="C221" s="70" t="s">
        <v>246</v>
      </c>
      <c r="D221" s="71" t="s">
        <v>3</v>
      </c>
      <c r="E221" s="72">
        <v>9</v>
      </c>
      <c r="F221" s="13">
        <v>1</v>
      </c>
      <c r="G221" s="58"/>
      <c r="H221" s="22">
        <f t="shared" si="6"/>
        <v>9</v>
      </c>
    </row>
    <row r="222" spans="2:8" ht="15.75" x14ac:dyDescent="0.2">
      <c r="B222" s="51"/>
      <c r="C222" s="53" t="s">
        <v>247</v>
      </c>
      <c r="D222" s="54"/>
      <c r="E222" s="54"/>
      <c r="F222" s="13">
        <v>1</v>
      </c>
      <c r="G222" s="54"/>
      <c r="H222" s="57">
        <f>SUM(H199:H221)</f>
        <v>370.5</v>
      </c>
    </row>
    <row r="223" spans="2:8" ht="15.75" x14ac:dyDescent="0.2">
      <c r="B223" s="55"/>
      <c r="C223" s="56" t="s">
        <v>69</v>
      </c>
      <c r="D223" s="63"/>
      <c r="E223" s="65"/>
      <c r="F223" s="13">
        <v>1</v>
      </c>
      <c r="G223" s="64"/>
      <c r="H223" s="59">
        <f>H112+H129+H141+H159+H164+H176+H187+H197+H222</f>
        <v>31124.740000000005</v>
      </c>
    </row>
    <row r="224" spans="2:8" s="24" customFormat="1" ht="15.75" x14ac:dyDescent="0.25">
      <c r="B224" s="34"/>
      <c r="C224" s="60" t="s">
        <v>71</v>
      </c>
      <c r="D224" s="61"/>
      <c r="E224" s="66"/>
      <c r="F224" s="13">
        <v>1</v>
      </c>
      <c r="G224" s="61"/>
      <c r="H224" s="62"/>
    </row>
    <row r="225" spans="2:8" s="6" customFormat="1" ht="15.75" x14ac:dyDescent="0.2">
      <c r="B225" s="50"/>
      <c r="C225" s="51" t="s">
        <v>73</v>
      </c>
      <c r="D225" s="52"/>
      <c r="E225" s="52"/>
      <c r="F225" s="13">
        <v>1</v>
      </c>
      <c r="G225" s="52"/>
      <c r="H225" s="52"/>
    </row>
    <row r="226" spans="2:8" ht="42.75" x14ac:dyDescent="0.2">
      <c r="B226" s="67" t="s">
        <v>85</v>
      </c>
      <c r="C226" s="70" t="s">
        <v>47</v>
      </c>
      <c r="D226" s="71" t="s">
        <v>4</v>
      </c>
      <c r="E226" s="72">
        <v>187.82</v>
      </c>
      <c r="F226" s="13">
        <v>1</v>
      </c>
      <c r="G226" s="58"/>
      <c r="H226" s="22">
        <f t="shared" si="3"/>
        <v>187.82</v>
      </c>
    </row>
    <row r="227" spans="2:8" ht="42.75" x14ac:dyDescent="0.2">
      <c r="B227" s="67" t="s">
        <v>86</v>
      </c>
      <c r="C227" s="70" t="s">
        <v>22</v>
      </c>
      <c r="D227" s="71" t="s">
        <v>21</v>
      </c>
      <c r="E227" s="72">
        <v>35.6</v>
      </c>
      <c r="F227" s="13">
        <v>1</v>
      </c>
      <c r="G227" s="58"/>
      <c r="H227" s="22">
        <f t="shared" si="3"/>
        <v>35.6</v>
      </c>
    </row>
    <row r="228" spans="2:8" ht="57" x14ac:dyDescent="0.2">
      <c r="B228" s="67" t="s">
        <v>87</v>
      </c>
      <c r="C228" s="70" t="s">
        <v>88</v>
      </c>
      <c r="D228" s="71" t="s">
        <v>4</v>
      </c>
      <c r="E228" s="72">
        <v>35.26</v>
      </c>
      <c r="F228" s="13">
        <v>1</v>
      </c>
      <c r="G228" s="58"/>
      <c r="H228" s="22">
        <f t="shared" ref="H228:H232" si="7">ROUND(E228*F228,2)</f>
        <v>35.26</v>
      </c>
    </row>
    <row r="229" spans="2:8" ht="57" x14ac:dyDescent="0.2">
      <c r="B229" s="67" t="s">
        <v>96</v>
      </c>
      <c r="C229" s="70" t="s">
        <v>97</v>
      </c>
      <c r="D229" s="71" t="s">
        <v>4</v>
      </c>
      <c r="E229" s="72">
        <v>83.5</v>
      </c>
      <c r="F229" s="13">
        <v>1</v>
      </c>
      <c r="G229" s="58"/>
      <c r="H229" s="22">
        <f t="shared" si="7"/>
        <v>83.5</v>
      </c>
    </row>
    <row r="230" spans="2:8" ht="42.75" x14ac:dyDescent="0.2">
      <c r="B230" s="67" t="s">
        <v>101</v>
      </c>
      <c r="C230" s="70" t="s">
        <v>56</v>
      </c>
      <c r="D230" s="71" t="s">
        <v>4</v>
      </c>
      <c r="E230" s="72">
        <v>65.3</v>
      </c>
      <c r="F230" s="13">
        <v>1</v>
      </c>
      <c r="G230" s="58"/>
      <c r="H230" s="22">
        <f t="shared" si="7"/>
        <v>65.3</v>
      </c>
    </row>
    <row r="231" spans="2:8" ht="71.25" x14ac:dyDescent="0.2">
      <c r="B231" s="67" t="s">
        <v>102</v>
      </c>
      <c r="C231" s="70" t="s">
        <v>23</v>
      </c>
      <c r="D231" s="71" t="s">
        <v>21</v>
      </c>
      <c r="E231" s="72">
        <v>35.6</v>
      </c>
      <c r="F231" s="13">
        <v>1</v>
      </c>
      <c r="G231" s="58"/>
      <c r="H231" s="22">
        <f t="shared" si="7"/>
        <v>35.6</v>
      </c>
    </row>
    <row r="232" spans="2:8" ht="71.25" x14ac:dyDescent="0.2">
      <c r="B232" s="67" t="s">
        <v>84</v>
      </c>
      <c r="C232" s="70" t="s">
        <v>42</v>
      </c>
      <c r="D232" s="71" t="s">
        <v>21</v>
      </c>
      <c r="E232" s="72">
        <v>28.65</v>
      </c>
      <c r="F232" s="13">
        <v>1</v>
      </c>
      <c r="G232" s="58"/>
      <c r="H232" s="22">
        <f t="shared" si="7"/>
        <v>28.65</v>
      </c>
    </row>
    <row r="233" spans="2:8" ht="15.75" x14ac:dyDescent="0.2">
      <c r="B233" s="51"/>
      <c r="C233" s="53" t="s">
        <v>55</v>
      </c>
      <c r="D233" s="54"/>
      <c r="E233" s="54"/>
      <c r="F233" s="13">
        <v>1</v>
      </c>
      <c r="G233" s="54"/>
      <c r="H233" s="57">
        <f>SUM(H226:H232)</f>
        <v>471.73</v>
      </c>
    </row>
    <row r="234" spans="2:8" s="6" customFormat="1" ht="15.75" x14ac:dyDescent="0.2">
      <c r="B234" s="50"/>
      <c r="C234" s="51" t="s">
        <v>74</v>
      </c>
      <c r="D234" s="52"/>
      <c r="E234" s="52"/>
      <c r="F234" s="13">
        <v>1</v>
      </c>
      <c r="G234" s="52"/>
      <c r="H234" s="52"/>
    </row>
    <row r="235" spans="2:8" ht="57" x14ac:dyDescent="0.2">
      <c r="B235" s="67" t="s">
        <v>120</v>
      </c>
      <c r="C235" s="70" t="s">
        <v>30</v>
      </c>
      <c r="D235" s="71" t="s">
        <v>4</v>
      </c>
      <c r="E235" s="72">
        <v>149.84</v>
      </c>
      <c r="F235" s="13">
        <v>1</v>
      </c>
      <c r="G235" s="58"/>
      <c r="H235" s="22">
        <f t="shared" si="3"/>
        <v>149.84</v>
      </c>
    </row>
    <row r="236" spans="2:8" ht="114" x14ac:dyDescent="0.2">
      <c r="B236" s="67" t="s">
        <v>248</v>
      </c>
      <c r="C236" s="70" t="s">
        <v>249</v>
      </c>
      <c r="D236" s="71" t="s">
        <v>4</v>
      </c>
      <c r="E236" s="72">
        <v>125.6</v>
      </c>
      <c r="F236" s="13">
        <v>1</v>
      </c>
      <c r="G236" s="58"/>
      <c r="H236" s="22">
        <f t="shared" si="3"/>
        <v>125.6</v>
      </c>
    </row>
    <row r="237" spans="2:8" ht="156.75" x14ac:dyDescent="0.2">
      <c r="B237" s="67" t="s">
        <v>126</v>
      </c>
      <c r="C237" s="70" t="s">
        <v>19</v>
      </c>
      <c r="D237" s="71" t="s">
        <v>4</v>
      </c>
      <c r="E237" s="72">
        <v>72.650000000000006</v>
      </c>
      <c r="F237" s="13">
        <v>1</v>
      </c>
      <c r="G237" s="58"/>
      <c r="H237" s="22">
        <f t="shared" si="3"/>
        <v>72.650000000000006</v>
      </c>
    </row>
    <row r="238" spans="2:8" ht="171" x14ac:dyDescent="0.2">
      <c r="B238" s="67" t="s">
        <v>129</v>
      </c>
      <c r="C238" s="70" t="s">
        <v>57</v>
      </c>
      <c r="D238" s="71" t="s">
        <v>4</v>
      </c>
      <c r="E238" s="72">
        <v>82.42</v>
      </c>
      <c r="F238" s="13">
        <v>1</v>
      </c>
      <c r="G238" s="58"/>
      <c r="H238" s="22">
        <f t="shared" si="3"/>
        <v>82.42</v>
      </c>
    </row>
    <row r="239" spans="2:8" ht="42.75" x14ac:dyDescent="0.2">
      <c r="B239" s="67" t="s">
        <v>250</v>
      </c>
      <c r="C239" s="70" t="s">
        <v>251</v>
      </c>
      <c r="D239" s="71" t="s">
        <v>4</v>
      </c>
      <c r="E239" s="72">
        <v>44.8</v>
      </c>
      <c r="F239" s="13">
        <v>1</v>
      </c>
      <c r="G239" s="58"/>
      <c r="H239" s="22">
        <f t="shared" si="3"/>
        <v>44.8</v>
      </c>
    </row>
    <row r="240" spans="2:8" ht="15.75" x14ac:dyDescent="0.2">
      <c r="B240" s="51"/>
      <c r="C240" s="53" t="s">
        <v>33</v>
      </c>
      <c r="D240" s="54"/>
      <c r="E240" s="54"/>
      <c r="F240" s="13">
        <v>1</v>
      </c>
      <c r="G240" s="54"/>
      <c r="H240" s="57">
        <f>SUM(H235:H239)</f>
        <v>475.31000000000006</v>
      </c>
    </row>
    <row r="241" spans="2:8" ht="15.75" x14ac:dyDescent="0.2">
      <c r="B241" s="55"/>
      <c r="C241" s="56" t="s">
        <v>72</v>
      </c>
      <c r="D241" s="63"/>
      <c r="E241" s="65"/>
      <c r="F241" s="13">
        <v>1</v>
      </c>
      <c r="G241" s="64"/>
      <c r="H241" s="59">
        <f>H240+H233</f>
        <v>947.04000000000008</v>
      </c>
    </row>
    <row r="242" spans="2:8" s="24" customFormat="1" ht="15.75" x14ac:dyDescent="0.25">
      <c r="B242" s="34"/>
      <c r="C242" s="60" t="s">
        <v>75</v>
      </c>
      <c r="D242" s="61"/>
      <c r="E242" s="66"/>
      <c r="F242" s="13">
        <v>1</v>
      </c>
      <c r="G242" s="61"/>
      <c r="H242" s="62"/>
    </row>
    <row r="243" spans="2:8" s="6" customFormat="1" ht="15.75" x14ac:dyDescent="0.2">
      <c r="B243" s="50"/>
      <c r="C243" s="51" t="s">
        <v>73</v>
      </c>
      <c r="D243" s="52"/>
      <c r="E243" s="52"/>
      <c r="F243" s="13">
        <v>1</v>
      </c>
      <c r="G243" s="52"/>
      <c r="H243" s="52"/>
    </row>
    <row r="244" spans="2:8" ht="42.75" x14ac:dyDescent="0.2">
      <c r="B244" s="67" t="s">
        <v>85</v>
      </c>
      <c r="C244" s="70" t="s">
        <v>47</v>
      </c>
      <c r="D244" s="71" t="s">
        <v>4</v>
      </c>
      <c r="E244" s="72">
        <v>52.5</v>
      </c>
      <c r="F244" s="13">
        <v>1</v>
      </c>
      <c r="G244" s="58"/>
      <c r="H244" s="22">
        <f t="shared" ref="H244:H250" si="8">ROUND(E244*F244,2)</f>
        <v>52.5</v>
      </c>
    </row>
    <row r="245" spans="2:8" ht="42.75" x14ac:dyDescent="0.2">
      <c r="B245" s="67" t="s">
        <v>86</v>
      </c>
      <c r="C245" s="70" t="s">
        <v>22</v>
      </c>
      <c r="D245" s="71" t="s">
        <v>21</v>
      </c>
      <c r="E245" s="72">
        <v>79.8</v>
      </c>
      <c r="F245" s="13">
        <v>1</v>
      </c>
      <c r="G245" s="58"/>
      <c r="H245" s="22">
        <f t="shared" si="8"/>
        <v>79.8</v>
      </c>
    </row>
    <row r="246" spans="2:8" ht="57" x14ac:dyDescent="0.2">
      <c r="B246" s="67" t="s">
        <v>87</v>
      </c>
      <c r="C246" s="70" t="s">
        <v>88</v>
      </c>
      <c r="D246" s="71" t="s">
        <v>4</v>
      </c>
      <c r="E246" s="72">
        <v>59.5</v>
      </c>
      <c r="F246" s="13">
        <v>1</v>
      </c>
      <c r="G246" s="58"/>
      <c r="H246" s="22">
        <f t="shared" si="8"/>
        <v>59.5</v>
      </c>
    </row>
    <row r="247" spans="2:8" ht="57" x14ac:dyDescent="0.2">
      <c r="B247" s="67" t="s">
        <v>90</v>
      </c>
      <c r="C247" s="70" t="s">
        <v>48</v>
      </c>
      <c r="D247" s="71" t="s">
        <v>20</v>
      </c>
      <c r="E247" s="72">
        <v>198</v>
      </c>
      <c r="F247" s="13">
        <v>1</v>
      </c>
      <c r="G247" s="58"/>
      <c r="H247" s="22">
        <f t="shared" si="8"/>
        <v>198</v>
      </c>
    </row>
    <row r="248" spans="2:8" ht="57" x14ac:dyDescent="0.2">
      <c r="B248" s="67" t="s">
        <v>93</v>
      </c>
      <c r="C248" s="70" t="s">
        <v>24</v>
      </c>
      <c r="D248" s="71" t="s">
        <v>4</v>
      </c>
      <c r="E248" s="72">
        <v>210</v>
      </c>
      <c r="F248" s="13">
        <v>1</v>
      </c>
      <c r="G248" s="58"/>
      <c r="H248" s="22">
        <f t="shared" si="8"/>
        <v>210</v>
      </c>
    </row>
    <row r="249" spans="2:8" ht="85.5" x14ac:dyDescent="0.2">
      <c r="B249" s="67" t="s">
        <v>252</v>
      </c>
      <c r="C249" s="70" t="s">
        <v>253</v>
      </c>
      <c r="D249" s="71" t="s">
        <v>21</v>
      </c>
      <c r="E249" s="72">
        <v>30.1</v>
      </c>
      <c r="F249" s="13">
        <v>1</v>
      </c>
      <c r="G249" s="58"/>
      <c r="H249" s="22">
        <f t="shared" si="8"/>
        <v>30.1</v>
      </c>
    </row>
    <row r="250" spans="2:8" ht="28.15" customHeight="1" x14ac:dyDescent="0.2">
      <c r="B250" s="67" t="s">
        <v>101</v>
      </c>
      <c r="C250" s="70" t="s">
        <v>56</v>
      </c>
      <c r="D250" s="71" t="s">
        <v>4</v>
      </c>
      <c r="E250" s="72">
        <v>189.14</v>
      </c>
      <c r="F250" s="13">
        <v>1</v>
      </c>
      <c r="G250" s="58"/>
      <c r="H250" s="22">
        <f t="shared" si="8"/>
        <v>189.14</v>
      </c>
    </row>
    <row r="251" spans="2:8" ht="15.75" x14ac:dyDescent="0.2">
      <c r="B251" s="51"/>
      <c r="C251" s="53" t="s">
        <v>55</v>
      </c>
      <c r="D251" s="54"/>
      <c r="E251" s="54"/>
      <c r="F251" s="54"/>
      <c r="G251" s="54"/>
      <c r="H251" s="57">
        <f>SUM(H244:H250)</f>
        <v>819.04</v>
      </c>
    </row>
    <row r="252" spans="2:8" ht="15.75" x14ac:dyDescent="0.2">
      <c r="B252" s="55"/>
      <c r="C252" s="56" t="s">
        <v>254</v>
      </c>
      <c r="D252" s="63"/>
      <c r="E252" s="65"/>
      <c r="F252" s="64"/>
      <c r="G252" s="64"/>
      <c r="H252" s="59">
        <f>H251</f>
        <v>819.04</v>
      </c>
    </row>
  </sheetData>
  <protectedRanges>
    <protectedRange sqref="D233 B141 D240 D199:D222 B199:B222 D112 B112 B176 D159 B178:B187 D178:D187 B233 B251 D176 B159 B240 B189:B197 D251 B164 D189:D197 B129 D129 D141 D164" name="Rango1_17_1_1_2"/>
    <protectedRange sqref="C112 C251 C178:C187 C164 C240 C176 C159 C141 C129 C233 C189:C197 C199:C222" name="Rango1_47_1_1_2"/>
    <protectedRange sqref="D113 D130 D142 D160 D165 B113 B130 B142 B160 B165 D223:D225 B223:B225 D198 D234 B252 B241:B243 D177 B198 B234 B177 D188 B188 B105:B106 D105:D106 D241:D243 D252" name="Rango1_17_1_1_2_2"/>
    <protectedRange sqref="C113 C130 C142 C160 C165 C223:C225 C198 C234 C241:C243 C177 C188 C105:C106 C252" name="Rango1_47_1_1_2_1"/>
  </protectedRanges>
  <autoFilter ref="B105:H252"/>
  <mergeCells count="17">
    <mergeCell ref="C44:G44"/>
    <mergeCell ref="C103:H103"/>
    <mergeCell ref="C102:H102"/>
    <mergeCell ref="B93:H93"/>
    <mergeCell ref="C100:H100"/>
    <mergeCell ref="C101:H101"/>
    <mergeCell ref="G98:H98"/>
    <mergeCell ref="B99:H99"/>
    <mergeCell ref="C19:G19"/>
    <mergeCell ref="C35:G35"/>
    <mergeCell ref="B1:H1"/>
    <mergeCell ref="C8:H8"/>
    <mergeCell ref="C9:H9"/>
    <mergeCell ref="C10:H10"/>
    <mergeCell ref="C11:H11"/>
    <mergeCell ref="G6:H6"/>
    <mergeCell ref="B7:H7"/>
  </mergeCells>
  <printOptions horizontalCentered="1"/>
  <pageMargins left="0.23622047244094491" right="0.23622047244094491" top="0.35433070866141736" bottom="0.35433070866141736" header="0.31496062992125984" footer="0.31496062992125984"/>
  <pageSetup scale="50" fitToHeight="0" orientation="portrait" horizontalDpi="300" verticalDpi="300" r:id="rId1"/>
  <headerFooter differentFirst="1">
    <oddFooter>&amp;L
 &amp;CPágina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Edith González</dc:creator>
  <cp:lastModifiedBy>Ana Belen Cosio Benson</cp:lastModifiedBy>
  <cp:lastPrinted>2024-06-13T18:22:29Z</cp:lastPrinted>
  <dcterms:created xsi:type="dcterms:W3CDTF">2023-05-08T21:18:26Z</dcterms:created>
  <dcterms:modified xsi:type="dcterms:W3CDTF">2024-06-14T22:19:57Z</dcterms:modified>
</cp:coreProperties>
</file>