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Trabajo\ISIFE\1. Planeacion\2024\3. Concursos\Licitación Pública\Fam Básico\027-2024\"/>
    </mc:Choice>
  </mc:AlternateContent>
  <bookViews>
    <workbookView xWindow="0" yWindow="0" windowWidth="23040" windowHeight="8910"/>
  </bookViews>
  <sheets>
    <sheet name="Catálogo" sheetId="9" r:id="rId1"/>
  </sheets>
  <externalReferences>
    <externalReference r:id="rId2"/>
  </externalReferences>
  <definedNames>
    <definedName name="_xlnm._FilterDatabase" localSheetId="0" hidden="1">Catálogo!$B$106:$H$275</definedName>
    <definedName name="_xlnm.Print_Area" localSheetId="0">Catálogo!$B$1:$H$275,Catálogo!$J$9</definedName>
    <definedName name="finiquito1">'[1]PROGRAMA DEOBRA'!$B$3:$AA$158</definedName>
    <definedName name="_xlnm.Print_Titles" localSheetId="0">Catálogo!$94:$102</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H273" i="9" l="1"/>
  <c r="H272" i="9"/>
  <c r="H271" i="9"/>
  <c r="H270" i="9"/>
  <c r="H269" i="9"/>
  <c r="H268" i="9"/>
  <c r="H267" i="9"/>
  <c r="H266" i="9"/>
  <c r="H265" i="9"/>
  <c r="H264" i="9"/>
  <c r="H263" i="9"/>
  <c r="H262" i="9"/>
  <c r="H261" i="9"/>
  <c r="H260" i="9"/>
  <c r="H259" i="9"/>
  <c r="H258" i="9"/>
  <c r="H257" i="9"/>
  <c r="H256" i="9"/>
  <c r="H253" i="9"/>
  <c r="H252" i="9"/>
  <c r="H251" i="9"/>
  <c r="H250" i="9"/>
  <c r="H249" i="9"/>
  <c r="H246" i="9"/>
  <c r="H245" i="9"/>
  <c r="H244" i="9"/>
  <c r="H243" i="9"/>
  <c r="H242" i="9"/>
  <c r="H241" i="9"/>
  <c r="H240" i="9"/>
  <c r="H239" i="9"/>
  <c r="H238" i="9"/>
  <c r="H237" i="9"/>
  <c r="H236" i="9"/>
  <c r="H235" i="9"/>
  <c r="H232" i="9"/>
  <c r="H231" i="9"/>
  <c r="H230" i="9"/>
  <c r="H229" i="9"/>
  <c r="H228" i="9"/>
  <c r="H227" i="9"/>
  <c r="H226" i="9"/>
  <c r="H225" i="9"/>
  <c r="H222" i="9"/>
  <c r="H221" i="9"/>
  <c r="H220" i="9"/>
  <c r="H219" i="9"/>
  <c r="H218" i="9"/>
  <c r="H217" i="9"/>
  <c r="H216" i="9"/>
  <c r="H211" i="9"/>
  <c r="H210" i="9"/>
  <c r="H209" i="9"/>
  <c r="H208" i="9"/>
  <c r="H207" i="9"/>
  <c r="H206" i="9"/>
  <c r="H205" i="9"/>
  <c r="H204" i="9"/>
  <c r="H203" i="9"/>
  <c r="H202" i="9"/>
  <c r="H201" i="9"/>
  <c r="H200" i="9"/>
  <c r="H199" i="9"/>
  <c r="H198" i="9"/>
  <c r="H197" i="9"/>
  <c r="H196" i="9"/>
  <c r="H195" i="9"/>
  <c r="H194" i="9"/>
  <c r="H193" i="9"/>
  <c r="H192" i="9"/>
  <c r="H191" i="9"/>
  <c r="H190" i="9"/>
  <c r="H189" i="9"/>
  <c r="H188" i="9"/>
  <c r="H187" i="9"/>
  <c r="H186" i="9"/>
  <c r="H185" i="9"/>
  <c r="H184" i="9"/>
  <c r="H183" i="9"/>
  <c r="H182" i="9"/>
  <c r="H181" i="9"/>
  <c r="H180" i="9"/>
  <c r="H179" i="9"/>
  <c r="H178" i="9"/>
  <c r="H177" i="9"/>
  <c r="H176" i="9"/>
  <c r="H175" i="9"/>
  <c r="H174" i="9"/>
  <c r="H173" i="9"/>
  <c r="H172" i="9"/>
  <c r="H171" i="9"/>
  <c r="H170" i="9"/>
  <c r="H169" i="9"/>
  <c r="H168" i="9"/>
  <c r="H165" i="9"/>
  <c r="H164" i="9"/>
  <c r="H163" i="9"/>
  <c r="H162" i="9"/>
  <c r="H161" i="9"/>
  <c r="H160" i="9"/>
  <c r="H157" i="9"/>
  <c r="H156" i="9"/>
  <c r="H155" i="9"/>
  <c r="H154" i="9"/>
  <c r="H153" i="9"/>
  <c r="H152" i="9"/>
  <c r="H151" i="9"/>
  <c r="H150" i="9"/>
  <c r="H149" i="9"/>
  <c r="H148" i="9"/>
  <c r="H147" i="9"/>
  <c r="H146" i="9"/>
  <c r="H145" i="9"/>
  <c r="H144" i="9"/>
  <c r="H143" i="9"/>
  <c r="H142" i="9"/>
  <c r="H141" i="9"/>
  <c r="H140" i="9"/>
  <c r="H139" i="9"/>
  <c r="H138" i="9"/>
  <c r="H135" i="9"/>
  <c r="H134" i="9"/>
  <c r="H133" i="9"/>
  <c r="H132" i="9"/>
  <c r="H131" i="9"/>
  <c r="H130" i="9"/>
  <c r="H129" i="9"/>
  <c r="H126" i="9"/>
  <c r="H125" i="9"/>
  <c r="H124" i="9"/>
  <c r="H123" i="9"/>
  <c r="H122" i="9"/>
  <c r="H121" i="9"/>
  <c r="H120" i="9"/>
  <c r="H119" i="9"/>
  <c r="H118" i="9"/>
  <c r="H117" i="9"/>
  <c r="H116" i="9"/>
  <c r="H115" i="9"/>
  <c r="H114" i="9"/>
  <c r="H113" i="9"/>
  <c r="H112" i="9"/>
  <c r="H111" i="9"/>
  <c r="H110" i="9"/>
  <c r="H107" i="9"/>
  <c r="H108" i="9" l="1"/>
  <c r="H212" i="9" l="1"/>
  <c r="H24" i="9" s="1"/>
  <c r="H223" i="9"/>
  <c r="H158" i="9"/>
  <c r="H22" i="9" s="1"/>
  <c r="H233" i="9"/>
  <c r="H33" i="9" s="1"/>
  <c r="H247" i="9"/>
  <c r="H34" i="9" s="1"/>
  <c r="H127" i="9"/>
  <c r="H20" i="9" s="1"/>
  <c r="H254" i="9"/>
  <c r="H35" i="9" s="1"/>
  <c r="H274" i="9"/>
  <c r="H36" i="9" s="1"/>
  <c r="H136" i="9"/>
  <c r="H21" i="9" s="1"/>
  <c r="H166" i="9"/>
  <c r="H23" i="9" s="1"/>
  <c r="H19" i="9"/>
  <c r="H32" i="9" l="1"/>
  <c r="H37" i="9" s="1"/>
  <c r="H275" i="9"/>
  <c r="H213" i="9"/>
  <c r="H25" i="9"/>
  <c r="H48" i="9" l="1"/>
  <c r="C103" i="9" l="1"/>
  <c r="C102" i="9"/>
  <c r="C101" i="9"/>
  <c r="C100" i="9"/>
  <c r="H49" i="9" l="1"/>
  <c r="H50" i="9" s="1"/>
</calcChain>
</file>

<file path=xl/sharedStrings.xml><?xml version="1.0" encoding="utf-8"?>
<sst xmlns="http://schemas.openxmlformats.org/spreadsheetml/2006/main" count="501" uniqueCount="275">
  <si>
    <t>I.V.A.</t>
  </si>
  <si>
    <t>Descripcion:</t>
  </si>
  <si>
    <t>Plantel:</t>
  </si>
  <si>
    <t>Localidad:</t>
  </si>
  <si>
    <t>Municipio:</t>
  </si>
  <si>
    <t>Resumen</t>
  </si>
  <si>
    <t>Subtotal I</t>
  </si>
  <si>
    <t>Subtotal II</t>
  </si>
  <si>
    <t>Subtotal de Obra</t>
  </si>
  <si>
    <t>Total</t>
  </si>
  <si>
    <t>Clave</t>
  </si>
  <si>
    <t>Descripcion</t>
  </si>
  <si>
    <t>unidad</t>
  </si>
  <si>
    <t>Cantidad</t>
  </si>
  <si>
    <t>P.U. con Numero</t>
  </si>
  <si>
    <t>P.U. con Letra</t>
  </si>
  <si>
    <t>Importe</t>
  </si>
  <si>
    <t>00031/04</t>
  </si>
  <si>
    <t>pza</t>
  </si>
  <si>
    <t>00032/04</t>
  </si>
  <si>
    <t>00206/04</t>
  </si>
  <si>
    <t>00490/04</t>
  </si>
  <si>
    <t>50037/04</t>
  </si>
  <si>
    <t>08753/04</t>
  </si>
  <si>
    <t>m2</t>
  </si>
  <si>
    <t>00360/04</t>
  </si>
  <si>
    <t>m3</t>
  </si>
  <si>
    <t>21203/04</t>
  </si>
  <si>
    <t>kg</t>
  </si>
  <si>
    <t>21204/04</t>
  </si>
  <si>
    <t>21206/04</t>
  </si>
  <si>
    <t>21306/04</t>
  </si>
  <si>
    <t>21110/04</t>
  </si>
  <si>
    <t>21111/04</t>
  </si>
  <si>
    <t>21115/04</t>
  </si>
  <si>
    <t>21101/04</t>
  </si>
  <si>
    <t>40079/04</t>
  </si>
  <si>
    <t>40133/04</t>
  </si>
  <si>
    <t>48056/04</t>
  </si>
  <si>
    <t>40232/04</t>
  </si>
  <si>
    <t>ml</t>
  </si>
  <si>
    <t>49083/04</t>
  </si>
  <si>
    <t>30032/04</t>
  </si>
  <si>
    <t>38020/04</t>
  </si>
  <si>
    <t>31010/04</t>
  </si>
  <si>
    <t>31146/04</t>
  </si>
  <si>
    <t>32001/04</t>
  </si>
  <si>
    <t>32009/04</t>
  </si>
  <si>
    <t>31226/04</t>
  </si>
  <si>
    <t>31231/04</t>
  </si>
  <si>
    <t>30001/04</t>
  </si>
  <si>
    <t>50247/04</t>
  </si>
  <si>
    <t>35106/04</t>
  </si>
  <si>
    <t>31219/04</t>
  </si>
  <si>
    <t>54321/04</t>
  </si>
  <si>
    <t>50009/04</t>
  </si>
  <si>
    <t>sal</t>
  </si>
  <si>
    <t>50007/04</t>
  </si>
  <si>
    <t>50264/04</t>
  </si>
  <si>
    <t>50085/04</t>
  </si>
  <si>
    <t>51000/04</t>
  </si>
  <si>
    <t>51010/04</t>
  </si>
  <si>
    <t>50073/04</t>
  </si>
  <si>
    <t>54238/04</t>
  </si>
  <si>
    <t>60048/04</t>
  </si>
  <si>
    <t>54222/04</t>
  </si>
  <si>
    <t>50058/04</t>
  </si>
  <si>
    <t>55620/04</t>
  </si>
  <si>
    <t>51009/04</t>
  </si>
  <si>
    <t>42018/04</t>
  </si>
  <si>
    <t>42009/04</t>
  </si>
  <si>
    <t>42003/04</t>
  </si>
  <si>
    <t>31018/04</t>
  </si>
  <si>
    <t>38073/04</t>
  </si>
  <si>
    <t>31200/04</t>
  </si>
  <si>
    <t>31214/04</t>
  </si>
  <si>
    <t>31220/04</t>
  </si>
  <si>
    <t>38002/04</t>
  </si>
  <si>
    <t>32000/04</t>
  </si>
  <si>
    <t>38072/04</t>
  </si>
  <si>
    <t>31256/04</t>
  </si>
  <si>
    <t>31032/04</t>
  </si>
  <si>
    <t>35104/04</t>
  </si>
  <si>
    <t>50047/04</t>
  </si>
  <si>
    <t>54221/04</t>
  </si>
  <si>
    <t>55509/04</t>
  </si>
  <si>
    <t>54316/04</t>
  </si>
  <si>
    <t>61531/04</t>
  </si>
  <si>
    <t>70004/04</t>
  </si>
  <si>
    <t>70054/04</t>
  </si>
  <si>
    <t>60009/04</t>
  </si>
  <si>
    <t>70021/04</t>
  </si>
  <si>
    <t>60013/04</t>
  </si>
  <si>
    <t>70002/04</t>
  </si>
  <si>
    <t>70012/04</t>
  </si>
  <si>
    <t>70005/04</t>
  </si>
  <si>
    <t>70026/04</t>
  </si>
  <si>
    <t>70010/04</t>
  </si>
  <si>
    <t>60015/04</t>
  </si>
  <si>
    <t>60042/04</t>
  </si>
  <si>
    <t>07031/04</t>
  </si>
  <si>
    <t>08772/04</t>
  </si>
  <si>
    <t>11072/04</t>
  </si>
  <si>
    <t>11101/04</t>
  </si>
  <si>
    <t>12034/04</t>
  </si>
  <si>
    <t>12035/04</t>
  </si>
  <si>
    <t>12037/04</t>
  </si>
  <si>
    <t>12021/04</t>
  </si>
  <si>
    <t>12048/04</t>
  </si>
  <si>
    <t>12038/04</t>
  </si>
  <si>
    <t>12014/04</t>
  </si>
  <si>
    <t>12062/04</t>
  </si>
  <si>
    <t>12111/04</t>
  </si>
  <si>
    <t>12116/04</t>
  </si>
  <si>
    <t>10018/04</t>
  </si>
  <si>
    <t>11121/04</t>
  </si>
  <si>
    <t>11001/04</t>
  </si>
  <si>
    <t>11122/04</t>
  </si>
  <si>
    <t>Subtotal de preliminares</t>
  </si>
  <si>
    <t>Subtotal de cimentación</t>
  </si>
  <si>
    <t>Subtotal de estructura</t>
  </si>
  <si>
    <t>Subtotal de albañileria y acabados</t>
  </si>
  <si>
    <t>Subtotal de herreria, carpinteria y canceleria</t>
  </si>
  <si>
    <t>Subtotal de instalaciones</t>
  </si>
  <si>
    <t>Escuela Secundaria No.8</t>
  </si>
  <si>
    <t>Cabos San Lucas</t>
  </si>
  <si>
    <t>Los Cabos, B.C.S.</t>
  </si>
  <si>
    <t>construcción de aréa administrativa en estructura U3-C planta baja y Construcción de dos aulas didacticas en estructura U3-C planta alta.</t>
  </si>
  <si>
    <t>50260/04</t>
  </si>
  <si>
    <t>54317/04</t>
  </si>
  <si>
    <t>55510/04</t>
  </si>
  <si>
    <t>50100/04</t>
  </si>
  <si>
    <t>50301/04</t>
  </si>
  <si>
    <t>51433/04</t>
  </si>
  <si>
    <t>51431/04</t>
  </si>
  <si>
    <t>51466/04</t>
  </si>
  <si>
    <t>51467/04</t>
  </si>
  <si>
    <t>51469/04</t>
  </si>
  <si>
    <t>51470/04</t>
  </si>
  <si>
    <t>51471/04</t>
  </si>
  <si>
    <t>50093/04</t>
  </si>
  <si>
    <t>55466/04</t>
  </si>
  <si>
    <t>51357/04</t>
  </si>
  <si>
    <t>55807/04</t>
  </si>
  <si>
    <t>51356/04</t>
  </si>
  <si>
    <t>Corte y compensación para nivelación de terreno con material producto de excavación en área para construcción de edificio, incluye: trazo y nivelación con equipo topográfico, maquinaria y equipo, preparación del material de corte, retiro de material no utilizado, carga y acarreo dentro de la obra, confinación y compensación de áreas con producto de corte, extendido y aplicación de incorporación de humedad homogenizada, tendida y compactación al 90% proctor en capas de 30cms de espesor.</t>
  </si>
  <si>
    <t>Limpieza, trazo y nivelación del terreno; incluye: nivel de manguera y niveletas con polines y fajillas, hilos, cal, mano de obra y herramienta, colocación de banco de nivel según especificaciones (área de edificio).</t>
  </si>
  <si>
    <t>Excavación a mano en terreno tipo "B" investigado en obra por el contratista, a cualquier profundidad, incluye: afine de taludes, sobre excavación por ángulo de reposo de material, compactación de fondo de cepas,.</t>
  </si>
  <si>
    <t>Plantilla de concreto hecho en obra f´c= 100 kg/cm2 de 6 cm. de espesor, apalillada y nivelada, incluye: cimbra, descimbrado, compactación del fondo, aplicación de riego con agua previo al colado vaciado, nivelado y curado del concreto, equipo individual de protección, mano de obra y herramienta.</t>
  </si>
  <si>
    <t>Acero de refuerzo en cimentación diámetro #3 f'y=4,200 kg/cm2; incluye: suministro, habilitado, armado, cortes, traslapes, ganchos y desperdicios, silletas, alambre recocido, mano de obra, herramienta, equipo de protección personal y limpieza del área de trabajo.</t>
  </si>
  <si>
    <t>Acero de refuerzo en cimentación diámetro #4 f'y=4,200 kg/cm2; incluye: suministro, habilitado, armado, cortes, traslapes, ganchos y desperdicios, silletas, alambre recocido, mano de obra, herramienta, equipo de protección personal y limpieza del área de trabajo.</t>
  </si>
  <si>
    <t>Acero de refuerzo en cimentación diámetro #6 al 12 f'y=4,200 kg/cm2; incluye: suministro, habilitado, armado, corte con disco o equipo de corte, traslapes soldados o según lo indique la residencia de obra, ganchos, desperdicios, silletas, alambre recocido, mano de obra, herramienta, equipo de protección personal y limpieza del área de trabajo.</t>
  </si>
  <si>
    <t>Cimbra para cimentación con madera de pino de 3ra. acabado común. incluye: clavos diferentes dimensiones, cuñas, acarreos, cortes, cimbrado, habilitado, alineado, plomeado, descimbrado, equipo individual de protección, material, acarreo dentro de la obra, medido por área de contacto.</t>
  </si>
  <si>
    <t>Anclaje de castillos de 15x15 cm. en zapatas y enrases 0.00 a 1.20 m. altura con 4 varillas de 3/8" y estribos #2 @ 20 cm. incluye: cimbra común, colado, cruces de varillas, vibrado, curado y descimbrado.</t>
  </si>
  <si>
    <t>Anclaje de castillos de 15x20 cm. en zapatas y enrases 0.00 a 1.20 m. altura con 4 varillas no. 3/8" y estribos # 2 @ 20 cm, concreto f'c=250 kg/cm2; incluye: cimbra común, colado, cruces de varillas, vibrado, curado y descimbrado.</t>
  </si>
  <si>
    <t>Concreto premezclado f'c= 250 kg/cm2 en cimentación t.m.a. 3/4",con un revenimiento de 8-10 cm., incluye: bombeo cualquier distancia, colado, vibrado, afine, curado en elementos estructurales como zapatas, dados, muros de concreto, mínimo una muestra por cada 20 m3 o con la frecuencia que la residencia lo considere necesario (ver especificaciones complementarias)</t>
  </si>
  <si>
    <t>Murete de enrase acabado común en cimentación a base de block de cemento de 15x20x40 cm. (60 kg/cm2), asentado con mortero cemento-arena 1:3 y con celdas rellenas de concreto f'c= 150 kg/cm2. incluye: desfondar block.</t>
  </si>
  <si>
    <t>Cadena de concreto f'c= 250 kg/cm2 sección de 15x20 cm. armada con 4 varillas de 3/8" y estribos # 2 @ 20 cm, incluye: cimbra común, cruces de varillas, colado, vibrado, descimbrado y curado.</t>
  </si>
  <si>
    <t>Cadena de concreto f'c= 250 kg/cm2 sección de 15x25 cm. armada con 4 varillas de 3/8" y estribos # 2 @ 20 cm, incluye: cimbra común, cruces de varillas, colado, vibrado, descimbrado y curado.</t>
  </si>
  <si>
    <t>Suministro y aplicación de impermeabilizante en cimentación a base de agua 2 capas de emulsika o similar en calidad y precio; incluye: limpieza preparación de superficie.</t>
  </si>
  <si>
    <t>Relleno y compactación de material producto de excavación a mano o con equipo mecánico aplicado agua en capas de 20 cm. de espesor; incluye: acarreo dentro de la obra, pruebas de compactación proctor 90% por capa, cuando así se indique en las especificaciones técnicas de la obra o lo solicite el residente de la obra. medir compactado.</t>
  </si>
  <si>
    <t>Retiro de material producto de excavaciones o demoliciones, incluye; carga con equipo mecánico y retiro de material fuera de los sitios de los trabajos a una distancia de 10 km.</t>
  </si>
  <si>
    <t>Suministro y relleno de material inerte compactado con equipo mecánico y agua en capas de 15 cm. de espesor, incluye: acarreo dentro  de la obra, pruebas de compactación 90 % proctor mínimo una muestra por cada 100 m2 o con la frecuencia que la residencia lo considere necesario, equipo individual de protección, mano de obra, equipo y herramienta. medir compactado.</t>
  </si>
  <si>
    <t>Cimbra para losas acabado común a base de triplay de pino 19 mm como cimbra de contacto, incluye: cimbrado, descimbrado, habilitado y chaflanes u ochavos.</t>
  </si>
  <si>
    <t>Cimbra en trabes acabado común a base de triplay de pino 19 mm como cimbra de contacto, incluye: cimbrado, descimbrado, habilitado y chaflanes u ochavos.</t>
  </si>
  <si>
    <t>Cimbra en columnas y muros acabado común; a base de triplay de pino 19 mm como cimbra de contacto; incluye: cimbrado, descimbrado, habilitado y chaflanes u ochavos</t>
  </si>
  <si>
    <t>Acero de refuerzo en estructura #3 f'y=4,200 kg/cm2; incluye: suministro, habilitado, armado, cortes, traslapes, ganchos y desperdicios, silletas, alambre recocido, mano de obra, herramienta, equipo de protección personal y limpieza del área de trabajo.</t>
  </si>
  <si>
    <t>Acero de refuerzo en estructura #6 al #12 f'y=4,200 kg/cm2; incluye: suministro, habilitado, armado, corte con disco o equipo de corte, traslapes soldados o según lo indique la residencia de obra, ganchos, desperdicios, silletas, alambre recocido, mano de obra, herramienta, equipo de protección personal y limpieza del área de trabajo.</t>
  </si>
  <si>
    <t>Concreto premezclado f'c=250 kg/cm2 en estructura y losa t.m.a. 3/4", con un revenimiento de 8-10 cm. resistencia a los 7 días, incluye: bombeo cualquier distancia (en volúmenes mayores a 3 m3), colado, vibrado, curado, afine, nivelado y acabado para recibir impermeabilización en primer nivel o piso de cerámica en segundo nivel, pruebas de concreto a 7,14 y 28 días. (en volúmenes mayores a 2 m3) y aditivos especificados según proyecto.</t>
  </si>
  <si>
    <t>Separación muro-columna con canal lámina galvanizada calibre #18 con 28 cm. de desarrollo en forma de "C", con placa poliestireno 3/4" x 18 cm. ancho, fijada a columna con ancla tipo hilti 6 por cada metro; incluye: acarreo dentro y fuera de la obra, elevación de los materiales, cortes, colocación, fijación, amarres, mano de obra, equipo de protección, depreciación y demás cargos derivados del uso de herramienta y equipo.</t>
  </si>
  <si>
    <t>Cadena o castillo 15 x 20 cm, acabado común, concreto h. en o., f'c= 250 kg/cm2, armada con 4 varillas del no.3 (3/8")  y estribos del no. 2 (1/4") @ 15 cm, a cualquier altura y grado de dificultad, se deberá considerar para este trabajo: materiales, mano de obra, herramienta y equipo, andamios, cimbra, torzales, desmoldante, habilitado y armado de acero, cruces de varillas, cortes, desperdicios, colado, descimbrado, curado con membrana, cargas, acarreo y elevación de materiales,  descargas, acopio y retiro de desperdicios a tiro autorizado y limpieza de área de trabajo.</t>
  </si>
  <si>
    <t>Cadena o castillo 15 x 15 cm, acabado común, concreto h. en o., f'c= 250 kg/cm2, armada con 4 varillas del no.3 (3/8") y estribos del no. 2 (1/4") @ 20 cm a cualquier altura y grado de dificultad, se deberá considerar para este trabajo: materiales, mano de obra, herramienta y equipo, andamios, cimbra, torzales, desmoldante, habilitado y armado de acero, cruces de varillas, cortes, desperdicios, colado, descimbrado, curado con membrana, cargas, acarreo y elevación de materiales,  descargas, acopio y retiro de desperdicios a tiro autorizado y limpieza de área de trabajo.</t>
  </si>
  <si>
    <t>Construcción de muro de block hueco de cemento 15x20x40 cm. (60 kg/cm2), asentado con mortero cemento-arena 1:3, acabado común, se deberá de considerar para este trabajo: mano de obra, suministro, elevación, movimientos horizontales, cargas, descargas y acarreos del material hasta el lugar de su utilización, herramienta, preparación de la superficie de desplante, trazo y desplante de acuerdo a proyecto, distribución uniforme de juntas verticales, cuatrapeo y remates adecuados, juntas horizontales continuas y a nivel, juntas verticales al centro y a plomo, con un espesor mínimo de 1 cm y máximo de 1.5 cm, remates verticales como preparación de castillos, cerchas o escantillones para el trazo de hiladas horizontales de acuerdo a la distribución uniforme, acopio y retiro de desperdicios a tiro autorizado y limpieza del área de trabajo. no se admiten desplomes mayores a 1:300.</t>
  </si>
  <si>
    <t>Muro de tablaroca de 10 cm de espesor con panel de yeso antihumedad de 1/2" a dos caras, con bastidor armado a base de canaleta de 1 1/2" y canal listón calibre 26 a cada 0.61 m de separación, se deberá considerar para este trabajo: suministro y colocación, mano de obra, herramienta, equipo, andamios, acarreos, elevaciones, trazo, nivelación, cortes, desperdicios, fijación, esquineros, pasta y cinta de refuerzo necesarios de acuerdo al tipo de panel, acopio y retiro de material producto de los trabajos y limpieza del área de trabajo.</t>
  </si>
  <si>
    <t>Muro de tablaroca de 10 cm de espesor con panel densglass de yeso y fibra de vidrio de 1/2", a dos caras, con bastidor armado a base de canaleta de 1 1/2" y canal listón calibre 26 a cada 0.61 m de separación, se deberá considerar para este trabajo: suministro y colocación, mano de obra, herramienta, equipo, andamios, acarreos, elevaciones, trazo, nivelación, cortes, desperdicios, fijación, esquineros, pasta y cinta de refuerzo necesarios de acuerdo al tipo de panel, acopio y retiro de material producto de los trabajos y limpieza del área de trabajo.</t>
  </si>
  <si>
    <t>Malla electrosoldada 6x6/10-10, se deberá considerar para este trabajo: suministro y colocación, cortes, sujeción, traslapes, silleta pm-50 plastificada 4 pza/m2, mano de obra, equipo, herramienta, acopio y retiro de desperdicios a tiro autorizado y limpieza del área de trabajo.</t>
  </si>
  <si>
    <t>Firme de concreto f´c=150 kg/cm2 de 8 cm. de espesor, acabado rugoso fino, se realizara integral al firme nivelado con regla según proyecto, según proyecto; incluye: suministro de los materiales, elevación, movimientos horizontales, cargas, descargas y acarreos del material hasta el lugar de su utilización, cimbra de fronteras, colocación de maestras, nivelación, compactación, limpieza y humedecido del terreno, vaciado, extendido, regleado, compactación y curado del concreto, descimbrado, mano de obra, herramienta y equipo, acopio y retiro de desperdicio a tiro autorizado y limpieza del área de trabajo.</t>
  </si>
  <si>
    <t>Piso de concreto f'c=200 kg/cm2 de 10 cm. de espesor, acabado pulido o rayado con brocha de pelo, acabado con volteador, realización del trabajo por módulos no mayores a 3.00 x 3.00 m. incluye: suministro de los materiales, elevación, movimientos horizontales, cargas, descargas y acarreos del material hasta el lugar de su utilización, cimbra de fronteras, colocación de muestras, nivelación, compactación, limpieza y humedecido del terreno, vaciado, extendido, regleado, compactación y curado del concreto, descimbrado, mano de obra, herramienta y equipo, acopio y retiro de desperdicio a tiro autorizado y limpieza del área de trabajo.</t>
  </si>
  <si>
    <t>Meseta de concreto f'c= 150 kg/cm2 para lavabo de 8 cm. de espesor anclado a muro de block con varilla # 3 @ 20 cm., cimbrado, armado, colado; incluye: recubrimiento de azulejo y tiratrim en frontera.</t>
  </si>
  <si>
    <t>Aplanado en muros, acabado repellado con mortero cemento-arena 1:3 a plomo y regla se deberá de considerar para este trabajo: mano de obra, suministro, elevación, movimientos horizontales, cargas, descargas y acarreos del material hasta el lugar de su utilización, herramienta, limpieza y preparación de la superficie por aplanar (picado y/o humedecido dependiendo de la superficie), los emboquillados los remates y aristas a regla, a nivel y a plomo (no se admiten desplomes mayores a 1:300), regleado, curado del aplanado, espesor promedio del aplanado 2.5 cm, acopio y retiro de desperdicios a tiro autorizado, andamios y limpieza de área de trabajo.</t>
  </si>
  <si>
    <t>Aplanado en muros, acabado fino con mortero cemento-arena 1:3 a plomo y regla curado y dejar partir el repellado, acabado con flota o plana de madera hasta obtener textura uniforme, sin oquedades, rayones, protuberancias y aceptado por la supervisión, se deberá de considerar para este trabajo: mano de obra, suministro, elevación, movimientos horizontales, cargas, descargas y acarreos del material hasta el lugar de su utilización, herramienta, limpieza y preparación de la superficie por aplanar (picado y/o humedecido dependiendo de la superficie), los emboquillados, los remates y aristas a regla, a nivel y a plomo (no se admiten desplomes mayores a 1:300), regleado, curado del aplanado, espesor promedio del aplanado 2.5 cm, acopio y retiro de desperdicios a tiro autorizado, andamios y limpieza de área de trabajo.</t>
  </si>
  <si>
    <t>Aplanado en muros, acabado pulido con cemento látex (pulido espejo de pegaduro) incluye: repellado con mortero cemento-arena 1:3 a plomo y regla, se deberá de considerar para este trabajo: mano de obra, suministro, elevación, movimientos horizontales, cargas, descargas y acarreos del material hasta el lugar de su utilización, herramienta, limpieza y preparación de la superficie por aplanar (picado y/o humedecido dependiendo de la superficie), los emboquillados, los remates y aristas a regla, a nivel y a plomo (no se admiten desplomes mayores a 1:300), regleado, curado del aplanado, espesor promedio del aplanado 2.5 cm, acopio y retiro de desperdicios a tiro autorizado, andamios y  limpieza de área de trabajo.</t>
  </si>
  <si>
    <t>Suministro y colocación de lambrín de cerámica extruida vitrificada, tono y texturas uniformes, diseño y color s.m.a.; asentado con pegavitro, cumpliendo con las características de absorción de agua del esmalte  0.50-3.0% y cuerpo de la loseta 2.0-6.0%, módulo de ruptura mínimo 40.00 kg para toda la loseta; resistencia al choque térmico, abrasión y al agrietamiento; dureza del esmalte 5-6 según escala de mohs. se deberá considerar para este trabajo: el suministro del lambrín, materiales, mano de obra, adhesivo (mortero) de línea, considerando recomendaciones del fabricante para su tiempo de fraguado, emboquillado sin arena y anti hongos, rellenas con boquilla de línea, trazo, nivelación, acarreos, cortes, desperdicios, despiece, acopio y retiro de desperdicios a tiro autorizado y limpieza del área de trabajo.</t>
  </si>
  <si>
    <t>Suministro y colocación de piso a base de loseta cerámica extruida vitrificada, para tránsito pesado pei iv y v, tono y texturas uniformes, antiderrapante, con dimensiones de 33.3 x 33.3 cm, cumpliendo con las características de absorción de agua del esmalte  0.50-3.0% y cuerpo de la loseta 2.0-6.0%, módulo de ruptura mínimo 113.4 kg para toda la loseta; resistencia al choque térmico, abrasión y al agrietamiento; dureza del esmalte 5-6 según escala de mohs; para este trabajo se deberán de considerar, suministro de piso de loseta, materiales, mano de obra, adhesivo (mortero) de línea, considerando recomendaciones del fabricante para su tiempo de fraguado, juntas de 5mm de ancho, rellenas con boquilla de línea, separadores, trazo, nivelación, acarreos, cortes, desperdicios, despiece, acopio y retiro de desperdicios a tiro autorizado y limpieza del área.</t>
  </si>
  <si>
    <t>Colocación de zoclo de hasta 15 cm de altura a base de cerámica extruida vitrificada para tránsito pesado, tono y texturas uniformes, antiderrapante, diseño y color s.m.a.; cumpliendo con las características de absorción de agua del esmalte 0.50-3.0% y cuerpo de la loseta 2.0-6.0%, módulo de ruptura mínimo 113.4 kg para toda la loseta; resistencia al choque térmico, abrasión y al agrietamiento; dureza del esmalte 5-6 según escala de mohs, para este trabajo se deberán de considerar el suministro del zoclo, materiales, mano de obra, adhesivo (mortero) de línea, considerando recomendaciones del fabricante para su tiempo de fraguado, juntas de 6mm de ancho, rellenas con boquilla de línea, trazo, nivelación, acarreos, cortes, desperdicios, despiece, acopio y retiro de desperdicios a tiro autorizado y limpieza del área.</t>
  </si>
  <si>
    <t>Pintura acrílica marca osel línea oro máxima, berel línea berelex green, comex línea vinimex total 100% acrílica, en muros, columnas, trabes y plafones; con las siguientes características: sin contenido de plomo y metales pesados, densidad 1.2-1.3 kg/lt, sólidos en peso 50% mínimo, viscosidad 90-115 u. krebs, alto contenido de pigmentos, base agua, resistencia al lavado de 5000 ciclos mínimo con detergente y 10 000 ciclos con solución no abrasiva, tiempo máximo de secado al tacto de 60 minutos, acabado semi mate de 5 a 25 unidades de brillo, garantía de 5 años por escrito, color según muestra aprobada. se deberá de considerar para este trabajo: sellador 5x1 reforzado diluido 3 a 1,suministro de la pintura, materiales, mano de obra, herramientas, andamios, aplicación de las manos necesarias para cubrir perfectamente la superficie, acopio y retiro de desperdicios a tiro autorizado y limpieza del área de trabajo.</t>
  </si>
  <si>
    <t>Entortado de 1 a 3 cm espesor promedio, a base de mortero cemento-arena 1:3, para nivelación de azoteas, con encauzamiento de aguas pluviales, se deberá de considerar para este trabajo: materiales, acarreos, cargas, elevación de los materiales hasta el lugar de su utilización, preparación de la superficie, pegacreto, forjado de pendientes, acabado con plana de madera, para recibir impermeabilización, acopio y retiro de desperdicios a tiro autorizado, mano de obra, herramienta, equipo de protección personal y limpieza del área de trabajo.</t>
  </si>
  <si>
    <t>Fabricación de base de concreto h.o. de 150 kg/cm2 con dimensiones de 0.80x1.00x0.12 m., para el montaje de equipos de aires acondicionados, incluye: cimbrado y descimbrado, concreto, aplanado con acabado rustico con mortero cemento-arena proporción 1:4, chaflán perimetral con el mismo mortero en las aristas de la base, acabado final en la superficie con impermeabilizante elastomerico a dos manos sobre la base y así como la mano de obra, herramienta y elevación de los materiales necesarios a un segundo nivel.</t>
  </si>
  <si>
    <t>Suministro y aplicación de impermeabilizante a base de pintura elastomerica color blanco en dispersión acuosa acrílico celular ecológico, con propiedades de elasticidad, reflectividad y resistencia al interperismo, incluye: Acarreo dentro y fuera de la obra de los materiales, andamiaje, elevación de los materiales, limpieza de polvo de la superficie, calafateado con cemento plástico en fisuras, dos manos de material sin diluir según especificaciones del fabricante, membrana de refuerzo entre cada mano, aplicación con cepillo, limpieza fina al termino del trabajo, materiales, mano de obra, depreciación y demás cargos derivados el uso de herramienta y equipo.(garantía de 3 años)</t>
  </si>
  <si>
    <t>Suministro y colocación de puerta de lámina de alucobond de 1/4" color gris de 2.50 alto x 1.20 de ancho, con ventanilla de 0.80 alto x 0.20 ancho con cristal templado de 6 mm de espesor, bastidor metálico de ptr 1 1/4", ángulo de aluminio perimetral de 3/4" por ambos lados, manija marca kwikset mod. 91560-010 sanitada y cerrojo 985 sencillo marca kwikset mod. 99800-090 niquel. Incluye: lamina pegada con poliuretano al bastidor, material, silicón,  mano de obra, herramienta, equipo de protección personal y limpieza del área de trabajo.</t>
  </si>
  <si>
    <t>Suministro y colocación de marco y puerta combinada con aluminio anodizado color café o cobrizo con contramarco de 3" x 1 3/4" marco de 1" x 2", en dos divisiones, de melanina 9 mm hasta 90 cm. color marfil y vidrio de 5mm traslucido hasta los 2.10 m, chapa tetra, bisagras y felpas, sellado con silicón, guardapolvo y limpieza.</t>
  </si>
  <si>
    <t>Suministro, habilitado y colocación de puertas en servicios sanitarios jardin de niños y educación  superior a base de perfil de aluminio anodizado natural con contramarco y marcos de 2" melamina 6 mm; incluye: jaladeras, pasador, topes, felpas, bisagras, fijación a muro, sellado con silicón.</t>
  </si>
  <si>
    <t>Suministro, habilitado y colocación de cancelería de aluminio línea 3000, color anodizado natural vidrio 6 mm traslucido, incluye; jaladeras y carretillas reforzadas, vinilos, calafateo con silicón, material, mano de obra y equipo.</t>
  </si>
  <si>
    <t>Suministro, habilitado y colocación de reja de protección a base de perfil tubular de 3/4" ced.40, bastidor de perfil tubular de 1 1/2" cedula 40, solera central de 1 1/4"x3/16" y solera de 3/4" x 3/16" ; soldada a placas ahogadas en trabes y cadenas de cerramiento, incluye: placas de acero de 2"x2"x3/8", una mano de primario epóxico anticorrosivo ea p-10 color blanco con catalizador disolución a base de solvente y 2 manos de pintura esmalte en acabado final, color definido por la residencia, cortes, cortes a 45, soldadura, material, equipo y herramienta necesaria.</t>
  </si>
  <si>
    <t>Suministro y colocación de espejo en sanitarios  de 6 mm de espesor con marco de aluminio natural anodizado 2" con película de seguridad , incluye: materiales de fijación, sellador y limpieza</t>
  </si>
  <si>
    <t>Salida contacto monofásico polarizado dúplex 15 amperes con caja galvanizada 2" x 4" (chalupa) tipo americana, con tubo pvc cedula 30 (gris), curvas y conectores, así como cable aislamiento thw-ls o thw-ls a 75 ºc como mínimo, incluye también tapa color marfil (plástico) y contacto levinton catalogo núm. t5320-i ( aprueba de manipulaciones) del mismo color, así como aterrizaje de caja con terminal de ojo, identificación y pruebas.</t>
  </si>
  <si>
    <t>Salida de alumbrado con caja de p.v.c. y tubo pvc pesado cedula 30 (gris), incluye: apagador levinton y cable vinanel aislamiento tipo ls calibres indicados en planos.</t>
  </si>
  <si>
    <t>Suministro, colocación y conexión de lámpara marca cooper ligthing, 4WNLED-LD4-50-SL-F-UNV-L840-CD1-U, fijada con 4 anclas tipo hilti o 4 taquetes y pijas, con acrílico difusor envolvente, gabinete para sobreponer  temperatura de color de 4100, pruebas, conexiones, mano de obra, herramienta, equipo de protección personal y limpieza del área de trabajo.</t>
  </si>
  <si>
    <t>Suministro, colocación y conexión de lámpara marca magg de led de 40 w sobreponer hermética a prueba de polvo y agua modelo: gamma tot 1500  clave: L6853-510 4000°k incluye; difusor de policarbonato, driver electrónico integrado, fijada a losa con taquete y tornillo, pruebas, conexiones, mano de obra, herramienta, equipo de protección personal y limpieza del área de trabajo.</t>
  </si>
  <si>
    <t>Salida para ventilador con caja de lámina a tierra, incluye: tubo pvc pesado ced-30 (gris), cable vinanel aislamiento tipo ls calibres indicados en planos correspondientes, incluye: varilla # 3 en sentido longitudinal de 30 cm. para suspender ventilador.</t>
  </si>
  <si>
    <t>Suministro y colocación de ventilador de techo de 56" de 5 velocidades marca tmt, white westing house o similar en calidad y precio, incluye: tapa metálica ciega de 4x4, silicón y pintura, armado, nivelación y conexiones.</t>
  </si>
  <si>
    <t>Suministro, colocación y conexión de fotocelda en pasillos y andadores en caja de pvc 2 x 4, incluye: tubo pvc pesado cedula 30 (gris), cable vinanel aislamiento tipo ls, fotocelda prefabricada ( de ojo en tapa ciega 2x4 ) interactic modelo k4321 cs</t>
  </si>
  <si>
    <t>Suministro e instalacion de salidas de red para interconexion de computadora en escritorio de profesor (en muro) y proyector (losa)  con una distancia de hasta 10 m, incluye en cada salida caja 4x4 empotrada en muro con plasterrin plano a 2x4 con tapa de plastico color marfil , canalizacion oculta en muro de pvc c-40 de 27 mm (1") incluye curvas, conectores, contratuercas, guia, incluye tambien cable hdmi prefabricado de 10 m de longitud, pruebas de funcionamiento en presencia del residente de obra, y todo lo necesario para su correcto funcionamiento (ver plano correspondiente).</t>
  </si>
  <si>
    <t>Suministro y colocación de registro 30 x 30 x 13 cm. lámina galvanizada con tapa del mismo material para registro, 3.00 m. de tubo pvc eléctrico de 27 mm (1") de azotea a caja y de caja a jardín. incluye: materiales, mano de obra, herramienta y equipo.</t>
  </si>
  <si>
    <t>Preparación para conexión de equipo de aire acondicionado minisplit en azotea con tubo galvanizado pared delgada de 21 mm (3/4") desde el desconectador de navaja hasta la unidad evaporadora, tubo p.v.c. 3" para paso en losa, incluye codos, tapones, materiales necesarios y mano de obra.(ver plano correspondiente), cable desde el desconectador de navajas hasta la unidad evaporadora colocado en falso plafón con calibres 2-10 para fases 1-12 de tierra física, pruebas, conexiones e identificación.</t>
  </si>
  <si>
    <t>Colocación de drenes para desagüe de equipo minisplit en muros y trabes con tubo pvc hidráulico de 21 mm cedula 40, desde muro hasta el exterior del edificio incluye: materiales, mano de obra y herramienta.</t>
  </si>
  <si>
    <t>Suministro e instalación de equipo de aire acondicionado inverter tipo mini-split marca: midea, lennox, trane, carrier o similar en calidad y especificaciones técnicas, con capacidad nominal de 12000 btu (1 ton) corriente de operación 208-230v/1/60hz, refrigerante ecológico 410, eficiencia 16 seer control remoto inalámbrico, incluye entrega de garantía individual por equipo así como entrega por escrito de respaldo técnico por la marca en la localidad, incluye también montaje del equipo en azotea, gas refrigerante, soporterias, fletes, maniobras, acarreos, herramientas y mano de obra, montaje de difusor en interior, interconexión eléctrica de condensador y difusor con cable según especificaciones de fabricante, alojado en tubo pvc flexible, no utilizar cable uso rudo, conexiones y pruebas.</t>
  </si>
  <si>
    <t>Suministro e instalación de equipo de aire acondicionado inverter tipo mini-split marca: midea, lennox, trane, carrier o similar en calidad y especificaciones técnicas, con capacidad nominal de 18000 btu (1.5 ton) corriente de operación 208-230v/1/60hz, refrigerante ecológico 410, eficiencia 16 seer control remoto inalámbrico, incluye entrega de garantía individual por equipo así como entrega por escrito de respaldo técnico por la marca en la localidad, incluye también montaje del equipo en azotea, gas refrigerante, soporterias, fletes, maniobras, acarreos, herramientas y mano de obra, montaje de difusor en interior, interconexión eléctrica de condensador y difusor con cable según especificaciones de fabricante, alojado en tubo pvc flexible, no utilizar cable uso rudo, conexiones y pruebas.</t>
  </si>
  <si>
    <t>Suministro, colocación y conexión de interruptor de seguridad (navajas) 2 polos 30 amperes en gabinete nema 3r (intemperie) marca square d o similar en calidad y precio, incluye: conexiones con cable desde el centro de carga, así como una base metálica a base de perfil c-100 para su colocación en losa al pie del equipo de aire acondicionado, (condensadora).</t>
  </si>
  <si>
    <t>Suministro, colocación y conexión de interruptor termomagnético tipo qo (enchufable) de 1 polo 15 amperes marca square d o similar en calidad y precio ubicado en tablero o centro de carga correspondiente de acuerdo en la posición que marque el proyecto en diagrama unifilar y/o cuadro de carga que corresponda, incluye montaje, conexión, pruebas, identificación con etiqueta adhesiva</t>
  </si>
  <si>
    <t>Suministro, colocación y conexión de interruptor termomagnético tipo qo (enchufable) de 2 polos 30 amperes marca square d o similar en calidad y precio ubicado en tablero o centro de carga correspondiente de acuerdo en la posición que marque el proyecto en diagrama unifilar y/o cuadro de carga que corresponda, incluye montaje, conexión, pruebas, identificación con etiqueta adhesiva</t>
  </si>
  <si>
    <t>Suministro, colocación y conexión de interruptor termomagnético tipo qo (enchufable) de 2 polos 40 amperes marca square d o similar en calidad y precio ubicado en tablero o centro de carga correspondiente de acuerdo en la posición que marque el proyecto en diagrama unifilar y/o cuadro de carga que corresponda, incluye montaje, conexión, pruebas, identificación con etiqueta adhesiva</t>
  </si>
  <si>
    <t>Suministro, colocación y conexión de interruptor termomagnético tipo i-line de 3x70 amperes, capacidad interruptiva de 35 ka, incluye montaje, conexión, pruebas, identificación con etiqueta adhesiva.</t>
  </si>
  <si>
    <t>Suministro y colocación de centro de carga qo 30 circuitos 3f-4h 220/127 v con zapatas principales de 200 amperes, en gabinete nema 3r modelo qo330l200grb marca square d o similar en cálidad y precio, incluye: fijación conexiones, identificación y pruebas.</t>
  </si>
  <si>
    <t>Suministro, colocación y conexión de centro de carga tipo qo 20 circuitos 2f-3h 220/127 v con zapatas principales de 125 amperes, en gabinete nema 1 con tapa para empotrar QOC24US, modelo QO120L125PG marca square d o similar en calidad y precio, incluye: fijación conexiones, identificación y pruebas.</t>
  </si>
  <si>
    <t>Construcción de registro eléctrico de paso en media tensión según normatividad CFE-RMTA 3 de 1,00x1,00x1,00 metros, incluye; plantilla de concreto hecho en obra f´c= 100 kg/cm2 de 6 cm. de espesor, cimbrado, armado y colado de muros y fondo del registro con 8 cm de espesor y área para embeber tapa de 10 cm de espesor a base de concreto f´c=200 kg/cm2 y malla electrosoldada, tapa circular para arroyo de polimérico acabado antiderrapante con dos asas de fierro y marco cuadrado del mismo material como marca la normatividad de CFE tapa b84 para media tensión, (ver plano de detalles en plano respectivo de proyecto de electrificación en media tensión)</t>
  </si>
  <si>
    <t>Suministro y tendido de tubo conduit pvc c-40 de 78 mm (3") diámetro, incluye: tendido, conexiones, pegamento, trazos, excavación, relleno, material, mano de obra, herramienta, equipo de protección personal y limpieza del área de trabajo.</t>
  </si>
  <si>
    <t>Suministro y tendido de tubo conduit pvc c-40 de 53 mm (2") diámetro, incluye: tendido, conexiones, pegamento, trazos, excavación, relleno, material, mano de obra, herramienta, equipo de protección personal y limpieza del área de trabajo.</t>
  </si>
  <si>
    <t>Suministro, colocación y conexión de cable de cobre con aislamiento thw-ls o thw-ls a 75 grados calibre # 10, incluye: cinta aislante, vulcanizada, barniz y perno de conexión, cocas y desperdicios.</t>
  </si>
  <si>
    <t>Suministro, colocación y conexión de cable de cobre con aislamiento thw-ls o thw-ls a 75 grados calibre # 8, incluye: cinta aislante, vulcanizada, barniz y perno de conexión, cocas y desperdicios.</t>
  </si>
  <si>
    <t>Suministro, colocación y conexión de cable de cobre con aislamiento thw-ls o thw-ls a 75 grados calibre # 6, incluye: cinta aislante, vulcanizada, barniz y perno de conexión, cocas y desperdicios.</t>
  </si>
  <si>
    <t>Suministro, colocación y conexión de cable de cobre con aislamiento thw-ls o thhw-ls a 75 grados calibre # 4, incluye: cinta aislante, vulcanizada, barniz y perno de conexión, cocas y desperdicios.</t>
  </si>
  <si>
    <t>Suministro, colocación y conexión de cable de cobre con aislamiento thw-ls o thhw-ls a 75 grados calibre # 2, incluye: cinta aislante, vulcanizada, barniz y perno de conexión, cocas y desperdicios.</t>
  </si>
  <si>
    <t>Verificación de instalación eléctrica por parte de la unidad verificadora de instalaciones eléctricas (uvie), visitas a obra, reporte de anomalías y carta de verificación por una carga en baja tensión de 16 kw hasta 30 kw.</t>
  </si>
  <si>
    <t>Salida en lavabo, mingitorio o tarjas con tubo pvc sanitario 53 mm duralon y pvc hidráulico de 16 y 21 mm ced-40 ; incluye: codos, coples, niples, pegamento, lija, pruebas..</t>
  </si>
  <si>
    <t>Salida en w.c. con tubo pvc sanitario 103 mm duralon y pvc hidráulico de 16 y 21 mm flowguard; incluye: codos, coples, niples, pasta, lija. ( ver plano sser-007-ot)</t>
  </si>
  <si>
    <t>Salida en coladera con tubo pvc sanitario 103 mm duralon; incluye: codos, coples, niples, pasta, lija. ( ver plano sser-007-ot)</t>
  </si>
  <si>
    <t>Salida para mingitorio ecológico con tubo pvc sanitario 53 mm (2") de diámetro, incluye; codos, coples, niples, material, mano de obra y herramienta.</t>
  </si>
  <si>
    <t>Suministro y colocación de mingitorio ecológico reef sello sanitario para 20,000 usos, incluye: bioliquid 1.5 litros, trampas intercambiables, colocación y pruebas.</t>
  </si>
  <si>
    <t>Suministro y colocación de lavabo ovalin de sobreponer en losa, marca lamosa línea venezia en color blanco, o similar en calidad y precio, incluye: silicón plástico, trampa, llave mezcladora marca urrea modelo 91dm, cubierta de latón cromo, manerales, dórico cromo, contrarejilla, cespol, manguera flexible '' t '' hule epdm trenzado de vinilo reforzado vl-t55, llave de control angular 401 sc., mano de obra y herramienta.</t>
  </si>
  <si>
    <t>Suministro y colocación de sanitario 2 piezas, descarga 4.8 litros línea verde, taza redonda, trampa expuesta 2", incluye: válvula flotador fluidmaster 400 ls pro de aluminio de bronce o primera calidad, cuello de cera, pijas, manguera alimentadora coflex, trenzado con vinilo reforzado, llave de control angular compacta sin contratuerca 4015 y asiento solido completo.</t>
  </si>
  <si>
    <t>Suministro y colocación de vertedero de pvc de 40 x 40 cm, fijada a muro con marco y fijada a piso con taquetes expansivos. incluye: cespol de bronce con tubo latón cromado modelo 206l y llave de cerrado rápido de 1/2".</t>
  </si>
  <si>
    <t>Coladera para piso con rejilla redonda marca helvex modelo #24 o similar en calidad,  incluye; material, mano de obra y herramienta</t>
  </si>
  <si>
    <t>Suministro y tendido de tubo pvc hidráulico de 21 mm (3/4") de diámetro, incluye: tendido, conexiones, pegamento, trazos, excavación, relleno, material, mano de obra, herramienta, equipo de protección personal y limpieza del área de trabajo.</t>
  </si>
  <si>
    <t>Registro hidráulico 40x40x40 cm. con block 10x20x40 cm. (60 kg/cm2), aplanado, interior pulido, exterior floteado marco y contramarco con ángulo 1 1/4x3/16", acero # 3, concreto f'c = 150 kg/cm2, cadena remate con armex 15-20-4, fondo grava y pintura.</t>
  </si>
  <si>
    <t>Suministro y tendido de tubo pvc duralón de 103 mm (4") de diámetro, incluye: tendido, conexiones, pegamento, trazos, excavación, relleno, material, mano de obra, herramienta, equipo de protección personal y limpieza del área de trabajo.</t>
  </si>
  <si>
    <t>Registro sanitario de 60x40x80 cm. con block 15x20x40 cm. (60 kg/cm2), aplanado interior pulido con media caña y exterior floteado, formación de media caña para desagüe, marco y contramarco de ángulo de 1 1/4" x 3/16", incluye: cadena de remate de 15 -20-4 con armex, concreto f'c=150 kg/cm2 y acero no.3 en tapa, incluye: argolla de redondo liso de 1/4" como jaladera en marco una mano de inhibidor de corrosión, una mano de primario epóxico anticorrosivo ea p-10 color blanco con catalizador disolución a base de solvente y 2 manos de pintura esmalte en acabado final, color definido por la residencia, en tapa y pintura acrílica en el registro.</t>
  </si>
  <si>
    <t>Demolición de preparaciones de columnas de concreto pobre de 0.45 x 0.45 x 1.00 m. en losa de entre piso, incluye: acarreo de escombros fuera de obra, limpieza de acero, equipo, mano de obra y herramienta.</t>
  </si>
  <si>
    <t>Demolición de preparaciones de muro de concreto pobre de 7.95 x 0.15 x 1.00 m. en losa de entre piso, incluye: acarreo de escombros fuera de obra, limpieza de acero, equipo, mano de obra y herramienta.</t>
  </si>
  <si>
    <t>Demolición de preparaciones de muro de concreto pobre de 2.94 x 0.15 x 1.00 m. en losa de entre piso, incluye: acarreo de escombros fuera de obra, limpieza de acero, equipo, mano de obra y herramienta.</t>
  </si>
  <si>
    <t>Demolición de preparaciones de castillo de concreto pobre de 0.15 x 0.15 x 0.30 m., en losa de entre piso, incluye: acarreo de escombros fuera de obra, limpieza de acero, equipo, mano de obra y herramienta.</t>
  </si>
  <si>
    <t>Retiro y desconexión de salida eléctrica existente de aire acondicionado con cableado calibre 10 y 12, en tubería galvanizada pared delgada con recuperación de material para su reinstalación, incluye identificación de conductores, retiro de canalización y sporteria, resguardo para su reinstalación, distancia de hasta 30 m.</t>
  </si>
  <si>
    <t>Suministro e instalación de interconexión eléctrica entre condensadora y difusor de aire acondicionado tipo minisplit, incluye; tubo  flexible de 21 mm (3/4) (tipo liquid tight) con conectores, fijado a muro o losa por medio de soporte a base de perfil unicanal de 4 cm y abrazadera cada metro entre soporte y soporte en toda su trayectoria, así como cable calibre 12 ( 4 hilos según el equipo) desde equipo en azotea o muro (condensadora) hasta difusor en interior, incluye conexiones, pruebas, mano de obra, herramienta, equipo de protección personal y limpieza del área de trabajo.</t>
  </si>
  <si>
    <t>Retiro de impermeabilizante existente; incluye: preparación de la superficie para recibir impermeabilización nueva, mano de obra, equipo individual de protección, herramienta y limpieza del área de trabajo. ( incluye  acarreos  dentro y fuera de la obra del material producto de la demolición).</t>
  </si>
  <si>
    <t>Cimbra para losas y trabes en volado posterior, escaleras, pórtico o laterales a doble altura en estructura u2-c, acabo común; a base de triplay de pino de 19 mm como cimbra de contacto, incluye: cimbrado, descimbrado, habilitado y chaflanes u ochavos.</t>
  </si>
  <si>
    <t>Acero de refuerzo en estructura #4 f'y=4,200 kg/cm2; incluye: suministro, habilitado, armado, cortes, traslapes, ganchos y desperdicios, silletas, alambre recocido, mano de obra, herramienta, equipo de protección personal y limpieza del área de trabajo.</t>
  </si>
  <si>
    <t>Renivelación de piso con mezcla mortero cemento-arena en proporción de 1:4 de 5 cm. de espesor, en losa de entrepiso para recibir vitropiso y/o azulejo y/o loseta vinílica, incluye: aplicación de pegacreto, suministro de los materiales, elevación, movimientos horizontales, cargas, descargas y acarreos del material hasta el lugar de su utilización, cimbra de fronteras, colocación de maestras, nivelación, compactación, limpieza y humedecido del terreno, vaciado, extendido, regleado, compactación y curado del concreto, descimbrado, mano de obra, herramienta y equipo, acopio y retiro de desperdicio a tiro autorizado y limpieza del área de trabajo.</t>
  </si>
  <si>
    <t>Forjado de paso hombre en azotea de 0.70 x 0.70 m. a base de cadena de concreto f'c=250 kg/m2 sección 10x15 cm. marco y contramarco a base de angulo de 1'x1"x1/4" y tapa lamina negra diamantada, con anclas de angulo para fijación en cadena, incluye: varillas ancladas en losa, aplanado floteado, pintura acrílica, una mano de primario epóxico anticorrosivo ea p-10 color blanco con catalizador disolución a base de solvente y 2 manos de pintura esmalte en acabado final, color definido por la residencia, bisagras de 3".</t>
  </si>
  <si>
    <t>Suministro y aplicación de impermeabilización prefabricado tipo sbs pg 4 mm espesor, reforzada con fibra poliéster 180 gr/m2, aplicado con termo fusión color terracota o color indicado por supervisión, incluye: aplicación primer, imperprim s.l. base solvente, sellado de remates y detalles con cemento sellador. (Garantía 10 años por escrito).</t>
  </si>
  <si>
    <t>Colocación de pizarrón suministrado por el ISIFE, incluye: flete del almacén de la obra, taquetes tornillos, colocación, nivelación y limpieza.</t>
  </si>
  <si>
    <t>Suministro, colocación y conexión de lámpara de sobreponer led 4x25 watts, marca cooper ligthing, metalux o similar en calidad y precio, fijada con 4 anclas tipo hilti o 4 taquetes y pijas, con acrílico difusor envolvente, gabinete para sobreponer de 1,22 m de largo y de 30 cm a 35 cm de ancho, incluye 4 tubos led de 25w, marca philco o similar en calidad y precio, temperatura de color 6,500k, y 2,950 lúmens, pruebas, conexiones, mano de obra, herramienta, equipo de protección personal y limpieza del área de trabajo.</t>
  </si>
  <si>
    <t>Preparación para conexión de equipo de aire acondicionado minisplit en azotea con tubo p.v.c. eléctrico 27 mm (1") c-40 desde el centro de carga, tubo p.v.c. 3" para paso en losa, incluye codos, tapones, materiales necesarios y mano de obra.(ver plano correspondiente), caja galvanizada 2x4 y tubo de 16 mm (1/2") para interconexión de condensadora y difusor, cable desde el centro de carga hasta el desconectador de navajas colocado en losa con calibres 2-10 para fases 1-10 de tierra física, pruebas, conexiones e identificación.</t>
  </si>
  <si>
    <t>Suministro e instalación de equipo de aire acondicionado inverter tipo piso-techo marca: midea, lennox, trane, carrier o similar en calidad y especificaciones técnicas, con capacidad nominal de 60000 btu (5 ton) corriente de operación 208-230v/1/60hz, refrigerante ecológico 410, eficiencia 16 seer control remoto inalámbrico, incluye entrega de garantía individual por equipo así como entrega por escrito de respaldo técnico por la marca en la localidad, incluye también montaje del equipo en azotea, gas refrigerante, soporterias, fletes, maniobras, acarreos, herramientas y mano de obra, montaje de difusor en interior, interconexión eléctrica de condensador y difusor con cable según especificaciones de fabricante, alojado en tubo pvc flexible, no utilizar cable uso rudo, conexiones y pruebas.</t>
  </si>
  <si>
    <t>Suministro, colocación y conexión de interruptor de seguridad (navajas) 2 polos 60 amperes en gabinete nema 3r (intemperie) marca square d o similar en calidad y precio, incluye: conexiones con cable desde el centro de carga, así como una base metálica a base de perfil c-100 para su colocación en losa al pie del equipo de aire acondicionado, (condensadora).</t>
  </si>
  <si>
    <t>Suministro, colocación y conexión de interruptor termomagnético tipo qo (enchufable) de 3 polos 60 amperes marca square d o similar en calidad y precio ubicado en tablero o centro de carga correspondiente de acuerdo en la posición que marque el proyecto en diagrama unifilar y/o cuadro de carga que corresponda, incluye montaje, conexión, pruebas, identificación con etiqueta adhesiva</t>
  </si>
  <si>
    <t>Suministro, colocación y conexión de centro de carga tipo qo 20 circuitos 3f-4h 220/127 v con zapatas principales de 125 amperes, en gabinete nema 3r modelo qo312l125grb, marca square d o similar en calidad y precio, incluye: fijación conexiones, identificación y pruebas.</t>
  </si>
  <si>
    <t>Construccion de Area Administrativa en Estructura U3-C Planta baja</t>
  </si>
  <si>
    <t>60023/04</t>
  </si>
  <si>
    <t xml:space="preserve">         Barandal para circulación con perfil tubular comercial a base de r-300 cal. no 14, para bastidor horizontal con una separación de 0.75 m; perfil r-249 ca.l. no 18, para formar celosía a cada 0.12 m;  perfil ptr c-075 cal. no 18, fijado a piso y trabe a cada 3.24 m; con placa de acero de 10 x 10 x 1/4" ahogada en trabe y piso, pasamanos 160 a 1.10 m. del nivel de piso y separada del bastidor superior de  0.12 m. unidos con r-249, acabado con una mano de primario epoxico anticorrosivo ea p-10 color blanco con catalizador disolución a base de solvente y dos manos de pintura esmalte en acabado final, en color definido por la residencia de isife, incluye: acarreos dentro y fuera  de la obra, cortes rectos y a 45ª, habilitado, soldadura uniforme, retiro y limpieza de escoria, preparación de la superficie, colocación , fijación, nivelación, limpieza del área de trabajo, protección contra fundente de soldadura en edificio, mano de obra, depreciación y demás cargos derivados del uso de herramienta y equipo. (ver plano de barandal, isife)</t>
  </si>
  <si>
    <t>Suministro, colocación y acarreo de tinaco de plástico capacidad 1,100 litros, marca fortoplas, rotoplas o similar en calidad y precio, incluye: elevación 1 ó 2 niveles, maniobras, conexiones, pruebas, mano de obra, herramienta y equipo.</t>
  </si>
  <si>
    <t>01.- Preliminares</t>
  </si>
  <si>
    <t>02.- Cimentación</t>
  </si>
  <si>
    <t>03.- Estructura</t>
  </si>
  <si>
    <t>04.- Albañilería y acabados</t>
  </si>
  <si>
    <t>05.- Herrería, carpintería y cancelería</t>
  </si>
  <si>
    <t>06.- Instalaciones</t>
  </si>
  <si>
    <t>02.- Estructura</t>
  </si>
  <si>
    <t>03.- Albañilería y acabados</t>
  </si>
  <si>
    <t>04.- Herrería, carpintería y cancelería</t>
  </si>
  <si>
    <t>05.- Instalaciones</t>
  </si>
  <si>
    <t>I.- Construccion de Area Administrativa en Estructura U3-C Planta baja</t>
  </si>
  <si>
    <t>II.- Construcción de dos aulas en estructura U3-C planta alta</t>
  </si>
  <si>
    <t>Total Construcción de dos aulas en estructura U3-C planta alta</t>
  </si>
  <si>
    <t>Total Construccion de Area Administrativa en Estructura U3-C Planta baja</t>
  </si>
  <si>
    <t>LPO-000000009-027-2024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</si>
</sst>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7" formatCode="&quot;$&quot;#,##0.00;\-&quot;$&quot;#,##0.00"/>
    <numFmt numFmtId="44" formatCode="_-&quot;$&quot;* #,##0.00_-;\-&quot;$&quot;* #,##0.00_-;_-&quot;$&quot;* &quot;-&quot;??_-;_-@_-"/>
    <numFmt numFmtId="43" formatCode="_-* #,##0.00_-;\-* #,##0.00_-;_-* &quot;-&quot;??_-;_-@_-"/>
    <numFmt numFmtId="164" formatCode="_-[$€-2]* #,##0.00_-;\-[$€-2]* #,##0.00_-;_-[$€-2]* &quot;-&quot;??_-"/>
    <numFmt numFmtId="165" formatCode="_(&quot;$&quot;* #,##0.00_);_(&quot;$&quot;* \(#,##0.00\);_(&quot;$&quot;* &quot;-&quot;??_);_(@_)"/>
    <numFmt numFmtId="166" formatCode="_-* #,##0.00\ _P_t_s_-;\-* #,##0.00\ _P_t_s_-;_-* &quot;-&quot;??\ _P_t_s_-;_-@_-"/>
    <numFmt numFmtId="167" formatCode="_-* #,##0.00\ &quot;Pts&quot;_-;\-* #,##0.00\ &quot;Pts&quot;_-;_-* &quot;-&quot;??\ &quot;Pts&quot;_-;_-@_-"/>
    <numFmt numFmtId="168" formatCode="&quot;$&quot;#,##0.00_);[Red]\(&quot;$&quot;#,##0.00\)"/>
    <numFmt numFmtId="169" formatCode="00000"/>
  </numFmts>
  <fonts count="22"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Courier"/>
      <family val="3"/>
    </font>
    <font>
      <sz val="8"/>
      <name val="Century Gothic"/>
      <family val="2"/>
    </font>
    <font>
      <b/>
      <sz val="12"/>
      <name val="Arial"/>
      <family val="2"/>
    </font>
    <font>
      <sz val="12"/>
      <name val="Arial"/>
      <family val="2"/>
    </font>
    <font>
      <sz val="10"/>
      <name val="Arial"/>
      <family val="2"/>
    </font>
    <font>
      <sz val="10"/>
      <name val="MS Sans Serif"/>
      <family val="2"/>
    </font>
    <font>
      <sz val="11"/>
      <name val="Arial"/>
      <family val="2"/>
    </font>
    <font>
      <sz val="12"/>
      <color theme="1"/>
      <name val="Arial"/>
      <family val="2"/>
    </font>
    <font>
      <b/>
      <sz val="11"/>
      <color indexed="8"/>
      <name val="Calibri"/>
      <family val="2"/>
    </font>
    <font>
      <sz val="11"/>
      <color indexed="8"/>
      <name val="Calibri"/>
      <family val="2"/>
    </font>
    <font>
      <sz val="11"/>
      <color indexed="9"/>
      <name val="Calibri"/>
      <family val="2"/>
    </font>
    <font>
      <b/>
      <sz val="18"/>
      <color indexed="62"/>
      <name val="Cambria"/>
      <family val="2"/>
    </font>
    <font>
      <sz val="10"/>
      <color theme="1"/>
      <name val="Century Gothic"/>
      <family val="2"/>
    </font>
    <font>
      <b/>
      <sz val="18"/>
      <name val="Arial"/>
      <family val="2"/>
    </font>
    <font>
      <b/>
      <sz val="12"/>
      <color theme="0"/>
      <name val="Arial"/>
      <family val="2"/>
    </font>
    <font>
      <sz val="12"/>
      <color theme="0"/>
      <name val="Arial"/>
      <family val="2"/>
    </font>
    <font>
      <b/>
      <sz val="14"/>
      <name val="Arial"/>
      <family val="2"/>
    </font>
  </fonts>
  <fills count="19">
    <fill>
      <patternFill patternType="none"/>
    </fill>
    <fill>
      <patternFill patternType="gray125"/>
    </fill>
    <fill>
      <patternFill patternType="solid">
        <fgColor theme="0" tint="-0.14999847407452621"/>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27"/>
        <bgColor indexed="27"/>
      </patternFill>
    </fill>
    <fill>
      <patternFill patternType="solid">
        <fgColor indexed="47"/>
        <bgColor indexed="47"/>
      </patternFill>
    </fill>
    <fill>
      <patternFill patternType="solid">
        <fgColor rgb="FFFFFF00"/>
        <bgColor indexed="64"/>
      </patternFill>
    </fill>
    <fill>
      <patternFill patternType="solid">
        <fgColor rgb="FFBE9655"/>
        <bgColor indexed="64"/>
      </patternFill>
    </fill>
    <fill>
      <patternFill patternType="solid">
        <fgColor rgb="FF9F2241"/>
        <bgColor indexed="64"/>
      </patternFill>
    </fill>
    <fill>
      <patternFill patternType="solid">
        <fgColor theme="0"/>
        <bgColor indexed="64"/>
      </patternFill>
    </fill>
    <fill>
      <patternFill patternType="solid">
        <fgColor indexed="9"/>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bottom style="hair">
        <color auto="1"/>
      </bottom>
      <diagonal/>
    </border>
    <border>
      <left/>
      <right/>
      <top style="hair">
        <color auto="1"/>
      </top>
      <bottom style="hair">
        <color auto="1"/>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auto="1"/>
      </left>
      <right style="thin">
        <color theme="0" tint="-4.9989318521683403E-2"/>
      </right>
      <top style="double">
        <color auto="1"/>
      </top>
      <bottom style="thin">
        <color theme="0" tint="-4.9989318521683403E-2"/>
      </bottom>
      <diagonal/>
    </border>
    <border>
      <left style="thin">
        <color theme="0" tint="-4.9989318521683403E-2"/>
      </left>
      <right style="thin">
        <color theme="0" tint="-4.9989318521683403E-2"/>
      </right>
      <top style="double">
        <color auto="1"/>
      </top>
      <bottom style="thin">
        <color theme="0" tint="-4.9989318521683403E-2"/>
      </bottom>
      <diagonal/>
    </border>
    <border>
      <left style="thin">
        <color theme="0" tint="-4.9989318521683403E-2"/>
      </left>
      <right/>
      <top style="double">
        <color auto="1"/>
      </top>
      <bottom style="thin">
        <color theme="0" tint="-4.9989318521683403E-2"/>
      </bottom>
      <diagonal/>
    </border>
    <border>
      <left style="thin">
        <color theme="0" tint="-4.9989318521683403E-2"/>
      </left>
      <right style="double">
        <color auto="1"/>
      </right>
      <top style="double">
        <color auto="1"/>
      </top>
      <bottom style="thin">
        <color theme="0" tint="-4.9989318521683403E-2"/>
      </bottom>
      <diagonal/>
    </border>
    <border>
      <left style="double">
        <color auto="1"/>
      </left>
      <right style="thin">
        <color theme="0" tint="-4.9989318521683403E-2"/>
      </right>
      <top style="thin">
        <color theme="0" tint="-4.9989318521683403E-2"/>
      </top>
      <bottom style="thin">
        <color theme="0" tint="-4.9989318521683403E-2"/>
      </bottom>
      <diagonal/>
    </border>
    <border>
      <left style="thin">
        <color theme="0" tint="-4.9989318521683403E-2"/>
      </left>
      <right/>
      <top style="thin">
        <color theme="0" tint="-4.9989318521683403E-2"/>
      </top>
      <bottom style="thin">
        <color theme="0" tint="-4.9989318521683403E-2"/>
      </bottom>
      <diagonal/>
    </border>
    <border>
      <left/>
      <right/>
      <top style="thin">
        <color theme="0" tint="-4.9989318521683403E-2"/>
      </top>
      <bottom style="thin">
        <color theme="0" tint="-4.9989318521683403E-2"/>
      </bottom>
      <diagonal/>
    </border>
    <border>
      <left/>
      <right style="double">
        <color auto="1"/>
      </right>
      <top style="thin">
        <color theme="0" tint="-4.9989318521683403E-2"/>
      </top>
      <bottom style="thin">
        <color theme="0" tint="-4.9989318521683403E-2"/>
      </bottom>
      <diagonal/>
    </border>
    <border>
      <left style="double">
        <color auto="1"/>
      </left>
      <right style="thin">
        <color theme="0" tint="-4.9989318521683403E-2"/>
      </right>
      <top style="thin">
        <color theme="0" tint="-4.9989318521683403E-2"/>
      </top>
      <bottom style="double">
        <color auto="1"/>
      </bottom>
      <diagonal/>
    </border>
    <border>
      <left style="thin">
        <color theme="0" tint="-4.9989318521683403E-2"/>
      </left>
      <right/>
      <top style="thin">
        <color theme="0" tint="-4.9989318521683403E-2"/>
      </top>
      <bottom style="double">
        <color indexed="64"/>
      </bottom>
      <diagonal/>
    </border>
    <border>
      <left/>
      <right/>
      <top style="thin">
        <color theme="0" tint="-4.9989318521683403E-2"/>
      </top>
      <bottom style="double">
        <color indexed="64"/>
      </bottom>
      <diagonal/>
    </border>
    <border>
      <left/>
      <right style="double">
        <color auto="1"/>
      </right>
      <top style="thin">
        <color theme="0" tint="-4.9989318521683403E-2"/>
      </top>
      <bottom style="double">
        <color indexed="64"/>
      </bottom>
      <diagonal/>
    </border>
    <border>
      <left style="thin">
        <color theme="0" tint="-4.9989318521683403E-2"/>
      </left>
      <right/>
      <top/>
      <bottom/>
      <diagonal/>
    </border>
    <border>
      <left style="double">
        <color auto="1"/>
      </left>
      <right/>
      <top style="thin">
        <color indexed="64"/>
      </top>
      <bottom style="thin">
        <color indexed="64"/>
      </bottom>
      <diagonal/>
    </border>
    <border>
      <left/>
      <right style="double">
        <color auto="1"/>
      </right>
      <top style="thin">
        <color indexed="64"/>
      </top>
      <bottom style="thin">
        <color indexed="64"/>
      </bottom>
      <diagonal/>
    </border>
    <border>
      <left style="double">
        <color auto="1"/>
      </left>
      <right/>
      <top style="double">
        <color indexed="64"/>
      </top>
      <bottom style="thin">
        <color indexed="64"/>
      </bottom>
      <diagonal/>
    </border>
    <border>
      <left/>
      <right/>
      <top style="double">
        <color indexed="64"/>
      </top>
      <bottom style="thin">
        <color indexed="64"/>
      </bottom>
      <diagonal/>
    </border>
    <border>
      <left/>
      <right style="double">
        <color auto="1"/>
      </right>
      <top style="double">
        <color indexed="64"/>
      </top>
      <bottom style="thin">
        <color indexed="64"/>
      </bottom>
      <diagonal/>
    </border>
  </borders>
  <cellStyleXfs count="62">
    <xf numFmtId="0" fontId="0" fillId="0" borderId="0"/>
    <xf numFmtId="39" fontId="5" fillId="0" borderId="0"/>
    <xf numFmtId="39" fontId="5" fillId="0" borderId="0"/>
    <xf numFmtId="39" fontId="5" fillId="0" borderId="0"/>
    <xf numFmtId="164" fontId="4" fillId="0" borderId="0" applyFont="0" applyFill="0" applyBorder="0" applyAlignment="0" applyProtection="0"/>
    <xf numFmtId="165" fontId="4" fillId="0" borderId="0" applyFont="0" applyFill="0" applyBorder="0" applyAlignment="0" applyProtection="0"/>
    <xf numFmtId="0" fontId="4" fillId="0" borderId="0"/>
    <xf numFmtId="0" fontId="6" fillId="0" borderId="0">
      <alignment horizontal="center" vertical="center"/>
    </xf>
    <xf numFmtId="39" fontId="5" fillId="0" borderId="0"/>
    <xf numFmtId="0" fontId="4" fillId="0" borderId="0"/>
    <xf numFmtId="39" fontId="5" fillId="0" borderId="0"/>
    <xf numFmtId="0" fontId="9" fillId="0" borderId="0"/>
    <xf numFmtId="166" fontId="4" fillId="0" borderId="0" applyFont="0" applyFill="0" applyBorder="0" applyAlignment="0" applyProtection="0"/>
    <xf numFmtId="166" fontId="4" fillId="0" borderId="0" applyFont="0" applyFill="0" applyBorder="0" applyAlignment="0" applyProtection="0"/>
    <xf numFmtId="44" fontId="4" fillId="0" borderId="0" applyFont="0" applyFill="0" applyBorder="0" applyAlignment="0" applyProtection="0"/>
    <xf numFmtId="167" fontId="4" fillId="0" borderId="0" applyFont="0" applyFill="0" applyBorder="0" applyAlignment="0" applyProtection="0"/>
    <xf numFmtId="168" fontId="10" fillId="0" borderId="0" applyFont="0" applyFill="0" applyBorder="0" applyAlignment="0" applyProtection="0"/>
    <xf numFmtId="44" fontId="4" fillId="0" borderId="0" applyFont="0" applyFill="0" applyBorder="0" applyAlignment="0" applyProtection="0"/>
    <xf numFmtId="44" fontId="3" fillId="0" borderId="0" applyFont="0" applyFill="0" applyBorder="0" applyAlignment="0" applyProtection="0"/>
    <xf numFmtId="167" fontId="4" fillId="0" borderId="0" applyFont="0" applyFill="0" applyBorder="0" applyAlignment="0" applyProtection="0"/>
    <xf numFmtId="0" fontId="4" fillId="0" borderId="0"/>
    <xf numFmtId="0" fontId="3" fillId="0" borderId="0"/>
    <xf numFmtId="39" fontId="5" fillId="0" borderId="0"/>
    <xf numFmtId="0" fontId="10"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0" fontId="4" fillId="0" borderId="0"/>
    <xf numFmtId="0" fontId="4" fillId="0" borderId="0"/>
    <xf numFmtId="0" fontId="2" fillId="0" borderId="0"/>
    <xf numFmtId="0" fontId="4" fillId="0" borderId="0"/>
    <xf numFmtId="9" fontId="4" fillId="0" borderId="0" applyFont="0" applyFill="0" applyBorder="0" applyAlignment="0" applyProtection="0"/>
    <xf numFmtId="0" fontId="1" fillId="0" borderId="0"/>
    <xf numFmtId="43" fontId="4" fillId="0" borderId="0" applyFont="0" applyFill="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5"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5" fillId="10" borderId="0" applyNumberFormat="0" applyBorder="0" applyAlignment="0" applyProtection="0"/>
    <xf numFmtId="0" fontId="14" fillId="8" borderId="0" applyNumberFormat="0" applyBorder="0" applyAlignment="0" applyProtection="0"/>
    <xf numFmtId="0" fontId="14" fillId="11" borderId="0" applyNumberFormat="0" applyBorder="0" applyAlignment="0" applyProtection="0"/>
    <xf numFmtId="0" fontId="15" fillId="9"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5" fillId="9" borderId="0" applyNumberFormat="0" applyBorder="0" applyAlignment="0" applyProtection="0"/>
    <xf numFmtId="0" fontId="14" fillId="12" borderId="0" applyNumberFormat="0" applyBorder="0" applyAlignment="0" applyProtection="0"/>
    <xf numFmtId="0" fontId="14" fillId="6" borderId="0" applyNumberFormat="0" applyBorder="0" applyAlignment="0" applyProtection="0"/>
    <xf numFmtId="0" fontId="15" fillId="7" borderId="0" applyNumberFormat="0" applyBorder="0" applyAlignment="0" applyProtection="0"/>
    <xf numFmtId="0" fontId="14" fillId="8" borderId="0" applyNumberFormat="0" applyBorder="0" applyAlignment="0" applyProtection="0"/>
    <xf numFmtId="0" fontId="14" fillId="13" borderId="0" applyNumberFormat="0" applyBorder="0" applyAlignment="0" applyProtection="0"/>
    <xf numFmtId="0" fontId="15" fillId="13" borderId="0" applyNumberFormat="0" applyBorder="0" applyAlignment="0" applyProtection="0"/>
    <xf numFmtId="9" fontId="4" fillId="0" borderId="0" applyFont="0" applyFill="0" applyBorder="0" applyAlignment="0" applyProtection="0"/>
    <xf numFmtId="0" fontId="16" fillId="0" borderId="0" applyNumberFormat="0" applyFill="0" applyBorder="0" applyAlignment="0" applyProtection="0"/>
    <xf numFmtId="44" fontId="4" fillId="0" borderId="0" applyFont="0" applyFill="0" applyBorder="0" applyAlignment="0" applyProtection="0"/>
    <xf numFmtId="0" fontId="4" fillId="0" borderId="0"/>
    <xf numFmtId="39" fontId="5" fillId="0" borderId="0"/>
    <xf numFmtId="39" fontId="5" fillId="0" borderId="0"/>
  </cellStyleXfs>
  <cellXfs count="114">
    <xf numFmtId="0" fontId="0" fillId="0" borderId="0" xfId="0"/>
    <xf numFmtId="0" fontId="8" fillId="0" borderId="0" xfId="6" applyFont="1" applyAlignment="1">
      <alignment vertical="center"/>
    </xf>
    <xf numFmtId="0" fontId="8" fillId="0" borderId="0" xfId="6" applyFont="1" applyBorder="1" applyAlignment="1">
      <alignment vertical="center"/>
    </xf>
    <xf numFmtId="0" fontId="8" fillId="14" borderId="0" xfId="6" applyFont="1" applyFill="1" applyAlignment="1">
      <alignment vertical="center"/>
    </xf>
    <xf numFmtId="39" fontId="7" fillId="0" borderId="0" xfId="3" applyFont="1" applyBorder="1" applyAlignment="1" applyProtection="1">
      <alignment horizontal="right" vertical="center" wrapText="1"/>
      <protection locked="0"/>
    </xf>
    <xf numFmtId="0" fontId="8" fillId="0" borderId="10" xfId="33" applyFont="1" applyBorder="1" applyAlignment="1" applyProtection="1">
      <alignment vertical="center" wrapText="1"/>
      <protection locked="0"/>
    </xf>
    <xf numFmtId="0" fontId="8" fillId="0" borderId="11" xfId="33" applyFont="1" applyBorder="1" applyAlignment="1" applyProtection="1">
      <alignment vertical="center" wrapText="1"/>
      <protection locked="0"/>
    </xf>
    <xf numFmtId="0" fontId="0" fillId="0" borderId="5" xfId="0" applyBorder="1"/>
    <xf numFmtId="39" fontId="8" fillId="0" borderId="0" xfId="1" applyFont="1" applyFill="1" applyBorder="1" applyAlignment="1" applyProtection="1">
      <alignment vertical="top"/>
      <protection locked="0"/>
    </xf>
    <xf numFmtId="39" fontId="8" fillId="0" borderId="0" xfId="1" applyFont="1" applyFill="1" applyBorder="1" applyAlignment="1" applyProtection="1">
      <alignment horizontal="center" vertical="top"/>
      <protection locked="0"/>
    </xf>
    <xf numFmtId="0" fontId="0" fillId="0" borderId="0" xfId="0" applyBorder="1"/>
    <xf numFmtId="39" fontId="8" fillId="0" borderId="6" xfId="1" applyFont="1" applyFill="1" applyBorder="1" applyAlignment="1" applyProtection="1">
      <alignment vertical="top"/>
      <protection locked="0"/>
    </xf>
    <xf numFmtId="39" fontId="7" fillId="0" borderId="5" xfId="1" applyFont="1" applyFill="1" applyBorder="1" applyAlignment="1" applyProtection="1">
      <alignment vertical="top"/>
      <protection locked="0"/>
    </xf>
    <xf numFmtId="0" fontId="17" fillId="0" borderId="0" xfId="0" applyFont="1" applyBorder="1" applyAlignment="1">
      <alignment vertical="center"/>
    </xf>
    <xf numFmtId="0" fontId="17" fillId="0" borderId="6" xfId="0" applyFont="1" applyBorder="1" applyAlignment="1">
      <alignment vertical="center"/>
    </xf>
    <xf numFmtId="39" fontId="19" fillId="16" borderId="16" xfId="1" applyFont="1" applyFill="1" applyBorder="1" applyAlignment="1" applyProtection="1">
      <alignment horizontal="left" vertical="center"/>
      <protection locked="0"/>
    </xf>
    <xf numFmtId="39" fontId="19" fillId="16" borderId="20" xfId="1" applyFont="1" applyFill="1" applyBorder="1" applyAlignment="1" applyProtection="1">
      <alignment horizontal="left" vertical="center"/>
      <protection locked="0"/>
    </xf>
    <xf numFmtId="39" fontId="19" fillId="16" borderId="24" xfId="1" applyFont="1" applyFill="1" applyBorder="1" applyAlignment="1" applyProtection="1">
      <alignment vertical="center"/>
      <protection locked="0"/>
    </xf>
    <xf numFmtId="49" fontId="7" fillId="0" borderId="0" xfId="59" applyNumberFormat="1" applyFont="1" applyFill="1" applyBorder="1" applyAlignment="1">
      <alignment horizontal="center" vertical="center" wrapText="1"/>
    </xf>
    <xf numFmtId="0" fontId="7" fillId="0" borderId="0" xfId="59" applyFont="1" applyFill="1" applyBorder="1" applyAlignment="1">
      <alignment horizontal="center" vertical="top" wrapText="1"/>
    </xf>
    <xf numFmtId="0" fontId="7" fillId="0" borderId="0" xfId="59" applyFont="1" applyFill="1" applyBorder="1" applyAlignment="1">
      <alignment horizontal="center" vertical="center" wrapText="1"/>
    </xf>
    <xf numFmtId="2" fontId="7" fillId="0" borderId="0" xfId="59" applyNumberFormat="1" applyFont="1" applyFill="1" applyBorder="1" applyAlignment="1">
      <alignment horizontal="center" vertical="center" wrapText="1"/>
    </xf>
    <xf numFmtId="44" fontId="7" fillId="0" borderId="0" xfId="58" applyFont="1" applyFill="1" applyBorder="1" applyAlignment="1">
      <alignment horizontal="center" vertical="center" wrapText="1"/>
    </xf>
    <xf numFmtId="0" fontId="7" fillId="0" borderId="0" xfId="59" applyFont="1" applyFill="1" applyBorder="1" applyAlignment="1">
      <alignment horizontal="left" vertical="top" wrapText="1"/>
    </xf>
    <xf numFmtId="44" fontId="8" fillId="0" borderId="0" xfId="58" applyFont="1" applyFill="1" applyBorder="1" applyAlignment="1">
      <alignment horizontal="center" vertical="center" wrapText="1"/>
    </xf>
    <xf numFmtId="0" fontId="8" fillId="0" borderId="10" xfId="59" applyFont="1" applyFill="1" applyBorder="1" applyAlignment="1">
      <alignment vertical="center" wrapText="1"/>
    </xf>
    <xf numFmtId="0" fontId="7" fillId="0" borderId="10" xfId="59" applyFont="1" applyFill="1" applyBorder="1" applyAlignment="1">
      <alignment vertical="center" wrapText="1"/>
    </xf>
    <xf numFmtId="0" fontId="7" fillId="0" borderId="10" xfId="59" applyFont="1" applyFill="1" applyBorder="1" applyAlignment="1">
      <alignment horizontal="center" vertical="center" wrapText="1"/>
    </xf>
    <xf numFmtId="44" fontId="8" fillId="0" borderId="0" xfId="59" applyNumberFormat="1" applyFont="1" applyFill="1" applyBorder="1" applyAlignment="1">
      <alignment horizontal="center" vertical="center" wrapText="1"/>
    </xf>
    <xf numFmtId="0" fontId="8" fillId="0" borderId="0" xfId="59" applyFont="1" applyFill="1" applyBorder="1" applyAlignment="1">
      <alignment vertical="center" wrapText="1"/>
    </xf>
    <xf numFmtId="0" fontId="7" fillId="0" borderId="0" xfId="59" applyFont="1" applyFill="1" applyBorder="1" applyAlignment="1">
      <alignment vertical="center" wrapText="1"/>
    </xf>
    <xf numFmtId="0" fontId="7" fillId="0" borderId="0" xfId="59" applyFont="1" applyFill="1" applyBorder="1" applyAlignment="1">
      <alignment horizontal="right" vertical="center" wrapText="1"/>
    </xf>
    <xf numFmtId="44" fontId="7" fillId="0" borderId="12" xfId="59" applyNumberFormat="1" applyFont="1" applyFill="1" applyBorder="1" applyAlignment="1">
      <alignment horizontal="center" vertical="center" wrapText="1"/>
    </xf>
    <xf numFmtId="0" fontId="4" fillId="0" borderId="0" xfId="59" applyFont="1"/>
    <xf numFmtId="0" fontId="4" fillId="0" borderId="0" xfId="59" applyFont="1" applyAlignment="1">
      <alignment horizontal="center" vertical="center"/>
    </xf>
    <xf numFmtId="2" fontId="4" fillId="0" borderId="0" xfId="59" applyNumberFormat="1" applyFont="1" applyAlignment="1">
      <alignment horizontal="center" vertical="center"/>
    </xf>
    <xf numFmtId="44" fontId="4" fillId="0" borderId="0" xfId="58" applyFont="1"/>
    <xf numFmtId="44" fontId="8" fillId="0" borderId="0" xfId="58" applyFont="1" applyBorder="1" applyAlignment="1">
      <alignment horizontal="center" vertical="center" wrapText="1"/>
    </xf>
    <xf numFmtId="0" fontId="8" fillId="0" borderId="0" xfId="59" applyFont="1" applyBorder="1" applyAlignment="1">
      <alignment vertical="center"/>
    </xf>
    <xf numFmtId="0" fontId="7" fillId="0" borderId="0" xfId="59" applyFont="1" applyBorder="1" applyAlignment="1">
      <alignment horizontal="right" vertical="center"/>
    </xf>
    <xf numFmtId="44" fontId="7" fillId="0" borderId="0" xfId="58" applyFont="1" applyBorder="1" applyAlignment="1">
      <alignment horizontal="center" vertical="center" wrapText="1"/>
    </xf>
    <xf numFmtId="49" fontId="7" fillId="0" borderId="0" xfId="59" applyNumberFormat="1" applyFont="1" applyBorder="1" applyAlignment="1">
      <alignment horizontal="center" vertical="center"/>
    </xf>
    <xf numFmtId="0" fontId="7" fillId="0" borderId="0" xfId="59" applyFont="1" applyBorder="1" applyAlignment="1">
      <alignment horizontal="center" vertical="center"/>
    </xf>
    <xf numFmtId="2" fontId="7" fillId="0" borderId="0" xfId="59" applyNumberFormat="1" applyFont="1" applyBorder="1" applyAlignment="1">
      <alignment horizontal="center" vertical="center"/>
    </xf>
    <xf numFmtId="44" fontId="7" fillId="0" borderId="0" xfId="58" applyFont="1" applyBorder="1" applyAlignment="1">
      <alignment horizontal="center" vertical="center"/>
    </xf>
    <xf numFmtId="49" fontId="7" fillId="0" borderId="15" xfId="59" applyNumberFormat="1" applyFont="1" applyFill="1" applyBorder="1" applyAlignment="1">
      <alignment horizontal="center" vertical="center" wrapText="1"/>
    </xf>
    <xf numFmtId="0" fontId="7" fillId="0" borderId="15" xfId="59" applyFont="1" applyFill="1" applyBorder="1" applyAlignment="1">
      <alignment horizontal="center" vertical="center" wrapText="1"/>
    </xf>
    <xf numFmtId="0" fontId="7" fillId="2" borderId="1" xfId="60" applyNumberFormat="1" applyFont="1" applyFill="1" applyBorder="1" applyAlignment="1" applyProtection="1">
      <alignment horizontal="left" vertical="center" wrapText="1"/>
    </xf>
    <xf numFmtId="0" fontId="7" fillId="2" borderId="1" xfId="60" applyNumberFormat="1" applyFont="1" applyFill="1" applyBorder="1" applyAlignment="1" applyProtection="1">
      <alignment horizontal="left" vertical="top" wrapText="1"/>
    </xf>
    <xf numFmtId="0" fontId="7" fillId="2" borderId="1" xfId="60" applyNumberFormat="1" applyFont="1" applyFill="1" applyBorder="1" applyAlignment="1" applyProtection="1">
      <alignment horizontal="left" vertical="center"/>
    </xf>
    <xf numFmtId="169" fontId="11" fillId="0" borderId="1" xfId="0" applyNumberFormat="1" applyFont="1" applyBorder="1" applyAlignment="1">
      <alignment horizontal="center" vertical="center" wrapText="1"/>
    </xf>
    <xf numFmtId="2" fontId="8" fillId="17" borderId="1" xfId="61" applyNumberFormat="1" applyFont="1" applyFill="1" applyBorder="1" applyAlignment="1">
      <alignment horizontal="center" vertical="center"/>
    </xf>
    <xf numFmtId="7" fontId="8" fillId="18" borderId="1" xfId="1" applyNumberFormat="1" applyFont="1" applyFill="1" applyBorder="1" applyAlignment="1" applyProtection="1">
      <alignment horizontal="center" vertical="center"/>
    </xf>
    <xf numFmtId="0" fontId="12" fillId="17" borderId="1" xfId="34" applyNumberFormat="1" applyFont="1" applyFill="1" applyBorder="1" applyAlignment="1">
      <alignment vertical="center" wrapText="1"/>
    </xf>
    <xf numFmtId="44" fontId="8" fillId="0" borderId="1" xfId="58" applyFont="1" applyBorder="1" applyAlignment="1" applyProtection="1">
      <alignment horizontal="center" vertical="center"/>
    </xf>
    <xf numFmtId="0" fontId="7" fillId="2" borderId="1" xfId="60" applyNumberFormat="1" applyFont="1" applyFill="1" applyBorder="1" applyAlignment="1" applyProtection="1">
      <alignment horizontal="right" vertical="top" wrapText="1"/>
    </xf>
    <xf numFmtId="0" fontId="7" fillId="2" borderId="1" xfId="60" applyNumberFormat="1" applyFont="1" applyFill="1" applyBorder="1" applyAlignment="1" applyProtection="1">
      <alignment horizontal="left" vertical="top"/>
    </xf>
    <xf numFmtId="44" fontId="7" fillId="2" borderId="1" xfId="60" applyNumberFormat="1" applyFont="1" applyFill="1" applyBorder="1" applyAlignment="1" applyProtection="1">
      <alignment horizontal="left" vertical="top"/>
    </xf>
    <xf numFmtId="0" fontId="8" fillId="0" borderId="0" xfId="59" applyFont="1" applyAlignment="1">
      <alignment vertical="center"/>
    </xf>
    <xf numFmtId="0" fontId="8" fillId="0" borderId="0" xfId="59" applyFont="1" applyBorder="1" applyAlignment="1">
      <alignment horizontal="center" vertical="center"/>
    </xf>
    <xf numFmtId="0" fontId="8" fillId="0" borderId="0" xfId="59" applyFont="1" applyBorder="1" applyAlignment="1">
      <alignment horizontal="center" vertical="center" wrapText="1"/>
    </xf>
    <xf numFmtId="39" fontId="19" fillId="16" borderId="29" xfId="1" applyFont="1" applyFill="1" applyBorder="1" applyAlignment="1" applyProtection="1">
      <alignment vertical="center"/>
      <protection locked="0"/>
    </xf>
    <xf numFmtId="39" fontId="19" fillId="16" borderId="14" xfId="1" applyFont="1" applyFill="1" applyBorder="1" applyAlignment="1" applyProtection="1">
      <alignment vertical="center"/>
      <protection locked="0"/>
    </xf>
    <xf numFmtId="39" fontId="19" fillId="16" borderId="30" xfId="1" applyFont="1" applyFill="1" applyBorder="1" applyAlignment="1" applyProtection="1">
      <alignment vertical="center"/>
      <protection locked="0"/>
    </xf>
    <xf numFmtId="39" fontId="19" fillId="16" borderId="31" xfId="1" applyFont="1" applyFill="1" applyBorder="1" applyAlignment="1" applyProtection="1">
      <alignment vertical="center"/>
      <protection locked="0"/>
    </xf>
    <xf numFmtId="39" fontId="19" fillId="16" borderId="32" xfId="1" applyFont="1" applyFill="1" applyBorder="1" applyAlignment="1" applyProtection="1">
      <alignment vertical="center"/>
      <protection locked="0"/>
    </xf>
    <xf numFmtId="39" fontId="19" fillId="16" borderId="33" xfId="1" applyFont="1" applyFill="1" applyBorder="1" applyAlignment="1" applyProtection="1">
      <alignment vertical="center"/>
      <protection locked="0"/>
    </xf>
    <xf numFmtId="49" fontId="8" fillId="0" borderId="0" xfId="59" applyNumberFormat="1" applyFont="1" applyAlignment="1">
      <alignment horizontal="left" vertical="center"/>
    </xf>
    <xf numFmtId="0" fontId="8" fillId="0" borderId="0" xfId="59" applyFont="1" applyAlignment="1">
      <alignment horizontal="left" vertical="center"/>
    </xf>
    <xf numFmtId="0" fontId="4" fillId="0" borderId="0" xfId="59" applyFont="1" applyAlignment="1">
      <alignment horizontal="left"/>
    </xf>
    <xf numFmtId="0" fontId="8" fillId="0" borderId="0" xfId="6" applyFont="1" applyBorder="1" applyAlignment="1">
      <alignment horizontal="left" vertical="center"/>
    </xf>
    <xf numFmtId="0" fontId="8" fillId="0" borderId="0" xfId="6" applyFont="1" applyAlignment="1">
      <alignment horizontal="left" vertical="center"/>
    </xf>
    <xf numFmtId="169" fontId="11" fillId="17" borderId="1" xfId="0" applyNumberFormat="1" applyFont="1" applyFill="1" applyBorder="1" applyAlignment="1">
      <alignment horizontal="center" vertical="center" wrapText="1"/>
    </xf>
    <xf numFmtId="39" fontId="8" fillId="18" borderId="1" xfId="1" applyFont="1" applyFill="1" applyBorder="1" applyAlignment="1" applyProtection="1">
      <alignment horizontal="center" vertical="center"/>
      <protection locked="0"/>
    </xf>
    <xf numFmtId="0" fontId="8" fillId="0" borderId="1" xfId="6" applyFont="1" applyBorder="1" applyAlignment="1" applyProtection="1">
      <alignment horizontal="justify" vertical="center"/>
    </xf>
    <xf numFmtId="2" fontId="7" fillId="0" borderId="0" xfId="59" applyNumberFormat="1" applyFont="1" applyBorder="1" applyAlignment="1">
      <alignment horizontal="center" vertical="center"/>
    </xf>
    <xf numFmtId="39" fontId="18" fillId="0" borderId="5" xfId="1" applyFont="1" applyFill="1" applyBorder="1" applyAlignment="1" applyProtection="1">
      <alignment vertical="center"/>
      <protection locked="0"/>
    </xf>
    <xf numFmtId="39" fontId="18" fillId="0" borderId="0" xfId="1" applyFont="1" applyFill="1" applyBorder="1" applyAlignment="1" applyProtection="1">
      <alignment vertical="center"/>
      <protection locked="0"/>
    </xf>
    <xf numFmtId="0" fontId="20" fillId="16" borderId="1" xfId="60" applyNumberFormat="1" applyFont="1" applyFill="1" applyBorder="1" applyAlignment="1" applyProtection="1">
      <alignment horizontal="center" vertical="top"/>
    </xf>
    <xf numFmtId="0" fontId="19" fillId="16" borderId="1" xfId="60" applyNumberFormat="1" applyFont="1" applyFill="1" applyBorder="1" applyAlignment="1" applyProtection="1">
      <alignment horizontal="right" vertical="center" wrapText="1"/>
    </xf>
    <xf numFmtId="0" fontId="20" fillId="16" borderId="13" xfId="60" applyNumberFormat="1" applyFont="1" applyFill="1" applyBorder="1" applyAlignment="1" applyProtection="1">
      <alignment horizontal="center" vertical="top"/>
    </xf>
    <xf numFmtId="39" fontId="8" fillId="16" borderId="14" xfId="61" applyFont="1" applyFill="1" applyBorder="1" applyAlignment="1">
      <alignment horizontal="center" vertical="top"/>
    </xf>
    <xf numFmtId="39" fontId="20" fillId="16" borderId="14" xfId="61" applyFont="1" applyFill="1" applyBorder="1" applyAlignment="1">
      <alignment horizontal="center" vertical="top"/>
    </xf>
    <xf numFmtId="44" fontId="19" fillId="16" borderId="1" xfId="58" applyFont="1" applyFill="1" applyBorder="1" applyAlignment="1">
      <alignment horizontal="center" vertical="top"/>
    </xf>
    <xf numFmtId="49" fontId="7" fillId="15" borderId="2" xfId="59" applyNumberFormat="1" applyFont="1" applyFill="1" applyBorder="1" applyAlignment="1">
      <alignment horizontal="center"/>
    </xf>
    <xf numFmtId="49" fontId="7" fillId="15" borderId="3" xfId="59" applyNumberFormat="1" applyFont="1" applyFill="1" applyBorder="1" applyAlignment="1">
      <alignment horizontal="center"/>
    </xf>
    <xf numFmtId="49" fontId="7" fillId="15" borderId="4" xfId="59" applyNumberFormat="1" applyFont="1" applyFill="1" applyBorder="1" applyAlignment="1">
      <alignment horizontal="center"/>
    </xf>
    <xf numFmtId="39" fontId="19" fillId="16" borderId="17" xfId="1" applyFont="1" applyFill="1" applyBorder="1" applyAlignment="1" applyProtection="1">
      <alignment horizontal="justify" vertical="center" wrapText="1"/>
      <protection locked="0"/>
    </xf>
    <xf numFmtId="39" fontId="19" fillId="16" borderId="18" xfId="1" applyFont="1" applyFill="1" applyBorder="1" applyAlignment="1" applyProtection="1">
      <alignment horizontal="justify" vertical="center" wrapText="1"/>
      <protection locked="0"/>
    </xf>
    <xf numFmtId="39" fontId="19" fillId="16" borderId="19" xfId="1" applyFont="1" applyFill="1" applyBorder="1" applyAlignment="1" applyProtection="1">
      <alignment horizontal="justify" vertical="center" wrapText="1"/>
      <protection locked="0"/>
    </xf>
    <xf numFmtId="39" fontId="19" fillId="16" borderId="21" xfId="1" applyFont="1" applyFill="1" applyBorder="1" applyAlignment="1" applyProtection="1">
      <alignment horizontal="left" vertical="center"/>
      <protection locked="0"/>
    </xf>
    <xf numFmtId="39" fontId="19" fillId="16" borderId="22" xfId="1" applyFont="1" applyFill="1" applyBorder="1" applyAlignment="1" applyProtection="1">
      <alignment horizontal="left" vertical="center"/>
      <protection locked="0"/>
    </xf>
    <xf numFmtId="39" fontId="19" fillId="16" borderId="23" xfId="1" applyFont="1" applyFill="1" applyBorder="1" applyAlignment="1" applyProtection="1">
      <alignment horizontal="left" vertical="center"/>
      <protection locked="0"/>
    </xf>
    <xf numFmtId="39" fontId="19" fillId="16" borderId="25" xfId="1" applyFont="1" applyFill="1" applyBorder="1" applyAlignment="1" applyProtection="1">
      <alignment horizontal="left" vertical="center"/>
      <protection locked="0"/>
    </xf>
    <xf numFmtId="39" fontId="19" fillId="16" borderId="26" xfId="1" applyFont="1" applyFill="1" applyBorder="1" applyAlignment="1" applyProtection="1">
      <alignment horizontal="left" vertical="center"/>
      <protection locked="0"/>
    </xf>
    <xf numFmtId="39" fontId="19" fillId="16" borderId="27" xfId="1" applyFont="1" applyFill="1" applyBorder="1" applyAlignment="1" applyProtection="1">
      <alignment horizontal="left" vertical="center"/>
      <protection locked="0"/>
    </xf>
    <xf numFmtId="39" fontId="18" fillId="0" borderId="7" xfId="1" applyFont="1" applyFill="1" applyBorder="1" applyAlignment="1" applyProtection="1">
      <alignment horizontal="center" vertical="center"/>
      <protection locked="0"/>
    </xf>
    <xf numFmtId="39" fontId="18" fillId="0" borderId="8" xfId="1" applyFont="1" applyFill="1" applyBorder="1" applyAlignment="1" applyProtection="1">
      <alignment horizontal="center" vertical="center"/>
      <protection locked="0"/>
    </xf>
    <xf numFmtId="39" fontId="18" fillId="0" borderId="9" xfId="1" applyFont="1" applyFill="1" applyBorder="1" applyAlignment="1" applyProtection="1">
      <alignment horizontal="center" vertical="center"/>
      <protection locked="0"/>
    </xf>
    <xf numFmtId="0" fontId="19" fillId="16" borderId="21" xfId="1" applyNumberFormat="1" applyFont="1" applyFill="1" applyBorder="1" applyAlignment="1" applyProtection="1">
      <alignment horizontal="left" vertical="center"/>
      <protection locked="0"/>
    </xf>
    <xf numFmtId="0" fontId="19" fillId="16" borderId="22" xfId="1" applyNumberFormat="1" applyFont="1" applyFill="1" applyBorder="1" applyAlignment="1" applyProtection="1">
      <alignment horizontal="left" vertical="center"/>
      <protection locked="0"/>
    </xf>
    <xf numFmtId="0" fontId="19" fillId="16" borderId="23" xfId="1" applyNumberFormat="1" applyFont="1" applyFill="1" applyBorder="1" applyAlignment="1" applyProtection="1">
      <alignment horizontal="left" vertical="center"/>
      <protection locked="0"/>
    </xf>
    <xf numFmtId="0" fontId="19" fillId="16" borderId="25" xfId="1" applyNumberFormat="1" applyFont="1" applyFill="1" applyBorder="1" applyAlignment="1" applyProtection="1">
      <alignment horizontal="left" vertical="center"/>
      <protection locked="0"/>
    </xf>
    <xf numFmtId="0" fontId="19" fillId="16" borderId="26" xfId="1" applyNumberFormat="1" applyFont="1" applyFill="1" applyBorder="1" applyAlignment="1" applyProtection="1">
      <alignment horizontal="left" vertical="center"/>
      <protection locked="0"/>
    </xf>
    <xf numFmtId="0" fontId="19" fillId="16" borderId="27" xfId="1" applyNumberFormat="1" applyFont="1" applyFill="1" applyBorder="1" applyAlignment="1" applyProtection="1">
      <alignment horizontal="left" vertical="center"/>
      <protection locked="0"/>
    </xf>
    <xf numFmtId="39" fontId="19" fillId="16" borderId="28" xfId="1" applyFont="1" applyFill="1" applyBorder="1" applyAlignment="1" applyProtection="1">
      <alignment horizontal="left" vertical="center"/>
      <protection locked="0"/>
    </xf>
    <xf numFmtId="39" fontId="19" fillId="16" borderId="0" xfId="1" applyFont="1" applyFill="1" applyBorder="1" applyAlignment="1" applyProtection="1">
      <alignment horizontal="left" vertical="center"/>
      <protection locked="0"/>
    </xf>
    <xf numFmtId="39" fontId="21" fillId="0" borderId="0" xfId="1" applyFont="1" applyFill="1" applyBorder="1" applyAlignment="1" applyProtection="1">
      <alignment horizontal="right" vertical="center"/>
      <protection locked="0"/>
    </xf>
    <xf numFmtId="39" fontId="21" fillId="0" borderId="6" xfId="1" applyFont="1" applyFill="1" applyBorder="1" applyAlignment="1" applyProtection="1">
      <alignment horizontal="right" vertical="center"/>
      <protection locked="0"/>
    </xf>
    <xf numFmtId="0" fontId="19" fillId="16" borderId="17" xfId="1" applyNumberFormat="1" applyFont="1" applyFill="1" applyBorder="1" applyAlignment="1" applyProtection="1">
      <alignment horizontal="justify" vertical="center" wrapText="1"/>
      <protection locked="0"/>
    </xf>
    <xf numFmtId="0" fontId="19" fillId="16" borderId="18" xfId="1" applyNumberFormat="1" applyFont="1" applyFill="1" applyBorder="1" applyAlignment="1" applyProtection="1">
      <alignment horizontal="justify" vertical="center" wrapText="1"/>
      <protection locked="0"/>
    </xf>
    <xf numFmtId="0" fontId="19" fillId="16" borderId="19" xfId="1" applyNumberFormat="1" applyFont="1" applyFill="1" applyBorder="1" applyAlignment="1" applyProtection="1">
      <alignment horizontal="justify" vertical="center" wrapText="1"/>
      <protection locked="0"/>
    </xf>
    <xf numFmtId="2" fontId="8" fillId="0" borderId="0" xfId="59" applyNumberFormat="1" applyFont="1" applyBorder="1" applyAlignment="1">
      <alignment horizontal="center" vertical="center"/>
    </xf>
    <xf numFmtId="2" fontId="7" fillId="0" borderId="0" xfId="59" applyNumberFormat="1" applyFont="1" applyBorder="1" applyAlignment="1">
      <alignment horizontal="center" vertical="center"/>
    </xf>
  </cellXfs>
  <cellStyles count="62">
    <cellStyle name="Énfasis 1" xfId="35"/>
    <cellStyle name="Énfasis 2" xfId="36"/>
    <cellStyle name="Énfasis 3" xfId="37"/>
    <cellStyle name="Énfasis1 - 20%" xfId="38"/>
    <cellStyle name="Énfasis1 - 40%" xfId="39"/>
    <cellStyle name="Énfasis1 - 60%" xfId="40"/>
    <cellStyle name="Énfasis2 - 20%" xfId="41"/>
    <cellStyle name="Énfasis2 - 40%" xfId="42"/>
    <cellStyle name="Énfasis2 - 60%" xfId="43"/>
    <cellStyle name="Énfasis3 - 20%" xfId="44"/>
    <cellStyle name="Énfasis3 - 40%" xfId="45"/>
    <cellStyle name="Énfasis3 - 60%" xfId="46"/>
    <cellStyle name="Énfasis4 - 20%" xfId="47"/>
    <cellStyle name="Énfasis4 - 40%" xfId="48"/>
    <cellStyle name="Énfasis4 - 60%" xfId="49"/>
    <cellStyle name="Énfasis5 - 20%" xfId="50"/>
    <cellStyle name="Énfasis5 - 40%" xfId="51"/>
    <cellStyle name="Énfasis5 - 60%" xfId="52"/>
    <cellStyle name="Énfasis6 - 20%" xfId="53"/>
    <cellStyle name="Énfasis6 - 40%" xfId="54"/>
    <cellStyle name="Énfasis6 - 60%" xfId="55"/>
    <cellStyle name="Euro" xfId="4"/>
    <cellStyle name="Millares 2" xfId="12"/>
    <cellStyle name="Millares 2 2" xfId="13"/>
    <cellStyle name="Millares 2 3" xfId="34"/>
    <cellStyle name="Moneda" xfId="58" builtinId="4"/>
    <cellStyle name="Moneda 2" xfId="5"/>
    <cellStyle name="Moneda 2 2" xfId="14"/>
    <cellStyle name="Moneda 3" xfId="15"/>
    <cellStyle name="Moneda 3 2" xfId="16"/>
    <cellStyle name="Moneda 3 3" xfId="17"/>
    <cellStyle name="Moneda 4" xfId="18"/>
    <cellStyle name="Moneda 4 2" xfId="19"/>
    <cellStyle name="Normal" xfId="0" builtinId="0"/>
    <cellStyle name="Normal 10" xfId="29"/>
    <cellStyle name="Normal 10 2" xfId="31"/>
    <cellStyle name="Normal 11" xfId="10"/>
    <cellStyle name="Normal 2" xfId="6"/>
    <cellStyle name="Normal 2 2" xfId="20"/>
    <cellStyle name="Normal 2 2 2 2" xfId="59"/>
    <cellStyle name="Normal 2 3" xfId="9"/>
    <cellStyle name="Normal 3" xfId="2"/>
    <cellStyle name="Normal 3 2" xfId="8"/>
    <cellStyle name="Normal 4" xfId="11"/>
    <cellStyle name="Normal 4 2" xfId="28"/>
    <cellStyle name="Normal 5" xfId="21"/>
    <cellStyle name="Normal 5 2" xfId="22"/>
    <cellStyle name="Normal 6" xfId="23"/>
    <cellStyle name="Normal 7" xfId="24"/>
    <cellStyle name="Normal 7 2" xfId="61"/>
    <cellStyle name="Normal 8" xfId="30"/>
    <cellStyle name="Normal 9" xfId="33"/>
    <cellStyle name="Normal_CATALAGOS MESA COLORADA MODIFICADO" xfId="60"/>
    <cellStyle name="Normal_CBTIS-256-SIN PRECIOS" xfId="1"/>
    <cellStyle name="Normal_E.P. Vicente Guerrero(La Paz)" xfId="3"/>
    <cellStyle name="Porcentaje 2" xfId="25"/>
    <cellStyle name="Porcentaje 3" xfId="26"/>
    <cellStyle name="Porcentaje 3 2" xfId="32"/>
    <cellStyle name="Porcentaje 4" xfId="27"/>
    <cellStyle name="Porcentual 2" xfId="56"/>
    <cellStyle name="SASSO" xfId="7"/>
    <cellStyle name="Título de hoja" xfId="5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903516</xdr:colOff>
      <xdr:row>1</xdr:row>
      <xdr:rowOff>33310</xdr:rowOff>
    </xdr:from>
    <xdr:to>
      <xdr:col>7</xdr:col>
      <xdr:colOff>1184827</xdr:colOff>
      <xdr:row>4</xdr:row>
      <xdr:rowOff>111036</xdr:rowOff>
    </xdr:to>
    <xdr:pic>
      <xdr:nvPicPr>
        <xdr:cNvPr id="4" name="2 Imagen">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7109" t="10975" b="20731"/>
        <a:stretch/>
      </xdr:blipFill>
      <xdr:spPr>
        <a:xfrm>
          <a:off x="11335296" y="239050"/>
          <a:ext cx="2925451" cy="778766"/>
        </a:xfrm>
        <a:prstGeom prst="rect">
          <a:avLst/>
        </a:prstGeom>
      </xdr:spPr>
    </xdr:pic>
    <xdr:clientData/>
  </xdr:twoCellAnchor>
  <xdr:oneCellAnchor>
    <xdr:from>
      <xdr:col>6</xdr:col>
      <xdr:colOff>925287</xdr:colOff>
      <xdr:row>93</xdr:row>
      <xdr:rowOff>76853</xdr:rowOff>
    </xdr:from>
    <xdr:ext cx="2926540" cy="787474"/>
    <xdr:pic>
      <xdr:nvPicPr>
        <xdr:cNvPr id="8" name="2 Imagen">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7109" t="10975" b="20731"/>
        <a:stretch/>
      </xdr:blipFill>
      <xdr:spPr>
        <a:xfrm>
          <a:off x="11357067" y="19385933"/>
          <a:ext cx="2926540" cy="787474"/>
        </a:xfrm>
        <a:prstGeom prst="rect">
          <a:avLst/>
        </a:prstGeom>
      </xdr:spPr>
    </xdr:pic>
    <xdr:clientData/>
  </xdr:oneCellAnchor>
  <xdr:twoCellAnchor editAs="oneCell">
    <xdr:from>
      <xdr:col>1</xdr:col>
      <xdr:colOff>65315</xdr:colOff>
      <xdr:row>1</xdr:row>
      <xdr:rowOff>54428</xdr:rowOff>
    </xdr:from>
    <xdr:to>
      <xdr:col>2</xdr:col>
      <xdr:colOff>3331030</xdr:colOff>
      <xdr:row>5</xdr:row>
      <xdr:rowOff>231565</xdr:rowOff>
    </xdr:to>
    <xdr:pic>
      <xdr:nvPicPr>
        <xdr:cNvPr id="17" name="1 Imagen">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975" r="55149" b="20731"/>
        <a:stretch/>
      </xdr:blipFill>
      <xdr:spPr>
        <a:xfrm>
          <a:off x="870858" y="261257"/>
          <a:ext cx="4386943" cy="1037108"/>
        </a:xfrm>
        <a:prstGeom prst="rect">
          <a:avLst/>
        </a:prstGeom>
      </xdr:spPr>
    </xdr:pic>
    <xdr:clientData/>
  </xdr:twoCellAnchor>
  <xdr:twoCellAnchor editAs="oneCell">
    <xdr:from>
      <xdr:col>1</xdr:col>
      <xdr:colOff>65315</xdr:colOff>
      <xdr:row>93</xdr:row>
      <xdr:rowOff>76200</xdr:rowOff>
    </xdr:from>
    <xdr:to>
      <xdr:col>2</xdr:col>
      <xdr:colOff>3331030</xdr:colOff>
      <xdr:row>97</xdr:row>
      <xdr:rowOff>253336</xdr:rowOff>
    </xdr:to>
    <xdr:pic>
      <xdr:nvPicPr>
        <xdr:cNvPr id="18" name="1 Imagen">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975" r="55149" b="20731"/>
        <a:stretch/>
      </xdr:blipFill>
      <xdr:spPr>
        <a:xfrm>
          <a:off x="870858" y="19224171"/>
          <a:ext cx="4386943" cy="103710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Cise2\documentos%20c\Mis%20documentos\TEC%20DEPARTAMENTAL\E.P.%20AMELIA%20WILKES%20CESE&#209;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AMA DEOBRA"/>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002060"/>
  </sheetPr>
  <dimension ref="A1:Q291"/>
  <sheetViews>
    <sheetView tabSelected="1" view="pageBreakPreview" topLeftCell="A58" zoomScale="70" zoomScaleNormal="70" zoomScaleSheetLayoutView="70" workbookViewId="0">
      <selection activeCell="D78" sqref="D78"/>
    </sheetView>
  </sheetViews>
  <sheetFormatPr baseColWidth="10" defaultRowHeight="15" x14ac:dyDescent="0.2"/>
  <cols>
    <col min="1" max="1" width="11.7109375" style="71" customWidth="1"/>
    <col min="2" max="2" width="16.28515625" style="34" customWidth="1"/>
    <col min="3" max="3" width="82" style="33" customWidth="1"/>
    <col min="4" max="4" width="12.5703125" style="34" customWidth="1"/>
    <col min="5" max="5" width="18.7109375" style="35" customWidth="1"/>
    <col min="6" max="6" width="18.42578125" style="36" customWidth="1"/>
    <col min="7" max="7" width="38.5703125" style="36" customWidth="1"/>
    <col min="8" max="8" width="18.42578125" style="36" customWidth="1"/>
    <col min="9" max="9" width="11.42578125" style="1"/>
    <col min="10" max="10" width="15.5703125" style="1" customWidth="1"/>
    <col min="11" max="243" width="11.42578125" style="1"/>
    <col min="244" max="244" width="2.85546875" style="1" customWidth="1"/>
    <col min="245" max="246" width="12.85546875" style="1" customWidth="1"/>
    <col min="247" max="248" width="8.85546875" style="1" customWidth="1"/>
    <col min="249" max="249" width="17" style="1" customWidth="1"/>
    <col min="250" max="256" width="8.85546875" style="1" customWidth="1"/>
    <col min="257" max="257" width="15.140625" style="1" customWidth="1"/>
    <col min="258" max="258" width="12.140625" style="1" customWidth="1"/>
    <col min="259" max="259" width="16.85546875" style="1" customWidth="1"/>
    <col min="260" max="260" width="14.85546875" style="1" customWidth="1"/>
    <col min="261" max="261" width="25.140625" style="1" customWidth="1"/>
    <col min="262" max="499" width="11.42578125" style="1"/>
    <col min="500" max="500" width="2.85546875" style="1" customWidth="1"/>
    <col min="501" max="502" width="12.85546875" style="1" customWidth="1"/>
    <col min="503" max="504" width="8.85546875" style="1" customWidth="1"/>
    <col min="505" max="505" width="17" style="1" customWidth="1"/>
    <col min="506" max="512" width="8.85546875" style="1" customWidth="1"/>
    <col min="513" max="513" width="15.140625" style="1" customWidth="1"/>
    <col min="514" max="514" width="12.140625" style="1" customWidth="1"/>
    <col min="515" max="515" width="16.85546875" style="1" customWidth="1"/>
    <col min="516" max="516" width="14.85546875" style="1" customWidth="1"/>
    <col min="517" max="517" width="25.140625" style="1" customWidth="1"/>
    <col min="518" max="755" width="11.42578125" style="1"/>
    <col min="756" max="756" width="2.85546875" style="1" customWidth="1"/>
    <col min="757" max="758" width="12.85546875" style="1" customWidth="1"/>
    <col min="759" max="760" width="8.85546875" style="1" customWidth="1"/>
    <col min="761" max="761" width="17" style="1" customWidth="1"/>
    <col min="762" max="768" width="8.85546875" style="1" customWidth="1"/>
    <col min="769" max="769" width="15.140625" style="1" customWidth="1"/>
    <col min="770" max="770" width="12.140625" style="1" customWidth="1"/>
    <col min="771" max="771" width="16.85546875" style="1" customWidth="1"/>
    <col min="772" max="772" width="14.85546875" style="1" customWidth="1"/>
    <col min="773" max="773" width="25.140625" style="1" customWidth="1"/>
    <col min="774" max="1011" width="11.42578125" style="1"/>
    <col min="1012" max="1012" width="2.85546875" style="1" customWidth="1"/>
    <col min="1013" max="1014" width="12.85546875" style="1" customWidth="1"/>
    <col min="1015" max="1016" width="8.85546875" style="1" customWidth="1"/>
    <col min="1017" max="1017" width="17" style="1" customWidth="1"/>
    <col min="1018" max="1024" width="8.85546875" style="1" customWidth="1"/>
    <col min="1025" max="1025" width="15.140625" style="1" customWidth="1"/>
    <col min="1026" max="1026" width="12.140625" style="1" customWidth="1"/>
    <col min="1027" max="1027" width="16.85546875" style="1" customWidth="1"/>
    <col min="1028" max="1028" width="14.85546875" style="1" customWidth="1"/>
    <col min="1029" max="1029" width="25.140625" style="1" customWidth="1"/>
    <col min="1030" max="1267" width="11.42578125" style="1"/>
    <col min="1268" max="1268" width="2.85546875" style="1" customWidth="1"/>
    <col min="1269" max="1270" width="12.85546875" style="1" customWidth="1"/>
    <col min="1271" max="1272" width="8.85546875" style="1" customWidth="1"/>
    <col min="1273" max="1273" width="17" style="1" customWidth="1"/>
    <col min="1274" max="1280" width="8.85546875" style="1" customWidth="1"/>
    <col min="1281" max="1281" width="15.140625" style="1" customWidth="1"/>
    <col min="1282" max="1282" width="12.140625" style="1" customWidth="1"/>
    <col min="1283" max="1283" width="16.85546875" style="1" customWidth="1"/>
    <col min="1284" max="1284" width="14.85546875" style="1" customWidth="1"/>
    <col min="1285" max="1285" width="25.140625" style="1" customWidth="1"/>
    <col min="1286" max="1523" width="11.42578125" style="1"/>
    <col min="1524" max="1524" width="2.85546875" style="1" customWidth="1"/>
    <col min="1525" max="1526" width="12.85546875" style="1" customWidth="1"/>
    <col min="1527" max="1528" width="8.85546875" style="1" customWidth="1"/>
    <col min="1529" max="1529" width="17" style="1" customWidth="1"/>
    <col min="1530" max="1536" width="8.85546875" style="1" customWidth="1"/>
    <col min="1537" max="1537" width="15.140625" style="1" customWidth="1"/>
    <col min="1538" max="1538" width="12.140625" style="1" customWidth="1"/>
    <col min="1539" max="1539" width="16.85546875" style="1" customWidth="1"/>
    <col min="1540" max="1540" width="14.85546875" style="1" customWidth="1"/>
    <col min="1541" max="1541" width="25.140625" style="1" customWidth="1"/>
    <col min="1542" max="1779" width="11.42578125" style="1"/>
    <col min="1780" max="1780" width="2.85546875" style="1" customWidth="1"/>
    <col min="1781" max="1782" width="12.85546875" style="1" customWidth="1"/>
    <col min="1783" max="1784" width="8.85546875" style="1" customWidth="1"/>
    <col min="1785" max="1785" width="17" style="1" customWidth="1"/>
    <col min="1786" max="1792" width="8.85546875" style="1" customWidth="1"/>
    <col min="1793" max="1793" width="15.140625" style="1" customWidth="1"/>
    <col min="1794" max="1794" width="12.140625" style="1" customWidth="1"/>
    <col min="1795" max="1795" width="16.85546875" style="1" customWidth="1"/>
    <col min="1796" max="1796" width="14.85546875" style="1" customWidth="1"/>
    <col min="1797" max="1797" width="25.140625" style="1" customWidth="1"/>
    <col min="1798" max="2035" width="11.42578125" style="1"/>
    <col min="2036" max="2036" width="2.85546875" style="1" customWidth="1"/>
    <col min="2037" max="2038" width="12.85546875" style="1" customWidth="1"/>
    <col min="2039" max="2040" width="8.85546875" style="1" customWidth="1"/>
    <col min="2041" max="2041" width="17" style="1" customWidth="1"/>
    <col min="2042" max="2048" width="8.85546875" style="1" customWidth="1"/>
    <col min="2049" max="2049" width="15.140625" style="1" customWidth="1"/>
    <col min="2050" max="2050" width="12.140625" style="1" customWidth="1"/>
    <col min="2051" max="2051" width="16.85546875" style="1" customWidth="1"/>
    <col min="2052" max="2052" width="14.85546875" style="1" customWidth="1"/>
    <col min="2053" max="2053" width="25.140625" style="1" customWidth="1"/>
    <col min="2054" max="2291" width="11.42578125" style="1"/>
    <col min="2292" max="2292" width="2.85546875" style="1" customWidth="1"/>
    <col min="2293" max="2294" width="12.85546875" style="1" customWidth="1"/>
    <col min="2295" max="2296" width="8.85546875" style="1" customWidth="1"/>
    <col min="2297" max="2297" width="17" style="1" customWidth="1"/>
    <col min="2298" max="2304" width="8.85546875" style="1" customWidth="1"/>
    <col min="2305" max="2305" width="15.140625" style="1" customWidth="1"/>
    <col min="2306" max="2306" width="12.140625" style="1" customWidth="1"/>
    <col min="2307" max="2307" width="16.85546875" style="1" customWidth="1"/>
    <col min="2308" max="2308" width="14.85546875" style="1" customWidth="1"/>
    <col min="2309" max="2309" width="25.140625" style="1" customWidth="1"/>
    <col min="2310" max="2547" width="11.42578125" style="1"/>
    <col min="2548" max="2548" width="2.85546875" style="1" customWidth="1"/>
    <col min="2549" max="2550" width="12.85546875" style="1" customWidth="1"/>
    <col min="2551" max="2552" width="8.85546875" style="1" customWidth="1"/>
    <col min="2553" max="2553" width="17" style="1" customWidth="1"/>
    <col min="2554" max="2560" width="8.85546875" style="1" customWidth="1"/>
    <col min="2561" max="2561" width="15.140625" style="1" customWidth="1"/>
    <col min="2562" max="2562" width="12.140625" style="1" customWidth="1"/>
    <col min="2563" max="2563" width="16.85546875" style="1" customWidth="1"/>
    <col min="2564" max="2564" width="14.85546875" style="1" customWidth="1"/>
    <col min="2565" max="2565" width="25.140625" style="1" customWidth="1"/>
    <col min="2566" max="2803" width="11.42578125" style="1"/>
    <col min="2804" max="2804" width="2.85546875" style="1" customWidth="1"/>
    <col min="2805" max="2806" width="12.85546875" style="1" customWidth="1"/>
    <col min="2807" max="2808" width="8.85546875" style="1" customWidth="1"/>
    <col min="2809" max="2809" width="17" style="1" customWidth="1"/>
    <col min="2810" max="2816" width="8.85546875" style="1" customWidth="1"/>
    <col min="2817" max="2817" width="15.140625" style="1" customWidth="1"/>
    <col min="2818" max="2818" width="12.140625" style="1" customWidth="1"/>
    <col min="2819" max="2819" width="16.85546875" style="1" customWidth="1"/>
    <col min="2820" max="2820" width="14.85546875" style="1" customWidth="1"/>
    <col min="2821" max="2821" width="25.140625" style="1" customWidth="1"/>
    <col min="2822" max="3059" width="11.42578125" style="1"/>
    <col min="3060" max="3060" width="2.85546875" style="1" customWidth="1"/>
    <col min="3061" max="3062" width="12.85546875" style="1" customWidth="1"/>
    <col min="3063" max="3064" width="8.85546875" style="1" customWidth="1"/>
    <col min="3065" max="3065" width="17" style="1" customWidth="1"/>
    <col min="3066" max="3072" width="8.85546875" style="1" customWidth="1"/>
    <col min="3073" max="3073" width="15.140625" style="1" customWidth="1"/>
    <col min="3074" max="3074" width="12.140625" style="1" customWidth="1"/>
    <col min="3075" max="3075" width="16.85546875" style="1" customWidth="1"/>
    <col min="3076" max="3076" width="14.85546875" style="1" customWidth="1"/>
    <col min="3077" max="3077" width="25.140625" style="1" customWidth="1"/>
    <col min="3078" max="3315" width="11.42578125" style="1"/>
    <col min="3316" max="3316" width="2.85546875" style="1" customWidth="1"/>
    <col min="3317" max="3318" width="12.85546875" style="1" customWidth="1"/>
    <col min="3319" max="3320" width="8.85546875" style="1" customWidth="1"/>
    <col min="3321" max="3321" width="17" style="1" customWidth="1"/>
    <col min="3322" max="3328" width="8.85546875" style="1" customWidth="1"/>
    <col min="3329" max="3329" width="15.140625" style="1" customWidth="1"/>
    <col min="3330" max="3330" width="12.140625" style="1" customWidth="1"/>
    <col min="3331" max="3331" width="16.85546875" style="1" customWidth="1"/>
    <col min="3332" max="3332" width="14.85546875" style="1" customWidth="1"/>
    <col min="3333" max="3333" width="25.140625" style="1" customWidth="1"/>
    <col min="3334" max="3571" width="11.42578125" style="1"/>
    <col min="3572" max="3572" width="2.85546875" style="1" customWidth="1"/>
    <col min="3573" max="3574" width="12.85546875" style="1" customWidth="1"/>
    <col min="3575" max="3576" width="8.85546875" style="1" customWidth="1"/>
    <col min="3577" max="3577" width="17" style="1" customWidth="1"/>
    <col min="3578" max="3584" width="8.85546875" style="1" customWidth="1"/>
    <col min="3585" max="3585" width="15.140625" style="1" customWidth="1"/>
    <col min="3586" max="3586" width="12.140625" style="1" customWidth="1"/>
    <col min="3587" max="3587" width="16.85546875" style="1" customWidth="1"/>
    <col min="3588" max="3588" width="14.85546875" style="1" customWidth="1"/>
    <col min="3589" max="3589" width="25.140625" style="1" customWidth="1"/>
    <col min="3590" max="3827" width="11.42578125" style="1"/>
    <col min="3828" max="3828" width="2.85546875" style="1" customWidth="1"/>
    <col min="3829" max="3830" width="12.85546875" style="1" customWidth="1"/>
    <col min="3831" max="3832" width="8.85546875" style="1" customWidth="1"/>
    <col min="3833" max="3833" width="17" style="1" customWidth="1"/>
    <col min="3834" max="3840" width="8.85546875" style="1" customWidth="1"/>
    <col min="3841" max="3841" width="15.140625" style="1" customWidth="1"/>
    <col min="3842" max="3842" width="12.140625" style="1" customWidth="1"/>
    <col min="3843" max="3843" width="16.85546875" style="1" customWidth="1"/>
    <col min="3844" max="3844" width="14.85546875" style="1" customWidth="1"/>
    <col min="3845" max="3845" width="25.140625" style="1" customWidth="1"/>
    <col min="3846" max="4083" width="11.42578125" style="1"/>
    <col min="4084" max="4084" width="2.85546875" style="1" customWidth="1"/>
    <col min="4085" max="4086" width="12.85546875" style="1" customWidth="1"/>
    <col min="4087" max="4088" width="8.85546875" style="1" customWidth="1"/>
    <col min="4089" max="4089" width="17" style="1" customWidth="1"/>
    <col min="4090" max="4096" width="8.85546875" style="1" customWidth="1"/>
    <col min="4097" max="4097" width="15.140625" style="1" customWidth="1"/>
    <col min="4098" max="4098" width="12.140625" style="1" customWidth="1"/>
    <col min="4099" max="4099" width="16.85546875" style="1" customWidth="1"/>
    <col min="4100" max="4100" width="14.85546875" style="1" customWidth="1"/>
    <col min="4101" max="4101" width="25.140625" style="1" customWidth="1"/>
    <col min="4102" max="4339" width="11.42578125" style="1"/>
    <col min="4340" max="4340" width="2.85546875" style="1" customWidth="1"/>
    <col min="4341" max="4342" width="12.85546875" style="1" customWidth="1"/>
    <col min="4343" max="4344" width="8.85546875" style="1" customWidth="1"/>
    <col min="4345" max="4345" width="17" style="1" customWidth="1"/>
    <col min="4346" max="4352" width="8.85546875" style="1" customWidth="1"/>
    <col min="4353" max="4353" width="15.140625" style="1" customWidth="1"/>
    <col min="4354" max="4354" width="12.140625" style="1" customWidth="1"/>
    <col min="4355" max="4355" width="16.85546875" style="1" customWidth="1"/>
    <col min="4356" max="4356" width="14.85546875" style="1" customWidth="1"/>
    <col min="4357" max="4357" width="25.140625" style="1" customWidth="1"/>
    <col min="4358" max="4595" width="11.42578125" style="1"/>
    <col min="4596" max="4596" width="2.85546875" style="1" customWidth="1"/>
    <col min="4597" max="4598" width="12.85546875" style="1" customWidth="1"/>
    <col min="4599" max="4600" width="8.85546875" style="1" customWidth="1"/>
    <col min="4601" max="4601" width="17" style="1" customWidth="1"/>
    <col min="4602" max="4608" width="8.85546875" style="1" customWidth="1"/>
    <col min="4609" max="4609" width="15.140625" style="1" customWidth="1"/>
    <col min="4610" max="4610" width="12.140625" style="1" customWidth="1"/>
    <col min="4611" max="4611" width="16.85546875" style="1" customWidth="1"/>
    <col min="4612" max="4612" width="14.85546875" style="1" customWidth="1"/>
    <col min="4613" max="4613" width="25.140625" style="1" customWidth="1"/>
    <col min="4614" max="4851" width="11.42578125" style="1"/>
    <col min="4852" max="4852" width="2.85546875" style="1" customWidth="1"/>
    <col min="4853" max="4854" width="12.85546875" style="1" customWidth="1"/>
    <col min="4855" max="4856" width="8.85546875" style="1" customWidth="1"/>
    <col min="4857" max="4857" width="17" style="1" customWidth="1"/>
    <col min="4858" max="4864" width="8.85546875" style="1" customWidth="1"/>
    <col min="4865" max="4865" width="15.140625" style="1" customWidth="1"/>
    <col min="4866" max="4866" width="12.140625" style="1" customWidth="1"/>
    <col min="4867" max="4867" width="16.85546875" style="1" customWidth="1"/>
    <col min="4868" max="4868" width="14.85546875" style="1" customWidth="1"/>
    <col min="4869" max="4869" width="25.140625" style="1" customWidth="1"/>
    <col min="4870" max="5107" width="11.42578125" style="1"/>
    <col min="5108" max="5108" width="2.85546875" style="1" customWidth="1"/>
    <col min="5109" max="5110" width="12.85546875" style="1" customWidth="1"/>
    <col min="5111" max="5112" width="8.85546875" style="1" customWidth="1"/>
    <col min="5113" max="5113" width="17" style="1" customWidth="1"/>
    <col min="5114" max="5120" width="8.85546875" style="1" customWidth="1"/>
    <col min="5121" max="5121" width="15.140625" style="1" customWidth="1"/>
    <col min="5122" max="5122" width="12.140625" style="1" customWidth="1"/>
    <col min="5123" max="5123" width="16.85546875" style="1" customWidth="1"/>
    <col min="5124" max="5124" width="14.85546875" style="1" customWidth="1"/>
    <col min="5125" max="5125" width="25.140625" style="1" customWidth="1"/>
    <col min="5126" max="5363" width="11.42578125" style="1"/>
    <col min="5364" max="5364" width="2.85546875" style="1" customWidth="1"/>
    <col min="5365" max="5366" width="12.85546875" style="1" customWidth="1"/>
    <col min="5367" max="5368" width="8.85546875" style="1" customWidth="1"/>
    <col min="5369" max="5369" width="17" style="1" customWidth="1"/>
    <col min="5370" max="5376" width="8.85546875" style="1" customWidth="1"/>
    <col min="5377" max="5377" width="15.140625" style="1" customWidth="1"/>
    <col min="5378" max="5378" width="12.140625" style="1" customWidth="1"/>
    <col min="5379" max="5379" width="16.85546875" style="1" customWidth="1"/>
    <col min="5380" max="5380" width="14.85546875" style="1" customWidth="1"/>
    <col min="5381" max="5381" width="25.140625" style="1" customWidth="1"/>
    <col min="5382" max="5619" width="11.42578125" style="1"/>
    <col min="5620" max="5620" width="2.85546875" style="1" customWidth="1"/>
    <col min="5621" max="5622" width="12.85546875" style="1" customWidth="1"/>
    <col min="5623" max="5624" width="8.85546875" style="1" customWidth="1"/>
    <col min="5625" max="5625" width="17" style="1" customWidth="1"/>
    <col min="5626" max="5632" width="8.85546875" style="1" customWidth="1"/>
    <col min="5633" max="5633" width="15.140625" style="1" customWidth="1"/>
    <col min="5634" max="5634" width="12.140625" style="1" customWidth="1"/>
    <col min="5635" max="5635" width="16.85546875" style="1" customWidth="1"/>
    <col min="5636" max="5636" width="14.85546875" style="1" customWidth="1"/>
    <col min="5637" max="5637" width="25.140625" style="1" customWidth="1"/>
    <col min="5638" max="5875" width="11.42578125" style="1"/>
    <col min="5876" max="5876" width="2.85546875" style="1" customWidth="1"/>
    <col min="5877" max="5878" width="12.85546875" style="1" customWidth="1"/>
    <col min="5879" max="5880" width="8.85546875" style="1" customWidth="1"/>
    <col min="5881" max="5881" width="17" style="1" customWidth="1"/>
    <col min="5882" max="5888" width="8.85546875" style="1" customWidth="1"/>
    <col min="5889" max="5889" width="15.140625" style="1" customWidth="1"/>
    <col min="5890" max="5890" width="12.140625" style="1" customWidth="1"/>
    <col min="5891" max="5891" width="16.85546875" style="1" customWidth="1"/>
    <col min="5892" max="5892" width="14.85546875" style="1" customWidth="1"/>
    <col min="5893" max="5893" width="25.140625" style="1" customWidth="1"/>
    <col min="5894" max="6131" width="11.42578125" style="1"/>
    <col min="6132" max="6132" width="2.85546875" style="1" customWidth="1"/>
    <col min="6133" max="6134" width="12.85546875" style="1" customWidth="1"/>
    <col min="6135" max="6136" width="8.85546875" style="1" customWidth="1"/>
    <col min="6137" max="6137" width="17" style="1" customWidth="1"/>
    <col min="6138" max="6144" width="8.85546875" style="1" customWidth="1"/>
    <col min="6145" max="6145" width="15.140625" style="1" customWidth="1"/>
    <col min="6146" max="6146" width="12.140625" style="1" customWidth="1"/>
    <col min="6147" max="6147" width="16.85546875" style="1" customWidth="1"/>
    <col min="6148" max="6148" width="14.85546875" style="1" customWidth="1"/>
    <col min="6149" max="6149" width="25.140625" style="1" customWidth="1"/>
    <col min="6150" max="6387" width="11.42578125" style="1"/>
    <col min="6388" max="6388" width="2.85546875" style="1" customWidth="1"/>
    <col min="6389" max="6390" width="12.85546875" style="1" customWidth="1"/>
    <col min="6391" max="6392" width="8.85546875" style="1" customWidth="1"/>
    <col min="6393" max="6393" width="17" style="1" customWidth="1"/>
    <col min="6394" max="6400" width="8.85546875" style="1" customWidth="1"/>
    <col min="6401" max="6401" width="15.140625" style="1" customWidth="1"/>
    <col min="6402" max="6402" width="12.140625" style="1" customWidth="1"/>
    <col min="6403" max="6403" width="16.85546875" style="1" customWidth="1"/>
    <col min="6404" max="6404" width="14.85546875" style="1" customWidth="1"/>
    <col min="6405" max="6405" width="25.140625" style="1" customWidth="1"/>
    <col min="6406" max="6643" width="11.42578125" style="1"/>
    <col min="6644" max="6644" width="2.85546875" style="1" customWidth="1"/>
    <col min="6645" max="6646" width="12.85546875" style="1" customWidth="1"/>
    <col min="6647" max="6648" width="8.85546875" style="1" customWidth="1"/>
    <col min="6649" max="6649" width="17" style="1" customWidth="1"/>
    <col min="6650" max="6656" width="8.85546875" style="1" customWidth="1"/>
    <col min="6657" max="6657" width="15.140625" style="1" customWidth="1"/>
    <col min="6658" max="6658" width="12.140625" style="1" customWidth="1"/>
    <col min="6659" max="6659" width="16.85546875" style="1" customWidth="1"/>
    <col min="6660" max="6660" width="14.85546875" style="1" customWidth="1"/>
    <col min="6661" max="6661" width="25.140625" style="1" customWidth="1"/>
    <col min="6662" max="6899" width="11.42578125" style="1"/>
    <col min="6900" max="6900" width="2.85546875" style="1" customWidth="1"/>
    <col min="6901" max="6902" width="12.85546875" style="1" customWidth="1"/>
    <col min="6903" max="6904" width="8.85546875" style="1" customWidth="1"/>
    <col min="6905" max="6905" width="17" style="1" customWidth="1"/>
    <col min="6906" max="6912" width="8.85546875" style="1" customWidth="1"/>
    <col min="6913" max="6913" width="15.140625" style="1" customWidth="1"/>
    <col min="6914" max="6914" width="12.140625" style="1" customWidth="1"/>
    <col min="6915" max="6915" width="16.85546875" style="1" customWidth="1"/>
    <col min="6916" max="6916" width="14.85546875" style="1" customWidth="1"/>
    <col min="6917" max="6917" width="25.140625" style="1" customWidth="1"/>
    <col min="6918" max="7155" width="11.42578125" style="1"/>
    <col min="7156" max="7156" width="2.85546875" style="1" customWidth="1"/>
    <col min="7157" max="7158" width="12.85546875" style="1" customWidth="1"/>
    <col min="7159" max="7160" width="8.85546875" style="1" customWidth="1"/>
    <col min="7161" max="7161" width="17" style="1" customWidth="1"/>
    <col min="7162" max="7168" width="8.85546875" style="1" customWidth="1"/>
    <col min="7169" max="7169" width="15.140625" style="1" customWidth="1"/>
    <col min="7170" max="7170" width="12.140625" style="1" customWidth="1"/>
    <col min="7171" max="7171" width="16.85546875" style="1" customWidth="1"/>
    <col min="7172" max="7172" width="14.85546875" style="1" customWidth="1"/>
    <col min="7173" max="7173" width="25.140625" style="1" customWidth="1"/>
    <col min="7174" max="7411" width="11.42578125" style="1"/>
    <col min="7412" max="7412" width="2.85546875" style="1" customWidth="1"/>
    <col min="7413" max="7414" width="12.85546875" style="1" customWidth="1"/>
    <col min="7415" max="7416" width="8.85546875" style="1" customWidth="1"/>
    <col min="7417" max="7417" width="17" style="1" customWidth="1"/>
    <col min="7418" max="7424" width="8.85546875" style="1" customWidth="1"/>
    <col min="7425" max="7425" width="15.140625" style="1" customWidth="1"/>
    <col min="7426" max="7426" width="12.140625" style="1" customWidth="1"/>
    <col min="7427" max="7427" width="16.85546875" style="1" customWidth="1"/>
    <col min="7428" max="7428" width="14.85546875" style="1" customWidth="1"/>
    <col min="7429" max="7429" width="25.140625" style="1" customWidth="1"/>
    <col min="7430" max="7667" width="11.42578125" style="1"/>
    <col min="7668" max="7668" width="2.85546875" style="1" customWidth="1"/>
    <col min="7669" max="7670" width="12.85546875" style="1" customWidth="1"/>
    <col min="7671" max="7672" width="8.85546875" style="1" customWidth="1"/>
    <col min="7673" max="7673" width="17" style="1" customWidth="1"/>
    <col min="7674" max="7680" width="8.85546875" style="1" customWidth="1"/>
    <col min="7681" max="7681" width="15.140625" style="1" customWidth="1"/>
    <col min="7682" max="7682" width="12.140625" style="1" customWidth="1"/>
    <col min="7683" max="7683" width="16.85546875" style="1" customWidth="1"/>
    <col min="7684" max="7684" width="14.85546875" style="1" customWidth="1"/>
    <col min="7685" max="7685" width="25.140625" style="1" customWidth="1"/>
    <col min="7686" max="7923" width="11.42578125" style="1"/>
    <col min="7924" max="7924" width="2.85546875" style="1" customWidth="1"/>
    <col min="7925" max="7926" width="12.85546875" style="1" customWidth="1"/>
    <col min="7927" max="7928" width="8.85546875" style="1" customWidth="1"/>
    <col min="7929" max="7929" width="17" style="1" customWidth="1"/>
    <col min="7930" max="7936" width="8.85546875" style="1" customWidth="1"/>
    <col min="7937" max="7937" width="15.140625" style="1" customWidth="1"/>
    <col min="7938" max="7938" width="12.140625" style="1" customWidth="1"/>
    <col min="7939" max="7939" width="16.85546875" style="1" customWidth="1"/>
    <col min="7940" max="7940" width="14.85546875" style="1" customWidth="1"/>
    <col min="7941" max="7941" width="25.140625" style="1" customWidth="1"/>
    <col min="7942" max="8179" width="11.42578125" style="1"/>
    <col min="8180" max="8180" width="2.85546875" style="1" customWidth="1"/>
    <col min="8181" max="8182" width="12.85546875" style="1" customWidth="1"/>
    <col min="8183" max="8184" width="8.85546875" style="1" customWidth="1"/>
    <col min="8185" max="8185" width="17" style="1" customWidth="1"/>
    <col min="8186" max="8192" width="8.85546875" style="1" customWidth="1"/>
    <col min="8193" max="8193" width="15.140625" style="1" customWidth="1"/>
    <col min="8194" max="8194" width="12.140625" style="1" customWidth="1"/>
    <col min="8195" max="8195" width="16.85546875" style="1" customWidth="1"/>
    <col min="8196" max="8196" width="14.85546875" style="1" customWidth="1"/>
    <col min="8197" max="8197" width="25.140625" style="1" customWidth="1"/>
    <col min="8198" max="8435" width="11.42578125" style="1"/>
    <col min="8436" max="8436" width="2.85546875" style="1" customWidth="1"/>
    <col min="8437" max="8438" width="12.85546875" style="1" customWidth="1"/>
    <col min="8439" max="8440" width="8.85546875" style="1" customWidth="1"/>
    <col min="8441" max="8441" width="17" style="1" customWidth="1"/>
    <col min="8442" max="8448" width="8.85546875" style="1" customWidth="1"/>
    <col min="8449" max="8449" width="15.140625" style="1" customWidth="1"/>
    <col min="8450" max="8450" width="12.140625" style="1" customWidth="1"/>
    <col min="8451" max="8451" width="16.85546875" style="1" customWidth="1"/>
    <col min="8452" max="8452" width="14.85546875" style="1" customWidth="1"/>
    <col min="8453" max="8453" width="25.140625" style="1" customWidth="1"/>
    <col min="8454" max="8691" width="11.42578125" style="1"/>
    <col min="8692" max="8692" width="2.85546875" style="1" customWidth="1"/>
    <col min="8693" max="8694" width="12.85546875" style="1" customWidth="1"/>
    <col min="8695" max="8696" width="8.85546875" style="1" customWidth="1"/>
    <col min="8697" max="8697" width="17" style="1" customWidth="1"/>
    <col min="8698" max="8704" width="8.85546875" style="1" customWidth="1"/>
    <col min="8705" max="8705" width="15.140625" style="1" customWidth="1"/>
    <col min="8706" max="8706" width="12.140625" style="1" customWidth="1"/>
    <col min="8707" max="8707" width="16.85546875" style="1" customWidth="1"/>
    <col min="8708" max="8708" width="14.85546875" style="1" customWidth="1"/>
    <col min="8709" max="8709" width="25.140625" style="1" customWidth="1"/>
    <col min="8710" max="8947" width="11.42578125" style="1"/>
    <col min="8948" max="8948" width="2.85546875" style="1" customWidth="1"/>
    <col min="8949" max="8950" width="12.85546875" style="1" customWidth="1"/>
    <col min="8951" max="8952" width="8.85546875" style="1" customWidth="1"/>
    <col min="8953" max="8953" width="17" style="1" customWidth="1"/>
    <col min="8954" max="8960" width="8.85546875" style="1" customWidth="1"/>
    <col min="8961" max="8961" width="15.140625" style="1" customWidth="1"/>
    <col min="8962" max="8962" width="12.140625" style="1" customWidth="1"/>
    <col min="8963" max="8963" width="16.85546875" style="1" customWidth="1"/>
    <col min="8964" max="8964" width="14.85546875" style="1" customWidth="1"/>
    <col min="8965" max="8965" width="25.140625" style="1" customWidth="1"/>
    <col min="8966" max="9203" width="11.42578125" style="1"/>
    <col min="9204" max="9204" width="2.85546875" style="1" customWidth="1"/>
    <col min="9205" max="9206" width="12.85546875" style="1" customWidth="1"/>
    <col min="9207" max="9208" width="8.85546875" style="1" customWidth="1"/>
    <col min="9209" max="9209" width="17" style="1" customWidth="1"/>
    <col min="9210" max="9216" width="8.85546875" style="1" customWidth="1"/>
    <col min="9217" max="9217" width="15.140625" style="1" customWidth="1"/>
    <col min="9218" max="9218" width="12.140625" style="1" customWidth="1"/>
    <col min="9219" max="9219" width="16.85546875" style="1" customWidth="1"/>
    <col min="9220" max="9220" width="14.85546875" style="1" customWidth="1"/>
    <col min="9221" max="9221" width="25.140625" style="1" customWidth="1"/>
    <col min="9222" max="9459" width="11.42578125" style="1"/>
    <col min="9460" max="9460" width="2.85546875" style="1" customWidth="1"/>
    <col min="9461" max="9462" width="12.85546875" style="1" customWidth="1"/>
    <col min="9463" max="9464" width="8.85546875" style="1" customWidth="1"/>
    <col min="9465" max="9465" width="17" style="1" customWidth="1"/>
    <col min="9466" max="9472" width="8.85546875" style="1" customWidth="1"/>
    <col min="9473" max="9473" width="15.140625" style="1" customWidth="1"/>
    <col min="9474" max="9474" width="12.140625" style="1" customWidth="1"/>
    <col min="9475" max="9475" width="16.85546875" style="1" customWidth="1"/>
    <col min="9476" max="9476" width="14.85546875" style="1" customWidth="1"/>
    <col min="9477" max="9477" width="25.140625" style="1" customWidth="1"/>
    <col min="9478" max="9715" width="11.42578125" style="1"/>
    <col min="9716" max="9716" width="2.85546875" style="1" customWidth="1"/>
    <col min="9717" max="9718" width="12.85546875" style="1" customWidth="1"/>
    <col min="9719" max="9720" width="8.85546875" style="1" customWidth="1"/>
    <col min="9721" max="9721" width="17" style="1" customWidth="1"/>
    <col min="9722" max="9728" width="8.85546875" style="1" customWidth="1"/>
    <col min="9729" max="9729" width="15.140625" style="1" customWidth="1"/>
    <col min="9730" max="9730" width="12.140625" style="1" customWidth="1"/>
    <col min="9731" max="9731" width="16.85546875" style="1" customWidth="1"/>
    <col min="9732" max="9732" width="14.85546875" style="1" customWidth="1"/>
    <col min="9733" max="9733" width="25.140625" style="1" customWidth="1"/>
    <col min="9734" max="9971" width="11.42578125" style="1"/>
    <col min="9972" max="9972" width="2.85546875" style="1" customWidth="1"/>
    <col min="9973" max="9974" width="12.85546875" style="1" customWidth="1"/>
    <col min="9975" max="9976" width="8.85546875" style="1" customWidth="1"/>
    <col min="9977" max="9977" width="17" style="1" customWidth="1"/>
    <col min="9978" max="9984" width="8.85546875" style="1" customWidth="1"/>
    <col min="9985" max="9985" width="15.140625" style="1" customWidth="1"/>
    <col min="9986" max="9986" width="12.140625" style="1" customWidth="1"/>
    <col min="9987" max="9987" width="16.85546875" style="1" customWidth="1"/>
    <col min="9988" max="9988" width="14.85546875" style="1" customWidth="1"/>
    <col min="9989" max="9989" width="25.140625" style="1" customWidth="1"/>
    <col min="9990" max="10227" width="11.42578125" style="1"/>
    <col min="10228" max="10228" width="2.85546875" style="1" customWidth="1"/>
    <col min="10229" max="10230" width="12.85546875" style="1" customWidth="1"/>
    <col min="10231" max="10232" width="8.85546875" style="1" customWidth="1"/>
    <col min="10233" max="10233" width="17" style="1" customWidth="1"/>
    <col min="10234" max="10240" width="8.85546875" style="1" customWidth="1"/>
    <col min="10241" max="10241" width="15.140625" style="1" customWidth="1"/>
    <col min="10242" max="10242" width="12.140625" style="1" customWidth="1"/>
    <col min="10243" max="10243" width="16.85546875" style="1" customWidth="1"/>
    <col min="10244" max="10244" width="14.85546875" style="1" customWidth="1"/>
    <col min="10245" max="10245" width="25.140625" style="1" customWidth="1"/>
    <col min="10246" max="10483" width="11.42578125" style="1"/>
    <col min="10484" max="10484" width="2.85546875" style="1" customWidth="1"/>
    <col min="10485" max="10486" width="12.85546875" style="1" customWidth="1"/>
    <col min="10487" max="10488" width="8.85546875" style="1" customWidth="1"/>
    <col min="10489" max="10489" width="17" style="1" customWidth="1"/>
    <col min="10490" max="10496" width="8.85546875" style="1" customWidth="1"/>
    <col min="10497" max="10497" width="15.140625" style="1" customWidth="1"/>
    <col min="10498" max="10498" width="12.140625" style="1" customWidth="1"/>
    <col min="10499" max="10499" width="16.85546875" style="1" customWidth="1"/>
    <col min="10500" max="10500" width="14.85546875" style="1" customWidth="1"/>
    <col min="10501" max="10501" width="25.140625" style="1" customWidth="1"/>
    <col min="10502" max="10739" width="11.42578125" style="1"/>
    <col min="10740" max="10740" width="2.85546875" style="1" customWidth="1"/>
    <col min="10741" max="10742" width="12.85546875" style="1" customWidth="1"/>
    <col min="10743" max="10744" width="8.85546875" style="1" customWidth="1"/>
    <col min="10745" max="10745" width="17" style="1" customWidth="1"/>
    <col min="10746" max="10752" width="8.85546875" style="1" customWidth="1"/>
    <col min="10753" max="10753" width="15.140625" style="1" customWidth="1"/>
    <col min="10754" max="10754" width="12.140625" style="1" customWidth="1"/>
    <col min="10755" max="10755" width="16.85546875" style="1" customWidth="1"/>
    <col min="10756" max="10756" width="14.85546875" style="1" customWidth="1"/>
    <col min="10757" max="10757" width="25.140625" style="1" customWidth="1"/>
    <col min="10758" max="10995" width="11.42578125" style="1"/>
    <col min="10996" max="10996" width="2.85546875" style="1" customWidth="1"/>
    <col min="10997" max="10998" width="12.85546875" style="1" customWidth="1"/>
    <col min="10999" max="11000" width="8.85546875" style="1" customWidth="1"/>
    <col min="11001" max="11001" width="17" style="1" customWidth="1"/>
    <col min="11002" max="11008" width="8.85546875" style="1" customWidth="1"/>
    <col min="11009" max="11009" width="15.140625" style="1" customWidth="1"/>
    <col min="11010" max="11010" width="12.140625" style="1" customWidth="1"/>
    <col min="11011" max="11011" width="16.85546875" style="1" customWidth="1"/>
    <col min="11012" max="11012" width="14.85546875" style="1" customWidth="1"/>
    <col min="11013" max="11013" width="25.140625" style="1" customWidth="1"/>
    <col min="11014" max="11251" width="11.42578125" style="1"/>
    <col min="11252" max="11252" width="2.85546875" style="1" customWidth="1"/>
    <col min="11253" max="11254" width="12.85546875" style="1" customWidth="1"/>
    <col min="11255" max="11256" width="8.85546875" style="1" customWidth="1"/>
    <col min="11257" max="11257" width="17" style="1" customWidth="1"/>
    <col min="11258" max="11264" width="8.85546875" style="1" customWidth="1"/>
    <col min="11265" max="11265" width="15.140625" style="1" customWidth="1"/>
    <col min="11266" max="11266" width="12.140625" style="1" customWidth="1"/>
    <col min="11267" max="11267" width="16.85546875" style="1" customWidth="1"/>
    <col min="11268" max="11268" width="14.85546875" style="1" customWidth="1"/>
    <col min="11269" max="11269" width="25.140625" style="1" customWidth="1"/>
    <col min="11270" max="11507" width="11.42578125" style="1"/>
    <col min="11508" max="11508" width="2.85546875" style="1" customWidth="1"/>
    <col min="11509" max="11510" width="12.85546875" style="1" customWidth="1"/>
    <col min="11511" max="11512" width="8.85546875" style="1" customWidth="1"/>
    <col min="11513" max="11513" width="17" style="1" customWidth="1"/>
    <col min="11514" max="11520" width="8.85546875" style="1" customWidth="1"/>
    <col min="11521" max="11521" width="15.140625" style="1" customWidth="1"/>
    <col min="11522" max="11522" width="12.140625" style="1" customWidth="1"/>
    <col min="11523" max="11523" width="16.85546875" style="1" customWidth="1"/>
    <col min="11524" max="11524" width="14.85546875" style="1" customWidth="1"/>
    <col min="11525" max="11525" width="25.140625" style="1" customWidth="1"/>
    <col min="11526" max="11763" width="11.42578125" style="1"/>
    <col min="11764" max="11764" width="2.85546875" style="1" customWidth="1"/>
    <col min="11765" max="11766" width="12.85546875" style="1" customWidth="1"/>
    <col min="11767" max="11768" width="8.85546875" style="1" customWidth="1"/>
    <col min="11769" max="11769" width="17" style="1" customWidth="1"/>
    <col min="11770" max="11776" width="8.85546875" style="1" customWidth="1"/>
    <col min="11777" max="11777" width="15.140625" style="1" customWidth="1"/>
    <col min="11778" max="11778" width="12.140625" style="1" customWidth="1"/>
    <col min="11779" max="11779" width="16.85546875" style="1" customWidth="1"/>
    <col min="11780" max="11780" width="14.85546875" style="1" customWidth="1"/>
    <col min="11781" max="11781" width="25.140625" style="1" customWidth="1"/>
    <col min="11782" max="12019" width="11.42578125" style="1"/>
    <col min="12020" max="12020" width="2.85546875" style="1" customWidth="1"/>
    <col min="12021" max="12022" width="12.85546875" style="1" customWidth="1"/>
    <col min="12023" max="12024" width="8.85546875" style="1" customWidth="1"/>
    <col min="12025" max="12025" width="17" style="1" customWidth="1"/>
    <col min="12026" max="12032" width="8.85546875" style="1" customWidth="1"/>
    <col min="12033" max="12033" width="15.140625" style="1" customWidth="1"/>
    <col min="12034" max="12034" width="12.140625" style="1" customWidth="1"/>
    <col min="12035" max="12035" width="16.85546875" style="1" customWidth="1"/>
    <col min="12036" max="12036" width="14.85546875" style="1" customWidth="1"/>
    <col min="12037" max="12037" width="25.140625" style="1" customWidth="1"/>
    <col min="12038" max="12275" width="11.42578125" style="1"/>
    <col min="12276" max="12276" width="2.85546875" style="1" customWidth="1"/>
    <col min="12277" max="12278" width="12.85546875" style="1" customWidth="1"/>
    <col min="12279" max="12280" width="8.85546875" style="1" customWidth="1"/>
    <col min="12281" max="12281" width="17" style="1" customWidth="1"/>
    <col min="12282" max="12288" width="8.85546875" style="1" customWidth="1"/>
    <col min="12289" max="12289" width="15.140625" style="1" customWidth="1"/>
    <col min="12290" max="12290" width="12.140625" style="1" customWidth="1"/>
    <col min="12291" max="12291" width="16.85546875" style="1" customWidth="1"/>
    <col min="12292" max="12292" width="14.85546875" style="1" customWidth="1"/>
    <col min="12293" max="12293" width="25.140625" style="1" customWidth="1"/>
    <col min="12294" max="12531" width="11.42578125" style="1"/>
    <col min="12532" max="12532" width="2.85546875" style="1" customWidth="1"/>
    <col min="12533" max="12534" width="12.85546875" style="1" customWidth="1"/>
    <col min="12535" max="12536" width="8.85546875" style="1" customWidth="1"/>
    <col min="12537" max="12537" width="17" style="1" customWidth="1"/>
    <col min="12538" max="12544" width="8.85546875" style="1" customWidth="1"/>
    <col min="12545" max="12545" width="15.140625" style="1" customWidth="1"/>
    <col min="12546" max="12546" width="12.140625" style="1" customWidth="1"/>
    <col min="12547" max="12547" width="16.85546875" style="1" customWidth="1"/>
    <col min="12548" max="12548" width="14.85546875" style="1" customWidth="1"/>
    <col min="12549" max="12549" width="25.140625" style="1" customWidth="1"/>
    <col min="12550" max="12787" width="11.42578125" style="1"/>
    <col min="12788" max="12788" width="2.85546875" style="1" customWidth="1"/>
    <col min="12789" max="12790" width="12.85546875" style="1" customWidth="1"/>
    <col min="12791" max="12792" width="8.85546875" style="1" customWidth="1"/>
    <col min="12793" max="12793" width="17" style="1" customWidth="1"/>
    <col min="12794" max="12800" width="8.85546875" style="1" customWidth="1"/>
    <col min="12801" max="12801" width="15.140625" style="1" customWidth="1"/>
    <col min="12802" max="12802" width="12.140625" style="1" customWidth="1"/>
    <col min="12803" max="12803" width="16.85546875" style="1" customWidth="1"/>
    <col min="12804" max="12804" width="14.85546875" style="1" customWidth="1"/>
    <col min="12805" max="12805" width="25.140625" style="1" customWidth="1"/>
    <col min="12806" max="13043" width="11.42578125" style="1"/>
    <col min="13044" max="13044" width="2.85546875" style="1" customWidth="1"/>
    <col min="13045" max="13046" width="12.85546875" style="1" customWidth="1"/>
    <col min="13047" max="13048" width="8.85546875" style="1" customWidth="1"/>
    <col min="13049" max="13049" width="17" style="1" customWidth="1"/>
    <col min="13050" max="13056" width="8.85546875" style="1" customWidth="1"/>
    <col min="13057" max="13057" width="15.140625" style="1" customWidth="1"/>
    <col min="13058" max="13058" width="12.140625" style="1" customWidth="1"/>
    <col min="13059" max="13059" width="16.85546875" style="1" customWidth="1"/>
    <col min="13060" max="13060" width="14.85546875" style="1" customWidth="1"/>
    <col min="13061" max="13061" width="25.140625" style="1" customWidth="1"/>
    <col min="13062" max="13299" width="11.42578125" style="1"/>
    <col min="13300" max="13300" width="2.85546875" style="1" customWidth="1"/>
    <col min="13301" max="13302" width="12.85546875" style="1" customWidth="1"/>
    <col min="13303" max="13304" width="8.85546875" style="1" customWidth="1"/>
    <col min="13305" max="13305" width="17" style="1" customWidth="1"/>
    <col min="13306" max="13312" width="8.85546875" style="1" customWidth="1"/>
    <col min="13313" max="13313" width="15.140625" style="1" customWidth="1"/>
    <col min="13314" max="13314" width="12.140625" style="1" customWidth="1"/>
    <col min="13315" max="13315" width="16.85546875" style="1" customWidth="1"/>
    <col min="13316" max="13316" width="14.85546875" style="1" customWidth="1"/>
    <col min="13317" max="13317" width="25.140625" style="1" customWidth="1"/>
    <col min="13318" max="13555" width="11.42578125" style="1"/>
    <col min="13556" max="13556" width="2.85546875" style="1" customWidth="1"/>
    <col min="13557" max="13558" width="12.85546875" style="1" customWidth="1"/>
    <col min="13559" max="13560" width="8.85546875" style="1" customWidth="1"/>
    <col min="13561" max="13561" width="17" style="1" customWidth="1"/>
    <col min="13562" max="13568" width="8.85546875" style="1" customWidth="1"/>
    <col min="13569" max="13569" width="15.140625" style="1" customWidth="1"/>
    <col min="13570" max="13570" width="12.140625" style="1" customWidth="1"/>
    <col min="13571" max="13571" width="16.85546875" style="1" customWidth="1"/>
    <col min="13572" max="13572" width="14.85546875" style="1" customWidth="1"/>
    <col min="13573" max="13573" width="25.140625" style="1" customWidth="1"/>
    <col min="13574" max="13811" width="11.42578125" style="1"/>
    <col min="13812" max="13812" width="2.85546875" style="1" customWidth="1"/>
    <col min="13813" max="13814" width="12.85546875" style="1" customWidth="1"/>
    <col min="13815" max="13816" width="8.85546875" style="1" customWidth="1"/>
    <col min="13817" max="13817" width="17" style="1" customWidth="1"/>
    <col min="13818" max="13824" width="8.85546875" style="1" customWidth="1"/>
    <col min="13825" max="13825" width="15.140625" style="1" customWidth="1"/>
    <col min="13826" max="13826" width="12.140625" style="1" customWidth="1"/>
    <col min="13827" max="13827" width="16.85546875" style="1" customWidth="1"/>
    <col min="13828" max="13828" width="14.85546875" style="1" customWidth="1"/>
    <col min="13829" max="13829" width="25.140625" style="1" customWidth="1"/>
    <col min="13830" max="14067" width="11.42578125" style="1"/>
    <col min="14068" max="14068" width="2.85546875" style="1" customWidth="1"/>
    <col min="14069" max="14070" width="12.85546875" style="1" customWidth="1"/>
    <col min="14071" max="14072" width="8.85546875" style="1" customWidth="1"/>
    <col min="14073" max="14073" width="17" style="1" customWidth="1"/>
    <col min="14074" max="14080" width="8.85546875" style="1" customWidth="1"/>
    <col min="14081" max="14081" width="15.140625" style="1" customWidth="1"/>
    <col min="14082" max="14082" width="12.140625" style="1" customWidth="1"/>
    <col min="14083" max="14083" width="16.85546875" style="1" customWidth="1"/>
    <col min="14084" max="14084" width="14.85546875" style="1" customWidth="1"/>
    <col min="14085" max="14085" width="25.140625" style="1" customWidth="1"/>
    <col min="14086" max="14323" width="11.42578125" style="1"/>
    <col min="14324" max="14324" width="2.85546875" style="1" customWidth="1"/>
    <col min="14325" max="14326" width="12.85546875" style="1" customWidth="1"/>
    <col min="14327" max="14328" width="8.85546875" style="1" customWidth="1"/>
    <col min="14329" max="14329" width="17" style="1" customWidth="1"/>
    <col min="14330" max="14336" width="8.85546875" style="1" customWidth="1"/>
    <col min="14337" max="14337" width="15.140625" style="1" customWidth="1"/>
    <col min="14338" max="14338" width="12.140625" style="1" customWidth="1"/>
    <col min="14339" max="14339" width="16.85546875" style="1" customWidth="1"/>
    <col min="14340" max="14340" width="14.85546875" style="1" customWidth="1"/>
    <col min="14341" max="14341" width="25.140625" style="1" customWidth="1"/>
    <col min="14342" max="14579" width="11.42578125" style="1"/>
    <col min="14580" max="14580" width="2.85546875" style="1" customWidth="1"/>
    <col min="14581" max="14582" width="12.85546875" style="1" customWidth="1"/>
    <col min="14583" max="14584" width="8.85546875" style="1" customWidth="1"/>
    <col min="14585" max="14585" width="17" style="1" customWidth="1"/>
    <col min="14586" max="14592" width="8.85546875" style="1" customWidth="1"/>
    <col min="14593" max="14593" width="15.140625" style="1" customWidth="1"/>
    <col min="14594" max="14594" width="12.140625" style="1" customWidth="1"/>
    <col min="14595" max="14595" width="16.85546875" style="1" customWidth="1"/>
    <col min="14596" max="14596" width="14.85546875" style="1" customWidth="1"/>
    <col min="14597" max="14597" width="25.140625" style="1" customWidth="1"/>
    <col min="14598" max="14835" width="11.42578125" style="1"/>
    <col min="14836" max="14836" width="2.85546875" style="1" customWidth="1"/>
    <col min="14837" max="14838" width="12.85546875" style="1" customWidth="1"/>
    <col min="14839" max="14840" width="8.85546875" style="1" customWidth="1"/>
    <col min="14841" max="14841" width="17" style="1" customWidth="1"/>
    <col min="14842" max="14848" width="8.85546875" style="1" customWidth="1"/>
    <col min="14849" max="14849" width="15.140625" style="1" customWidth="1"/>
    <col min="14850" max="14850" width="12.140625" style="1" customWidth="1"/>
    <col min="14851" max="14851" width="16.85546875" style="1" customWidth="1"/>
    <col min="14852" max="14852" width="14.85546875" style="1" customWidth="1"/>
    <col min="14853" max="14853" width="25.140625" style="1" customWidth="1"/>
    <col min="14854" max="15091" width="11.42578125" style="1"/>
    <col min="15092" max="15092" width="2.85546875" style="1" customWidth="1"/>
    <col min="15093" max="15094" width="12.85546875" style="1" customWidth="1"/>
    <col min="15095" max="15096" width="8.85546875" style="1" customWidth="1"/>
    <col min="15097" max="15097" width="17" style="1" customWidth="1"/>
    <col min="15098" max="15104" width="8.85546875" style="1" customWidth="1"/>
    <col min="15105" max="15105" width="15.140625" style="1" customWidth="1"/>
    <col min="15106" max="15106" width="12.140625" style="1" customWidth="1"/>
    <col min="15107" max="15107" width="16.85546875" style="1" customWidth="1"/>
    <col min="15108" max="15108" width="14.85546875" style="1" customWidth="1"/>
    <col min="15109" max="15109" width="25.140625" style="1" customWidth="1"/>
    <col min="15110" max="15347" width="11.42578125" style="1"/>
    <col min="15348" max="15348" width="2.85546875" style="1" customWidth="1"/>
    <col min="15349" max="15350" width="12.85546875" style="1" customWidth="1"/>
    <col min="15351" max="15352" width="8.85546875" style="1" customWidth="1"/>
    <col min="15353" max="15353" width="17" style="1" customWidth="1"/>
    <col min="15354" max="15360" width="8.85546875" style="1" customWidth="1"/>
    <col min="15361" max="15361" width="15.140625" style="1" customWidth="1"/>
    <col min="15362" max="15362" width="12.140625" style="1" customWidth="1"/>
    <col min="15363" max="15363" width="16.85546875" style="1" customWidth="1"/>
    <col min="15364" max="15364" width="14.85546875" style="1" customWidth="1"/>
    <col min="15365" max="15365" width="25.140625" style="1" customWidth="1"/>
    <col min="15366" max="15603" width="11.42578125" style="1"/>
    <col min="15604" max="15604" width="2.85546875" style="1" customWidth="1"/>
    <col min="15605" max="15606" width="12.85546875" style="1" customWidth="1"/>
    <col min="15607" max="15608" width="8.85546875" style="1" customWidth="1"/>
    <col min="15609" max="15609" width="17" style="1" customWidth="1"/>
    <col min="15610" max="15616" width="8.85546875" style="1" customWidth="1"/>
    <col min="15617" max="15617" width="15.140625" style="1" customWidth="1"/>
    <col min="15618" max="15618" width="12.140625" style="1" customWidth="1"/>
    <col min="15619" max="15619" width="16.85546875" style="1" customWidth="1"/>
    <col min="15620" max="15620" width="14.85546875" style="1" customWidth="1"/>
    <col min="15621" max="15621" width="25.140625" style="1" customWidth="1"/>
    <col min="15622" max="15859" width="11.42578125" style="1"/>
    <col min="15860" max="15860" width="2.85546875" style="1" customWidth="1"/>
    <col min="15861" max="15862" width="12.85546875" style="1" customWidth="1"/>
    <col min="15863" max="15864" width="8.85546875" style="1" customWidth="1"/>
    <col min="15865" max="15865" width="17" style="1" customWidth="1"/>
    <col min="15866" max="15872" width="8.85546875" style="1" customWidth="1"/>
    <col min="15873" max="15873" width="15.140625" style="1" customWidth="1"/>
    <col min="15874" max="15874" width="12.140625" style="1" customWidth="1"/>
    <col min="15875" max="15875" width="16.85546875" style="1" customWidth="1"/>
    <col min="15876" max="15876" width="14.85546875" style="1" customWidth="1"/>
    <col min="15877" max="15877" width="25.140625" style="1" customWidth="1"/>
    <col min="15878" max="16115" width="11.42578125" style="1"/>
    <col min="16116" max="16116" width="2.85546875" style="1" customWidth="1"/>
    <col min="16117" max="16118" width="12.85546875" style="1" customWidth="1"/>
    <col min="16119" max="16120" width="8.85546875" style="1" customWidth="1"/>
    <col min="16121" max="16121" width="17" style="1" customWidth="1"/>
    <col min="16122" max="16128" width="8.85546875" style="1" customWidth="1"/>
    <col min="16129" max="16129" width="15.140625" style="1" customWidth="1"/>
    <col min="16130" max="16130" width="12.140625" style="1" customWidth="1"/>
    <col min="16131" max="16131" width="16.85546875" style="1" customWidth="1"/>
    <col min="16132" max="16132" width="14.85546875" style="1" customWidth="1"/>
    <col min="16133" max="16133" width="25.140625" style="1" customWidth="1"/>
    <col min="16134" max="16372" width="11.42578125" style="1"/>
    <col min="16373" max="16384" width="11.42578125" style="1" customWidth="1"/>
  </cols>
  <sheetData>
    <row r="1" spans="1:8" s="58" customFormat="1" ht="16.5" thickTop="1" x14ac:dyDescent="0.25">
      <c r="A1" s="67"/>
      <c r="B1" s="84" t="s">
        <v>274</v>
      </c>
      <c r="C1" s="85"/>
      <c r="D1" s="85"/>
      <c r="E1" s="85"/>
      <c r="F1" s="85"/>
      <c r="G1" s="85"/>
      <c r="H1" s="86"/>
    </row>
    <row r="2" spans="1:8" s="58" customFormat="1" x14ac:dyDescent="0.2">
      <c r="B2" s="7"/>
      <c r="C2" s="8"/>
      <c r="D2" s="9"/>
      <c r="E2" s="9"/>
      <c r="F2" s="10"/>
      <c r="G2" s="10"/>
      <c r="H2" s="11"/>
    </row>
    <row r="3" spans="1:8" s="58" customFormat="1" ht="27" customHeight="1" x14ac:dyDescent="0.2">
      <c r="B3" s="12"/>
      <c r="C3" s="8"/>
      <c r="D3" s="9"/>
      <c r="E3" s="9"/>
      <c r="F3" s="8"/>
      <c r="G3" s="8"/>
      <c r="H3" s="11"/>
    </row>
    <row r="4" spans="1:8" s="58" customFormat="1" ht="15.75" x14ac:dyDescent="0.2">
      <c r="B4" s="12"/>
      <c r="C4" s="8"/>
      <c r="D4" s="9"/>
      <c r="E4" s="9"/>
      <c r="F4" s="8"/>
      <c r="G4" s="8"/>
      <c r="H4" s="11"/>
    </row>
    <row r="5" spans="1:8" s="58" customFormat="1" ht="9" customHeight="1" x14ac:dyDescent="0.2">
      <c r="B5" s="12"/>
      <c r="C5" s="8"/>
      <c r="D5" s="13"/>
      <c r="E5" s="13"/>
      <c r="F5" s="13"/>
      <c r="G5" s="13"/>
      <c r="H5" s="14"/>
    </row>
    <row r="6" spans="1:8" s="58" customFormat="1" ht="23.25" x14ac:dyDescent="0.2">
      <c r="B6" s="76"/>
      <c r="C6" s="77"/>
      <c r="D6" s="77"/>
      <c r="E6" s="77"/>
      <c r="F6" s="77"/>
      <c r="G6" s="107"/>
      <c r="H6" s="108"/>
    </row>
    <row r="7" spans="1:8" s="58" customFormat="1" ht="24" thickBot="1" x14ac:dyDescent="0.25">
      <c r="B7" s="96"/>
      <c r="C7" s="97"/>
      <c r="D7" s="97"/>
      <c r="E7" s="97"/>
      <c r="F7" s="97"/>
      <c r="G7" s="97"/>
      <c r="H7" s="98"/>
    </row>
    <row r="8" spans="1:8" s="58" customFormat="1" ht="32.450000000000003" customHeight="1" thickTop="1" x14ac:dyDescent="0.2">
      <c r="A8" s="68"/>
      <c r="B8" s="15" t="s">
        <v>1</v>
      </c>
      <c r="C8" s="87" t="s">
        <v>127</v>
      </c>
      <c r="D8" s="87"/>
      <c r="E8" s="87"/>
      <c r="F8" s="87"/>
      <c r="G8" s="88"/>
      <c r="H8" s="89"/>
    </row>
    <row r="9" spans="1:8" s="58" customFormat="1" ht="27.95" customHeight="1" x14ac:dyDescent="0.2">
      <c r="A9" s="68"/>
      <c r="B9" s="16" t="s">
        <v>2</v>
      </c>
      <c r="C9" s="90" t="s">
        <v>124</v>
      </c>
      <c r="D9" s="91"/>
      <c r="E9" s="91"/>
      <c r="F9" s="91"/>
      <c r="G9" s="91"/>
      <c r="H9" s="92"/>
    </row>
    <row r="10" spans="1:8" s="58" customFormat="1" ht="27.95" customHeight="1" x14ac:dyDescent="0.2">
      <c r="A10" s="68"/>
      <c r="B10" s="16" t="s">
        <v>3</v>
      </c>
      <c r="C10" s="90" t="s">
        <v>125</v>
      </c>
      <c r="D10" s="91"/>
      <c r="E10" s="91"/>
      <c r="F10" s="91"/>
      <c r="G10" s="91"/>
      <c r="H10" s="92"/>
    </row>
    <row r="11" spans="1:8" s="58" customFormat="1" ht="22.9" customHeight="1" thickBot="1" x14ac:dyDescent="0.25">
      <c r="A11" s="68"/>
      <c r="B11" s="17" t="s">
        <v>4</v>
      </c>
      <c r="C11" s="93" t="s">
        <v>126</v>
      </c>
      <c r="D11" s="94"/>
      <c r="E11" s="94"/>
      <c r="F11" s="94"/>
      <c r="G11" s="94"/>
      <c r="H11" s="95"/>
    </row>
    <row r="12" spans="1:8" s="33" customFormat="1" ht="16.5" thickTop="1" x14ac:dyDescent="0.2">
      <c r="A12" s="69"/>
      <c r="B12" s="18"/>
      <c r="C12" s="19"/>
      <c r="D12" s="20"/>
      <c r="E12" s="21"/>
      <c r="F12" s="22"/>
      <c r="G12" s="22"/>
      <c r="H12" s="22"/>
    </row>
    <row r="13" spans="1:8" s="33" customFormat="1" ht="15.75" x14ac:dyDescent="0.2">
      <c r="A13" s="69"/>
      <c r="B13" s="18"/>
      <c r="C13" s="19"/>
      <c r="D13" s="20"/>
      <c r="E13" s="21"/>
      <c r="F13" s="22"/>
      <c r="G13" s="22"/>
      <c r="H13" s="22"/>
    </row>
    <row r="14" spans="1:8" s="33" customFormat="1" ht="15.75" x14ac:dyDescent="0.2">
      <c r="A14" s="69"/>
      <c r="B14" s="18"/>
      <c r="C14" s="23"/>
      <c r="D14" s="20"/>
      <c r="E14" s="21"/>
      <c r="F14" s="22"/>
      <c r="G14" s="22"/>
      <c r="H14" s="22"/>
    </row>
    <row r="15" spans="1:8" s="33" customFormat="1" ht="15.75" x14ac:dyDescent="0.2">
      <c r="A15" s="69"/>
      <c r="B15" s="18"/>
      <c r="C15" s="23" t="s">
        <v>5</v>
      </c>
      <c r="D15" s="20"/>
      <c r="E15" s="21"/>
      <c r="F15" s="22"/>
      <c r="G15" s="22"/>
      <c r="H15" s="22"/>
    </row>
    <row r="16" spans="1:8" s="33" customFormat="1" ht="15.75" x14ac:dyDescent="0.2">
      <c r="A16" s="69"/>
      <c r="B16" s="18"/>
      <c r="C16" s="23"/>
      <c r="D16" s="20"/>
      <c r="E16" s="21"/>
      <c r="F16" s="22"/>
      <c r="G16" s="22"/>
      <c r="H16" s="22"/>
    </row>
    <row r="17" spans="1:8" s="33" customFormat="1" ht="15.75" customHeight="1" x14ac:dyDescent="0.2">
      <c r="A17" s="69"/>
      <c r="B17" s="18"/>
      <c r="C17" s="19"/>
      <c r="D17" s="20"/>
      <c r="E17" s="21"/>
      <c r="F17" s="22"/>
      <c r="G17" s="22"/>
      <c r="H17" s="22"/>
    </row>
    <row r="18" spans="1:8" s="33" customFormat="1" ht="15.75" x14ac:dyDescent="0.2">
      <c r="A18" s="69"/>
      <c r="B18" s="18"/>
      <c r="C18" s="105" t="s">
        <v>270</v>
      </c>
      <c r="D18" s="106"/>
      <c r="E18" s="106"/>
      <c r="F18" s="106"/>
      <c r="G18" s="106"/>
      <c r="H18" s="24"/>
    </row>
    <row r="19" spans="1:8" s="58" customFormat="1" ht="15.75" customHeight="1" x14ac:dyDescent="0.2">
      <c r="A19" s="68"/>
      <c r="B19" s="18"/>
      <c r="C19" s="25" t="s">
        <v>260</v>
      </c>
      <c r="D19" s="26"/>
      <c r="E19" s="27"/>
      <c r="F19" s="27"/>
      <c r="G19" s="27"/>
      <c r="H19" s="28">
        <f>Catálogo!H108</f>
        <v>208.69</v>
      </c>
    </row>
    <row r="20" spans="1:8" s="58" customFormat="1" ht="15.75" customHeight="1" x14ac:dyDescent="0.2">
      <c r="A20" s="68"/>
      <c r="B20" s="18"/>
      <c r="C20" s="25" t="s">
        <v>261</v>
      </c>
      <c r="D20" s="26"/>
      <c r="E20" s="27"/>
      <c r="F20" s="27"/>
      <c r="G20" s="27"/>
      <c r="H20" s="28">
        <f>H127</f>
        <v>10156.960000000003</v>
      </c>
    </row>
    <row r="21" spans="1:8" s="58" customFormat="1" ht="15.75" customHeight="1" x14ac:dyDescent="0.2">
      <c r="A21" s="68"/>
      <c r="B21" s="18"/>
      <c r="C21" s="25" t="s">
        <v>262</v>
      </c>
      <c r="D21" s="26"/>
      <c r="E21" s="27"/>
      <c r="F21" s="27"/>
      <c r="G21" s="27"/>
      <c r="H21" s="28">
        <f>H136</f>
        <v>6674.09</v>
      </c>
    </row>
    <row r="22" spans="1:8" s="58" customFormat="1" ht="15.75" customHeight="1" x14ac:dyDescent="0.2">
      <c r="A22" s="68"/>
      <c r="B22" s="18"/>
      <c r="C22" s="25" t="s">
        <v>263</v>
      </c>
      <c r="D22" s="26"/>
      <c r="E22" s="27"/>
      <c r="F22" s="27"/>
      <c r="G22" s="27"/>
      <c r="H22" s="28">
        <f>H158</f>
        <v>3707.08</v>
      </c>
    </row>
    <row r="23" spans="1:8" s="58" customFormat="1" ht="15.75" customHeight="1" x14ac:dyDescent="0.2">
      <c r="A23" s="68"/>
      <c r="B23" s="18"/>
      <c r="C23" s="25" t="s">
        <v>264</v>
      </c>
      <c r="D23" s="26"/>
      <c r="E23" s="27"/>
      <c r="F23" s="27"/>
      <c r="G23" s="27"/>
      <c r="H23" s="28">
        <f>H166</f>
        <v>73.23</v>
      </c>
    </row>
    <row r="24" spans="1:8" s="58" customFormat="1" ht="15.75" customHeight="1" x14ac:dyDescent="0.2">
      <c r="A24" s="68"/>
      <c r="B24" s="18"/>
      <c r="C24" s="25" t="s">
        <v>265</v>
      </c>
      <c r="D24" s="26"/>
      <c r="E24" s="27"/>
      <c r="F24" s="27"/>
      <c r="G24" s="27"/>
      <c r="H24" s="28">
        <f>H212</f>
        <v>1078</v>
      </c>
    </row>
    <row r="25" spans="1:8" s="33" customFormat="1" ht="15.75" x14ac:dyDescent="0.2">
      <c r="A25" s="69"/>
      <c r="B25" s="18"/>
      <c r="C25" s="29"/>
      <c r="D25" s="30"/>
      <c r="E25" s="20"/>
      <c r="F25" s="31"/>
      <c r="G25" s="31" t="s">
        <v>6</v>
      </c>
      <c r="H25" s="32">
        <f>SUBTOTAL(9,H19:H24)</f>
        <v>21898.050000000007</v>
      </c>
    </row>
    <row r="26" spans="1:8" s="33" customFormat="1" ht="15.75" x14ac:dyDescent="0.2">
      <c r="A26" s="69"/>
      <c r="B26" s="18"/>
      <c r="D26" s="34"/>
      <c r="E26" s="35"/>
      <c r="F26" s="36"/>
      <c r="G26" s="36"/>
      <c r="H26" s="37"/>
    </row>
    <row r="27" spans="1:8" s="33" customFormat="1" ht="15.75" x14ac:dyDescent="0.2">
      <c r="A27" s="69"/>
      <c r="B27" s="18"/>
      <c r="D27" s="34"/>
      <c r="E27" s="35"/>
      <c r="F27" s="36"/>
      <c r="G27" s="36"/>
      <c r="H27" s="37"/>
    </row>
    <row r="28" spans="1:8" s="33" customFormat="1" ht="15.75" x14ac:dyDescent="0.2">
      <c r="A28" s="69"/>
      <c r="B28" s="18"/>
      <c r="D28" s="34"/>
      <c r="E28" s="35"/>
      <c r="F28" s="36"/>
      <c r="G28" s="36"/>
      <c r="H28" s="37"/>
    </row>
    <row r="29" spans="1:8" s="33" customFormat="1" ht="15.75" x14ac:dyDescent="0.2">
      <c r="A29" s="69"/>
      <c r="B29" s="18"/>
      <c r="D29" s="34"/>
      <c r="E29" s="35"/>
      <c r="F29" s="36"/>
      <c r="G29" s="36"/>
      <c r="H29" s="37"/>
    </row>
    <row r="30" spans="1:8" s="33" customFormat="1" ht="15.75" x14ac:dyDescent="0.2">
      <c r="A30" s="69"/>
      <c r="B30" s="18"/>
      <c r="D30" s="34"/>
      <c r="E30" s="35"/>
      <c r="F30" s="36"/>
      <c r="G30" s="36"/>
      <c r="H30" s="37"/>
    </row>
    <row r="31" spans="1:8" s="33" customFormat="1" ht="15.75" x14ac:dyDescent="0.2">
      <c r="A31" s="69"/>
      <c r="B31" s="18"/>
      <c r="C31" s="105" t="s">
        <v>271</v>
      </c>
      <c r="D31" s="106"/>
      <c r="E31" s="106"/>
      <c r="F31" s="106"/>
      <c r="G31" s="106"/>
      <c r="H31" s="24"/>
    </row>
    <row r="32" spans="1:8" s="33" customFormat="1" ht="15.75" x14ac:dyDescent="0.2">
      <c r="A32" s="69"/>
      <c r="B32" s="18"/>
      <c r="C32" s="25" t="s">
        <v>260</v>
      </c>
      <c r="D32" s="26"/>
      <c r="E32" s="27"/>
      <c r="F32" s="27"/>
      <c r="G32" s="27"/>
      <c r="H32" s="28">
        <f>H223</f>
        <v>218.36</v>
      </c>
    </row>
    <row r="33" spans="1:10" s="33" customFormat="1" ht="15.75" x14ac:dyDescent="0.2">
      <c r="A33" s="69"/>
      <c r="B33" s="18"/>
      <c r="C33" s="25" t="s">
        <v>266</v>
      </c>
      <c r="D33" s="26"/>
      <c r="E33" s="27"/>
      <c r="F33" s="27"/>
      <c r="G33" s="27"/>
      <c r="H33" s="28">
        <f>H233</f>
        <v>8140.95</v>
      </c>
    </row>
    <row r="34" spans="1:10" s="33" customFormat="1" ht="15.75" x14ac:dyDescent="0.2">
      <c r="A34" s="69"/>
      <c r="B34" s="18"/>
      <c r="C34" s="25" t="s">
        <v>267</v>
      </c>
      <c r="D34" s="26"/>
      <c r="E34" s="27"/>
      <c r="F34" s="27"/>
      <c r="G34" s="27"/>
      <c r="H34" s="28">
        <f>H247</f>
        <v>2241.1699999999996</v>
      </c>
    </row>
    <row r="35" spans="1:10" s="33" customFormat="1" ht="15.75" x14ac:dyDescent="0.2">
      <c r="A35" s="69"/>
      <c r="B35" s="18"/>
      <c r="C35" s="25" t="s">
        <v>268</v>
      </c>
      <c r="D35" s="26"/>
      <c r="E35" s="27"/>
      <c r="F35" s="27"/>
      <c r="G35" s="27"/>
      <c r="H35" s="28">
        <f>H254</f>
        <v>84.1</v>
      </c>
    </row>
    <row r="36" spans="1:10" s="33" customFormat="1" ht="15.75" x14ac:dyDescent="0.2">
      <c r="A36" s="69"/>
      <c r="B36" s="18"/>
      <c r="C36" s="25" t="s">
        <v>269</v>
      </c>
      <c r="D36" s="26"/>
      <c r="E36" s="27"/>
      <c r="F36" s="27"/>
      <c r="G36" s="27"/>
      <c r="H36" s="28">
        <f>H274</f>
        <v>104</v>
      </c>
    </row>
    <row r="37" spans="1:10" s="33" customFormat="1" ht="15.75" x14ac:dyDescent="0.2">
      <c r="A37" s="69"/>
      <c r="B37" s="18"/>
      <c r="C37" s="29"/>
      <c r="D37" s="30"/>
      <c r="E37" s="20"/>
      <c r="F37" s="31"/>
      <c r="G37" s="31" t="s">
        <v>7</v>
      </c>
      <c r="H37" s="32">
        <f>SUM(H32:H36)</f>
        <v>10788.58</v>
      </c>
    </row>
    <row r="38" spans="1:10" s="33" customFormat="1" ht="15.75" x14ac:dyDescent="0.2">
      <c r="A38" s="69"/>
      <c r="B38" s="18"/>
      <c r="D38" s="34"/>
      <c r="E38" s="35"/>
      <c r="F38" s="36"/>
      <c r="G38" s="36"/>
      <c r="H38" s="37"/>
    </row>
    <row r="39" spans="1:10" s="33" customFormat="1" ht="15.75" x14ac:dyDescent="0.2">
      <c r="A39" s="69"/>
      <c r="B39" s="18"/>
      <c r="D39" s="34"/>
      <c r="E39" s="35"/>
      <c r="F39" s="36"/>
      <c r="G39" s="36"/>
      <c r="H39" s="37"/>
    </row>
    <row r="40" spans="1:10" s="33" customFormat="1" ht="15.75" x14ac:dyDescent="0.2">
      <c r="A40" s="69"/>
      <c r="B40" s="18"/>
      <c r="D40" s="34"/>
      <c r="E40" s="35"/>
      <c r="F40" s="36"/>
      <c r="G40" s="36"/>
      <c r="H40" s="37"/>
    </row>
    <row r="41" spans="1:10" s="33" customFormat="1" ht="15.75" x14ac:dyDescent="0.2">
      <c r="A41" s="69"/>
      <c r="B41" s="18"/>
      <c r="D41" s="34"/>
      <c r="E41" s="35"/>
      <c r="F41" s="36"/>
      <c r="G41" s="36"/>
      <c r="H41" s="37"/>
    </row>
    <row r="42" spans="1:10" s="33" customFormat="1" ht="15.75" x14ac:dyDescent="0.2">
      <c r="A42" s="69"/>
      <c r="B42" s="18"/>
      <c r="D42" s="34"/>
      <c r="E42" s="35"/>
      <c r="F42" s="36"/>
      <c r="G42" s="36"/>
      <c r="H42" s="37"/>
    </row>
    <row r="43" spans="1:10" s="33" customFormat="1" ht="15.75" x14ac:dyDescent="0.2">
      <c r="A43" s="69"/>
      <c r="B43" s="18"/>
      <c r="D43" s="34"/>
      <c r="E43" s="35"/>
      <c r="F43" s="36"/>
      <c r="G43" s="36"/>
      <c r="H43" s="37"/>
    </row>
    <row r="44" spans="1:10" s="33" customFormat="1" ht="15.75" x14ac:dyDescent="0.2">
      <c r="A44" s="69"/>
      <c r="B44" s="18"/>
      <c r="D44" s="34"/>
      <c r="E44" s="35"/>
      <c r="F44" s="36"/>
      <c r="G44" s="36"/>
      <c r="H44" s="37"/>
      <c r="I44" s="58"/>
      <c r="J44" s="58"/>
    </row>
    <row r="45" spans="1:10" s="33" customFormat="1" ht="15.75" x14ac:dyDescent="0.2">
      <c r="A45" s="69"/>
      <c r="B45" s="18"/>
      <c r="C45" s="19"/>
      <c r="D45" s="20"/>
      <c r="E45" s="21"/>
      <c r="F45" s="22"/>
      <c r="G45" s="22"/>
      <c r="H45" s="37"/>
      <c r="I45" s="58"/>
      <c r="J45" s="58"/>
    </row>
    <row r="46" spans="1:10" s="33" customFormat="1" ht="15.75" x14ac:dyDescent="0.2">
      <c r="A46" s="69"/>
      <c r="B46" s="18"/>
      <c r="C46" s="19"/>
      <c r="D46" s="20"/>
      <c r="E46" s="21"/>
      <c r="F46" s="22"/>
      <c r="G46" s="22"/>
      <c r="H46" s="37"/>
      <c r="I46" s="58"/>
      <c r="J46" s="58"/>
    </row>
    <row r="47" spans="1:10" s="33" customFormat="1" ht="15.75" x14ac:dyDescent="0.2">
      <c r="A47" s="69"/>
      <c r="B47" s="18"/>
      <c r="C47" s="19"/>
      <c r="D47" s="20"/>
      <c r="E47" s="21"/>
      <c r="F47" s="22"/>
      <c r="G47" s="22"/>
      <c r="H47" s="37"/>
      <c r="I47" s="58"/>
      <c r="J47" s="58"/>
    </row>
    <row r="48" spans="1:10" s="33" customFormat="1" ht="15.75" x14ac:dyDescent="0.2">
      <c r="A48" s="69"/>
      <c r="B48" s="18"/>
      <c r="C48" s="4"/>
      <c r="D48" s="38"/>
      <c r="E48" s="39" t="s">
        <v>8</v>
      </c>
      <c r="F48" s="5"/>
      <c r="G48" s="5"/>
      <c r="H48" s="40">
        <f>H25+H37</f>
        <v>32686.630000000005</v>
      </c>
      <c r="I48" s="58"/>
      <c r="J48" s="58"/>
    </row>
    <row r="49" spans="1:10" s="33" customFormat="1" ht="15.75" x14ac:dyDescent="0.2">
      <c r="A49" s="69"/>
      <c r="B49" s="18"/>
      <c r="C49" s="4"/>
      <c r="D49" s="38"/>
      <c r="E49" s="39" t="s">
        <v>0</v>
      </c>
      <c r="F49" s="6"/>
      <c r="G49" s="5"/>
      <c r="H49" s="40">
        <f>ROUND(H48*16%,2)</f>
        <v>5229.8599999999997</v>
      </c>
      <c r="I49" s="58"/>
      <c r="J49" s="58"/>
    </row>
    <row r="50" spans="1:10" s="33" customFormat="1" ht="15.75" x14ac:dyDescent="0.2">
      <c r="A50" s="69"/>
      <c r="B50" s="41"/>
      <c r="C50" s="4"/>
      <c r="D50" s="38"/>
      <c r="E50" s="39" t="s">
        <v>9</v>
      </c>
      <c r="F50" s="6"/>
      <c r="G50" s="5"/>
      <c r="H50" s="40">
        <f>SUM(H48:H49)</f>
        <v>37916.490000000005</v>
      </c>
      <c r="I50" s="58"/>
      <c r="J50" s="58"/>
    </row>
    <row r="51" spans="1:10" s="33" customFormat="1" ht="15.75" x14ac:dyDescent="0.2">
      <c r="A51" s="69"/>
      <c r="B51" s="41"/>
      <c r="C51" s="42"/>
      <c r="D51" s="42"/>
      <c r="E51" s="43"/>
      <c r="F51" s="44"/>
      <c r="G51" s="44"/>
      <c r="H51" s="37"/>
      <c r="I51" s="58"/>
      <c r="J51" s="58"/>
    </row>
    <row r="52" spans="1:10" s="33" customFormat="1" ht="15.75" x14ac:dyDescent="0.2">
      <c r="A52" s="69"/>
      <c r="B52" s="41"/>
      <c r="C52" s="42"/>
      <c r="D52" s="42"/>
      <c r="E52" s="43"/>
      <c r="F52" s="44"/>
      <c r="G52" s="44"/>
      <c r="H52" s="37"/>
      <c r="I52" s="58"/>
      <c r="J52" s="58"/>
    </row>
    <row r="53" spans="1:10" s="33" customFormat="1" ht="15.75" x14ac:dyDescent="0.2">
      <c r="A53" s="69"/>
      <c r="B53" s="41"/>
      <c r="C53" s="42"/>
      <c r="D53" s="42"/>
      <c r="E53" s="43"/>
      <c r="F53" s="44"/>
      <c r="G53" s="44"/>
      <c r="H53" s="37"/>
      <c r="I53" s="58"/>
      <c r="J53" s="58"/>
    </row>
    <row r="54" spans="1:10" s="33" customFormat="1" ht="15.75" x14ac:dyDescent="0.2">
      <c r="A54" s="69"/>
      <c r="B54" s="41"/>
      <c r="C54" s="42"/>
      <c r="D54" s="42"/>
      <c r="E54" s="43"/>
      <c r="F54" s="44"/>
      <c r="G54" s="44"/>
      <c r="H54" s="37"/>
      <c r="I54" s="58"/>
      <c r="J54" s="58"/>
    </row>
    <row r="55" spans="1:10" s="33" customFormat="1" ht="15.75" x14ac:dyDescent="0.2">
      <c r="A55" s="69"/>
      <c r="B55" s="41"/>
      <c r="C55" s="42"/>
      <c r="D55" s="42"/>
      <c r="E55" s="43"/>
      <c r="F55" s="44"/>
      <c r="G55" s="44"/>
      <c r="H55" s="37"/>
      <c r="I55" s="58"/>
      <c r="J55" s="58"/>
    </row>
    <row r="56" spans="1:10" s="33" customFormat="1" ht="15.75" x14ac:dyDescent="0.2">
      <c r="A56" s="69"/>
      <c r="B56" s="41"/>
      <c r="C56" s="42"/>
      <c r="D56" s="42"/>
      <c r="E56" s="43"/>
      <c r="F56" s="44"/>
      <c r="G56" s="44"/>
      <c r="H56" s="37"/>
      <c r="I56" s="58"/>
      <c r="J56" s="58"/>
    </row>
    <row r="57" spans="1:10" s="33" customFormat="1" ht="15.75" x14ac:dyDescent="0.2">
      <c r="A57" s="69"/>
      <c r="B57" s="41"/>
      <c r="C57" s="42"/>
      <c r="D57" s="42"/>
      <c r="E57" s="43"/>
      <c r="F57" s="44"/>
      <c r="G57" s="44"/>
      <c r="H57" s="37"/>
      <c r="I57" s="58"/>
      <c r="J57" s="58"/>
    </row>
    <row r="58" spans="1:10" s="33" customFormat="1" ht="15.75" x14ac:dyDescent="0.2">
      <c r="A58" s="69"/>
      <c r="B58" s="41"/>
      <c r="C58" s="42"/>
      <c r="D58" s="42"/>
      <c r="E58" s="43"/>
      <c r="F58" s="44"/>
      <c r="G58" s="44"/>
      <c r="H58" s="37"/>
      <c r="I58" s="58"/>
      <c r="J58" s="58"/>
    </row>
    <row r="59" spans="1:10" s="33" customFormat="1" ht="15.75" x14ac:dyDescent="0.2">
      <c r="A59" s="69"/>
      <c r="B59" s="41"/>
      <c r="C59" s="42"/>
      <c r="D59" s="42"/>
      <c r="E59" s="43"/>
      <c r="F59" s="44"/>
      <c r="G59" s="44"/>
      <c r="H59" s="37"/>
      <c r="I59" s="58"/>
      <c r="J59" s="58"/>
    </row>
    <row r="60" spans="1:10" s="33" customFormat="1" ht="15.75" x14ac:dyDescent="0.2">
      <c r="A60" s="69"/>
      <c r="B60" s="41"/>
      <c r="C60" s="42"/>
      <c r="D60" s="42"/>
      <c r="E60" s="43"/>
      <c r="F60" s="44"/>
      <c r="G60" s="44"/>
      <c r="H60" s="37"/>
      <c r="I60" s="58"/>
      <c r="J60" s="58"/>
    </row>
    <row r="61" spans="1:10" s="33" customFormat="1" ht="15.75" x14ac:dyDescent="0.2">
      <c r="A61" s="69"/>
      <c r="B61" s="41"/>
      <c r="C61" s="42"/>
      <c r="D61" s="42"/>
      <c r="E61" s="43"/>
      <c r="F61" s="44"/>
      <c r="G61" s="44"/>
      <c r="H61" s="37"/>
      <c r="I61" s="58"/>
      <c r="J61" s="58"/>
    </row>
    <row r="62" spans="1:10" s="33" customFormat="1" ht="15.75" x14ac:dyDescent="0.2">
      <c r="A62" s="69"/>
      <c r="B62" s="41"/>
      <c r="C62" s="42"/>
      <c r="D62" s="42"/>
      <c r="E62" s="43"/>
      <c r="F62" s="44"/>
      <c r="G62" s="44"/>
      <c r="H62" s="37"/>
      <c r="I62" s="58"/>
      <c r="J62" s="58"/>
    </row>
    <row r="63" spans="1:10" s="33" customFormat="1" ht="15.75" x14ac:dyDescent="0.2">
      <c r="A63" s="69"/>
      <c r="B63" s="41"/>
      <c r="C63" s="42"/>
      <c r="D63" s="42"/>
      <c r="E63" s="43"/>
      <c r="F63" s="44"/>
      <c r="G63" s="44"/>
      <c r="H63" s="37"/>
      <c r="I63" s="58"/>
      <c r="J63" s="58"/>
    </row>
    <row r="64" spans="1:10" s="33" customFormat="1" ht="15.75" x14ac:dyDescent="0.2">
      <c r="A64" s="69"/>
      <c r="B64" s="41"/>
      <c r="C64" s="42"/>
      <c r="D64" s="42"/>
      <c r="E64" s="43"/>
      <c r="F64" s="44"/>
      <c r="G64" s="44"/>
      <c r="H64" s="37"/>
      <c r="I64" s="58"/>
      <c r="J64" s="58"/>
    </row>
    <row r="65" spans="1:10" s="33" customFormat="1" ht="15.75" x14ac:dyDescent="0.2">
      <c r="A65" s="69"/>
      <c r="B65" s="41"/>
      <c r="C65" s="60"/>
      <c r="D65" s="42"/>
      <c r="E65" s="112"/>
      <c r="F65" s="112"/>
      <c r="G65" s="112"/>
      <c r="H65" s="37"/>
      <c r="I65" s="58"/>
      <c r="J65" s="58"/>
    </row>
    <row r="66" spans="1:10" s="33" customFormat="1" ht="15.75" x14ac:dyDescent="0.2">
      <c r="A66" s="69"/>
      <c r="B66" s="41"/>
      <c r="C66" s="42"/>
      <c r="D66" s="42"/>
      <c r="E66" s="43"/>
      <c r="F66" s="44"/>
      <c r="G66" s="44"/>
      <c r="H66" s="37"/>
      <c r="I66" s="58"/>
      <c r="J66" s="58"/>
    </row>
    <row r="67" spans="1:10" s="33" customFormat="1" ht="15.75" x14ac:dyDescent="0.2">
      <c r="A67" s="69"/>
      <c r="B67" s="41"/>
      <c r="C67" s="42"/>
      <c r="D67" s="42"/>
      <c r="E67" s="43"/>
      <c r="F67" s="44"/>
      <c r="G67" s="44"/>
      <c r="H67" s="37"/>
      <c r="I67" s="58"/>
      <c r="J67" s="58"/>
    </row>
    <row r="68" spans="1:10" s="33" customFormat="1" ht="15.75" x14ac:dyDescent="0.2">
      <c r="A68" s="69"/>
      <c r="B68" s="41"/>
      <c r="C68" s="42"/>
      <c r="D68" s="42"/>
      <c r="E68" s="43"/>
      <c r="F68" s="44"/>
      <c r="G68" s="44"/>
      <c r="H68" s="37"/>
      <c r="I68" s="58"/>
      <c r="J68" s="58"/>
    </row>
    <row r="69" spans="1:10" s="33" customFormat="1" ht="15.75" x14ac:dyDescent="0.2">
      <c r="A69" s="69"/>
      <c r="B69" s="41"/>
      <c r="C69" s="42"/>
      <c r="D69" s="42"/>
      <c r="E69" s="75"/>
      <c r="F69" s="44"/>
      <c r="G69" s="44"/>
      <c r="H69" s="37"/>
      <c r="I69" s="58"/>
      <c r="J69" s="58"/>
    </row>
    <row r="70" spans="1:10" s="33" customFormat="1" ht="15.75" x14ac:dyDescent="0.2">
      <c r="A70" s="69"/>
      <c r="B70" s="41"/>
      <c r="C70" s="42"/>
      <c r="D70" s="42"/>
      <c r="E70" s="75"/>
      <c r="F70" s="44"/>
      <c r="G70" s="44"/>
      <c r="H70" s="37"/>
      <c r="I70" s="58"/>
      <c r="J70" s="58"/>
    </row>
    <row r="71" spans="1:10" s="33" customFormat="1" ht="15.75" x14ac:dyDescent="0.2">
      <c r="A71" s="69"/>
      <c r="B71" s="41"/>
      <c r="C71" s="42"/>
      <c r="D71" s="42"/>
      <c r="E71" s="75"/>
      <c r="F71" s="44"/>
      <c r="G71" s="44"/>
      <c r="H71" s="37"/>
      <c r="I71" s="58"/>
      <c r="J71" s="58"/>
    </row>
    <row r="72" spans="1:10" s="33" customFormat="1" ht="15.75" x14ac:dyDescent="0.2">
      <c r="A72" s="69"/>
      <c r="B72" s="41"/>
      <c r="C72" s="42"/>
      <c r="D72" s="42"/>
      <c r="E72" s="75"/>
      <c r="F72" s="44"/>
      <c r="G72" s="44"/>
      <c r="H72" s="37"/>
      <c r="I72" s="58"/>
      <c r="J72" s="58"/>
    </row>
    <row r="73" spans="1:10" s="33" customFormat="1" ht="15.75" x14ac:dyDescent="0.2">
      <c r="A73" s="69"/>
      <c r="B73" s="41"/>
      <c r="C73" s="42"/>
      <c r="D73" s="42"/>
      <c r="E73" s="75"/>
      <c r="F73" s="44"/>
      <c r="G73" s="44"/>
      <c r="H73" s="37"/>
      <c r="I73" s="58"/>
      <c r="J73" s="58"/>
    </row>
    <row r="74" spans="1:10" s="33" customFormat="1" ht="15.75" x14ac:dyDescent="0.2">
      <c r="A74" s="69"/>
      <c r="B74" s="41"/>
      <c r="C74" s="42"/>
      <c r="D74" s="42"/>
      <c r="E74" s="75"/>
      <c r="F74" s="44"/>
      <c r="G74" s="44"/>
      <c r="H74" s="37"/>
      <c r="I74" s="58"/>
      <c r="J74" s="58"/>
    </row>
    <row r="75" spans="1:10" s="33" customFormat="1" ht="15.75" x14ac:dyDescent="0.2">
      <c r="A75" s="69"/>
      <c r="B75" s="41"/>
      <c r="C75" s="42"/>
      <c r="D75" s="42"/>
      <c r="E75" s="75"/>
      <c r="F75" s="44"/>
      <c r="G75" s="44"/>
      <c r="H75" s="37"/>
      <c r="I75" s="58"/>
      <c r="J75" s="58"/>
    </row>
    <row r="76" spans="1:10" s="33" customFormat="1" ht="15.75" x14ac:dyDescent="0.2">
      <c r="A76" s="69"/>
      <c r="B76" s="41"/>
      <c r="C76" s="42"/>
      <c r="D76" s="42"/>
      <c r="E76" s="75"/>
      <c r="F76" s="44"/>
      <c r="G76" s="44"/>
      <c r="H76" s="37"/>
      <c r="I76" s="58"/>
      <c r="J76" s="58"/>
    </row>
    <row r="77" spans="1:10" s="33" customFormat="1" ht="15.75" x14ac:dyDescent="0.2">
      <c r="A77" s="69"/>
      <c r="B77" s="41"/>
      <c r="C77" s="42"/>
      <c r="D77" s="42"/>
      <c r="E77" s="75"/>
      <c r="F77" s="44"/>
      <c r="G77" s="44"/>
      <c r="H77" s="37"/>
      <c r="I77" s="58"/>
      <c r="J77" s="58"/>
    </row>
    <row r="78" spans="1:10" s="33" customFormat="1" ht="15.75" x14ac:dyDescent="0.2">
      <c r="A78" s="69"/>
      <c r="B78" s="41"/>
      <c r="C78" s="42"/>
      <c r="D78" s="42"/>
      <c r="E78" s="113"/>
      <c r="F78" s="113"/>
      <c r="G78" s="113"/>
      <c r="H78" s="37"/>
      <c r="I78" s="58"/>
      <c r="J78" s="58"/>
    </row>
    <row r="79" spans="1:10" s="33" customFormat="1" ht="15.75" x14ac:dyDescent="0.2">
      <c r="A79" s="69"/>
      <c r="B79" s="41"/>
      <c r="C79" s="59"/>
      <c r="D79" s="42"/>
      <c r="E79" s="112"/>
      <c r="F79" s="112"/>
      <c r="G79" s="112"/>
      <c r="H79" s="37"/>
      <c r="I79" s="58"/>
      <c r="J79" s="58"/>
    </row>
    <row r="80" spans="1:10" s="33" customFormat="1" ht="15.75" x14ac:dyDescent="0.2">
      <c r="A80" s="69"/>
      <c r="B80" s="41"/>
      <c r="C80" s="42"/>
      <c r="D80" s="42"/>
      <c r="E80" s="43"/>
      <c r="F80" s="44"/>
      <c r="G80" s="44"/>
      <c r="H80" s="37"/>
      <c r="I80" s="58"/>
      <c r="J80" s="58"/>
    </row>
    <row r="81" spans="1:17" s="33" customFormat="1" ht="15.75" x14ac:dyDescent="0.2">
      <c r="A81" s="69"/>
      <c r="B81" s="41"/>
      <c r="C81" s="42"/>
      <c r="D81" s="42"/>
      <c r="E81" s="43"/>
      <c r="F81" s="44"/>
      <c r="G81" s="44"/>
      <c r="H81" s="37"/>
      <c r="I81" s="58"/>
      <c r="J81" s="58"/>
    </row>
    <row r="82" spans="1:17" s="2" customFormat="1" ht="15.75" customHeight="1" x14ac:dyDescent="0.2">
      <c r="A82" s="70"/>
      <c r="B82" s="41"/>
      <c r="C82" s="42"/>
      <c r="D82" s="42"/>
      <c r="E82" s="43"/>
      <c r="F82" s="44"/>
      <c r="G82" s="44"/>
      <c r="H82" s="37"/>
    </row>
    <row r="83" spans="1:17" s="2" customFormat="1" ht="15.75" customHeight="1" x14ac:dyDescent="0.2">
      <c r="A83" s="70"/>
      <c r="B83" s="41"/>
      <c r="C83" s="42"/>
      <c r="D83" s="42"/>
      <c r="E83" s="43"/>
      <c r="F83" s="44"/>
      <c r="G83" s="44"/>
      <c r="H83" s="37"/>
    </row>
    <row r="84" spans="1:17" s="2" customFormat="1" ht="15.75" customHeight="1" x14ac:dyDescent="0.2">
      <c r="A84" s="70"/>
      <c r="B84" s="41"/>
      <c r="C84" s="42"/>
      <c r="D84" s="42"/>
      <c r="E84" s="43"/>
      <c r="F84" s="44"/>
      <c r="G84" s="44"/>
      <c r="H84" s="37"/>
    </row>
    <row r="85" spans="1:17" s="2" customFormat="1" ht="15.75" customHeight="1" x14ac:dyDescent="0.2">
      <c r="A85" s="70"/>
      <c r="B85" s="41"/>
      <c r="C85" s="42"/>
      <c r="D85" s="42"/>
      <c r="E85" s="43"/>
      <c r="F85" s="44"/>
      <c r="G85" s="44"/>
      <c r="H85" s="37"/>
    </row>
    <row r="86" spans="1:17" s="2" customFormat="1" ht="15.75" customHeight="1" x14ac:dyDescent="0.2">
      <c r="A86" s="70"/>
      <c r="B86" s="41"/>
      <c r="C86" s="42"/>
      <c r="D86" s="42"/>
      <c r="E86" s="43"/>
      <c r="F86" s="44"/>
      <c r="G86" s="44"/>
      <c r="H86" s="37"/>
    </row>
    <row r="87" spans="1:17" s="2" customFormat="1" ht="15.75" customHeight="1" x14ac:dyDescent="0.2">
      <c r="A87" s="70"/>
      <c r="B87" s="41"/>
      <c r="C87" s="42"/>
      <c r="D87" s="42"/>
      <c r="E87" s="43"/>
      <c r="F87" s="44"/>
      <c r="G87" s="44"/>
      <c r="H87" s="37"/>
    </row>
    <row r="88" spans="1:17" s="2" customFormat="1" ht="15.75" customHeight="1" x14ac:dyDescent="0.2">
      <c r="A88" s="70"/>
      <c r="B88" s="41"/>
      <c r="C88" s="42"/>
      <c r="D88" s="42"/>
      <c r="E88" s="43"/>
      <c r="F88" s="44"/>
      <c r="G88" s="44"/>
      <c r="H88" s="37"/>
    </row>
    <row r="89" spans="1:17" ht="15.75" customHeight="1" x14ac:dyDescent="0.2">
      <c r="B89" s="41"/>
      <c r="C89" s="42"/>
      <c r="D89" s="42"/>
      <c r="E89" s="43"/>
      <c r="F89" s="44"/>
      <c r="G89" s="44"/>
      <c r="H89" s="37"/>
      <c r="I89" s="2"/>
      <c r="J89" s="2"/>
      <c r="K89" s="2"/>
      <c r="L89" s="2"/>
      <c r="M89" s="2"/>
      <c r="N89" s="2"/>
      <c r="O89" s="2"/>
      <c r="P89" s="2"/>
      <c r="Q89" s="2"/>
    </row>
    <row r="90" spans="1:17" ht="15.75" customHeight="1" x14ac:dyDescent="0.2">
      <c r="B90" s="41"/>
      <c r="C90" s="42"/>
      <c r="D90" s="42"/>
      <c r="E90" s="43"/>
      <c r="F90" s="44"/>
      <c r="G90" s="44"/>
      <c r="H90" s="37"/>
      <c r="I90" s="2"/>
      <c r="J90" s="2"/>
      <c r="K90" s="2"/>
      <c r="L90" s="2"/>
      <c r="M90" s="2"/>
      <c r="N90" s="2"/>
      <c r="O90" s="2"/>
      <c r="P90" s="2"/>
      <c r="Q90" s="2"/>
    </row>
    <row r="91" spans="1:17" ht="15.75" customHeight="1" x14ac:dyDescent="0.2">
      <c r="B91" s="41"/>
      <c r="C91" s="42"/>
      <c r="D91" s="42"/>
      <c r="E91" s="43"/>
      <c r="F91" s="44"/>
      <c r="G91" s="44"/>
      <c r="H91" s="37"/>
      <c r="I91" s="2"/>
      <c r="J91" s="2"/>
      <c r="K91" s="2"/>
      <c r="L91" s="2"/>
      <c r="M91" s="2"/>
      <c r="N91" s="2"/>
      <c r="O91" s="2"/>
      <c r="P91" s="2"/>
      <c r="Q91" s="2"/>
    </row>
    <row r="92" spans="1:17" ht="15.75" customHeight="1" thickBot="1" x14ac:dyDescent="0.25">
      <c r="B92" s="41"/>
      <c r="C92" s="42"/>
      <c r="D92" s="42"/>
      <c r="E92" s="43"/>
      <c r="F92" s="44"/>
      <c r="G92" s="44"/>
      <c r="H92" s="37"/>
      <c r="I92" s="2"/>
      <c r="J92" s="2"/>
      <c r="K92" s="2"/>
      <c r="L92" s="2"/>
      <c r="M92" s="2"/>
      <c r="N92" s="2"/>
      <c r="O92" s="2"/>
      <c r="P92" s="2"/>
      <c r="Q92" s="2"/>
    </row>
    <row r="93" spans="1:17" s="58" customFormat="1" ht="16.5" thickTop="1" x14ac:dyDescent="0.25">
      <c r="A93" s="67"/>
      <c r="B93" s="84" t="s">
        <v>274</v>
      </c>
      <c r="C93" s="85"/>
      <c r="D93" s="85"/>
      <c r="E93" s="85"/>
      <c r="F93" s="85"/>
      <c r="G93" s="85"/>
      <c r="H93" s="86"/>
    </row>
    <row r="94" spans="1:17" s="58" customFormat="1" x14ac:dyDescent="0.2">
      <c r="B94" s="7"/>
      <c r="C94" s="8"/>
      <c r="D94" s="9"/>
      <c r="E94" s="9"/>
      <c r="F94" s="10"/>
      <c r="G94" s="10"/>
      <c r="H94" s="11"/>
    </row>
    <row r="95" spans="1:17" s="58" customFormat="1" ht="27" customHeight="1" x14ac:dyDescent="0.2">
      <c r="B95" s="12"/>
      <c r="C95" s="8"/>
      <c r="D95" s="9"/>
      <c r="E95" s="9"/>
      <c r="F95" s="8"/>
      <c r="G95" s="8"/>
      <c r="H95" s="11"/>
    </row>
    <row r="96" spans="1:17" s="58" customFormat="1" ht="15.75" x14ac:dyDescent="0.2">
      <c r="B96" s="12"/>
      <c r="C96" s="8"/>
      <c r="D96" s="9"/>
      <c r="E96" s="9"/>
      <c r="F96" s="8"/>
      <c r="G96" s="8"/>
      <c r="H96" s="11"/>
    </row>
    <row r="97" spans="1:8" s="58" customFormat="1" ht="9" customHeight="1" x14ac:dyDescent="0.2">
      <c r="B97" s="12"/>
      <c r="C97" s="8"/>
      <c r="D97" s="13"/>
      <c r="E97" s="13"/>
      <c r="F97" s="13"/>
      <c r="G97" s="13"/>
      <c r="H97" s="14"/>
    </row>
    <row r="98" spans="1:8" s="58" customFormat="1" ht="23.25" x14ac:dyDescent="0.2">
      <c r="B98" s="76"/>
      <c r="C98" s="77"/>
      <c r="D98" s="77"/>
      <c r="E98" s="77"/>
      <c r="F98" s="77"/>
      <c r="G98" s="107"/>
      <c r="H98" s="108"/>
    </row>
    <row r="99" spans="1:8" s="58" customFormat="1" ht="24" thickBot="1" x14ac:dyDescent="0.25">
      <c r="B99" s="96"/>
      <c r="C99" s="97"/>
      <c r="D99" s="97"/>
      <c r="E99" s="97"/>
      <c r="F99" s="97"/>
      <c r="G99" s="97"/>
      <c r="H99" s="98"/>
    </row>
    <row r="100" spans="1:8" s="58" customFormat="1" ht="32.450000000000003" customHeight="1" thickTop="1" x14ac:dyDescent="0.2">
      <c r="A100" s="68"/>
      <c r="B100" s="15" t="s">
        <v>1</v>
      </c>
      <c r="C100" s="109" t="str">
        <f>C8</f>
        <v>construcción de aréa administrativa en estructura U3-C planta baja y Construcción de dos aulas didacticas en estructura U3-C planta alta.</v>
      </c>
      <c r="D100" s="109"/>
      <c r="E100" s="109"/>
      <c r="F100" s="109"/>
      <c r="G100" s="110"/>
      <c r="H100" s="111"/>
    </row>
    <row r="101" spans="1:8" s="58" customFormat="1" ht="27.95" customHeight="1" x14ac:dyDescent="0.2">
      <c r="A101" s="68"/>
      <c r="B101" s="16" t="s">
        <v>2</v>
      </c>
      <c r="C101" s="99" t="str">
        <f>C9</f>
        <v>Escuela Secundaria No.8</v>
      </c>
      <c r="D101" s="100"/>
      <c r="E101" s="100"/>
      <c r="F101" s="100"/>
      <c r="G101" s="100"/>
      <c r="H101" s="101"/>
    </row>
    <row r="102" spans="1:8" s="58" customFormat="1" ht="27.95" customHeight="1" x14ac:dyDescent="0.2">
      <c r="A102" s="68"/>
      <c r="B102" s="16" t="s">
        <v>3</v>
      </c>
      <c r="C102" s="99" t="str">
        <f>C10</f>
        <v>Cabos San Lucas</v>
      </c>
      <c r="D102" s="100"/>
      <c r="E102" s="100"/>
      <c r="F102" s="100"/>
      <c r="G102" s="100"/>
      <c r="H102" s="101"/>
    </row>
    <row r="103" spans="1:8" s="58" customFormat="1" ht="22.9" customHeight="1" thickBot="1" x14ac:dyDescent="0.25">
      <c r="A103" s="68"/>
      <c r="B103" s="17" t="s">
        <v>4</v>
      </c>
      <c r="C103" s="102" t="str">
        <f>C11</f>
        <v>Los Cabos, B.C.S.</v>
      </c>
      <c r="D103" s="103"/>
      <c r="E103" s="103"/>
      <c r="F103" s="103"/>
      <c r="G103" s="103"/>
      <c r="H103" s="104"/>
    </row>
    <row r="104" spans="1:8" s="58" customFormat="1" ht="32.450000000000003" customHeight="1" thickTop="1" thickBot="1" x14ac:dyDescent="0.25">
      <c r="A104" s="68"/>
      <c r="B104" s="45" t="s">
        <v>10</v>
      </c>
      <c r="C104" s="46" t="s">
        <v>11</v>
      </c>
      <c r="D104" s="46" t="s">
        <v>12</v>
      </c>
      <c r="E104" s="46" t="s">
        <v>13</v>
      </c>
      <c r="F104" s="46" t="s">
        <v>14</v>
      </c>
      <c r="G104" s="46" t="s">
        <v>15</v>
      </c>
      <c r="H104" s="46" t="s">
        <v>16</v>
      </c>
    </row>
    <row r="105" spans="1:8" ht="16.5" thickTop="1" x14ac:dyDescent="0.2">
      <c r="B105" s="64"/>
      <c r="C105" s="65" t="s">
        <v>256</v>
      </c>
      <c r="D105" s="65"/>
      <c r="E105" s="65"/>
      <c r="F105" s="65"/>
      <c r="G105" s="65"/>
      <c r="H105" s="66"/>
    </row>
    <row r="106" spans="1:8" ht="15.75" x14ac:dyDescent="0.2">
      <c r="B106" s="47"/>
      <c r="C106" s="48" t="s">
        <v>260</v>
      </c>
      <c r="D106" s="49"/>
      <c r="E106" s="49"/>
      <c r="F106" s="49"/>
      <c r="G106" s="49"/>
      <c r="H106" s="49"/>
    </row>
    <row r="107" spans="1:8" ht="105" x14ac:dyDescent="0.2">
      <c r="B107" s="50" t="s">
        <v>100</v>
      </c>
      <c r="C107" s="74" t="s">
        <v>145</v>
      </c>
      <c r="D107" s="73" t="s">
        <v>26</v>
      </c>
      <c r="E107" s="51">
        <v>208.69200000000001</v>
      </c>
      <c r="F107" s="52">
        <v>1</v>
      </c>
      <c r="G107" s="53"/>
      <c r="H107" s="54">
        <f>ROUND(E107*F107,2)</f>
        <v>208.69</v>
      </c>
    </row>
    <row r="108" spans="1:8" ht="15.75" x14ac:dyDescent="0.2">
      <c r="B108" s="48"/>
      <c r="C108" s="55" t="s">
        <v>118</v>
      </c>
      <c r="D108" s="56"/>
      <c r="E108" s="56"/>
      <c r="F108" s="52">
        <v>1</v>
      </c>
      <c r="G108" s="56"/>
      <c r="H108" s="57">
        <f>SUM(H107)</f>
        <v>208.69</v>
      </c>
    </row>
    <row r="109" spans="1:8" ht="15.75" x14ac:dyDescent="0.2">
      <c r="B109" s="47"/>
      <c r="C109" s="48" t="s">
        <v>261</v>
      </c>
      <c r="D109" s="49"/>
      <c r="E109" s="49"/>
      <c r="F109" s="52">
        <v>1</v>
      </c>
      <c r="G109" s="49"/>
      <c r="H109" s="49"/>
    </row>
    <row r="110" spans="1:8" ht="45" x14ac:dyDescent="0.2">
      <c r="B110" s="50" t="s">
        <v>101</v>
      </c>
      <c r="C110" s="74" t="s">
        <v>146</v>
      </c>
      <c r="D110" s="73" t="s">
        <v>24</v>
      </c>
      <c r="E110" s="51">
        <v>235.75</v>
      </c>
      <c r="F110" s="52">
        <v>1</v>
      </c>
      <c r="G110" s="53"/>
      <c r="H110" s="54">
        <f t="shared" ref="H110:H126" si="0">ROUND(E110*F110,2)</f>
        <v>235.75</v>
      </c>
    </row>
    <row r="111" spans="1:8" ht="45" x14ac:dyDescent="0.2">
      <c r="B111" s="50" t="s">
        <v>102</v>
      </c>
      <c r="C111" s="74" t="s">
        <v>147</v>
      </c>
      <c r="D111" s="73" t="s">
        <v>26</v>
      </c>
      <c r="E111" s="51">
        <v>284.23399999999998</v>
      </c>
      <c r="F111" s="52">
        <v>1</v>
      </c>
      <c r="G111" s="53"/>
      <c r="H111" s="54">
        <f t="shared" si="0"/>
        <v>284.23</v>
      </c>
    </row>
    <row r="112" spans="1:8" ht="60" x14ac:dyDescent="0.2">
      <c r="B112" s="50" t="s">
        <v>103</v>
      </c>
      <c r="C112" s="74" t="s">
        <v>148</v>
      </c>
      <c r="D112" s="73" t="s">
        <v>24</v>
      </c>
      <c r="E112" s="51">
        <v>206.05999999999997</v>
      </c>
      <c r="F112" s="52">
        <v>1</v>
      </c>
      <c r="G112" s="53"/>
      <c r="H112" s="54">
        <f t="shared" si="0"/>
        <v>206.06</v>
      </c>
    </row>
    <row r="113" spans="2:8" ht="60" x14ac:dyDescent="0.2">
      <c r="B113" s="50" t="s">
        <v>104</v>
      </c>
      <c r="C113" s="74" t="s">
        <v>149</v>
      </c>
      <c r="D113" s="73" t="s">
        <v>28</v>
      </c>
      <c r="E113" s="51">
        <v>1192.0914000000005</v>
      </c>
      <c r="F113" s="52">
        <v>1</v>
      </c>
      <c r="G113" s="53"/>
      <c r="H113" s="54">
        <f t="shared" si="0"/>
        <v>1192.0899999999999</v>
      </c>
    </row>
    <row r="114" spans="2:8" ht="60" x14ac:dyDescent="0.2">
      <c r="B114" s="72" t="s">
        <v>105</v>
      </c>
      <c r="C114" s="74" t="s">
        <v>150</v>
      </c>
      <c r="D114" s="73" t="s">
        <v>28</v>
      </c>
      <c r="E114" s="51">
        <v>2646.6707999999999</v>
      </c>
      <c r="F114" s="52">
        <v>1</v>
      </c>
      <c r="G114" s="53"/>
      <c r="H114" s="54">
        <f t="shared" si="0"/>
        <v>2646.67</v>
      </c>
    </row>
    <row r="115" spans="2:8" ht="75" x14ac:dyDescent="0.2">
      <c r="B115" s="72" t="s">
        <v>106</v>
      </c>
      <c r="C115" s="74" t="s">
        <v>151</v>
      </c>
      <c r="D115" s="73" t="s">
        <v>28</v>
      </c>
      <c r="E115" s="51">
        <v>4599.7199999999993</v>
      </c>
      <c r="F115" s="52">
        <v>1</v>
      </c>
      <c r="G115" s="53"/>
      <c r="H115" s="54">
        <f t="shared" si="0"/>
        <v>4599.72</v>
      </c>
    </row>
    <row r="116" spans="2:8" ht="60" x14ac:dyDescent="0.2">
      <c r="B116" s="72" t="s">
        <v>107</v>
      </c>
      <c r="C116" s="74" t="s">
        <v>152</v>
      </c>
      <c r="D116" s="73" t="s">
        <v>24</v>
      </c>
      <c r="E116" s="51">
        <v>238.52199999999999</v>
      </c>
      <c r="F116" s="52">
        <v>1</v>
      </c>
      <c r="G116" s="53"/>
      <c r="H116" s="54">
        <f t="shared" si="0"/>
        <v>238.52</v>
      </c>
    </row>
    <row r="117" spans="2:8" ht="45" x14ac:dyDescent="0.2">
      <c r="B117" s="50" t="s">
        <v>108</v>
      </c>
      <c r="C117" s="74" t="s">
        <v>153</v>
      </c>
      <c r="D117" s="73" t="s">
        <v>40</v>
      </c>
      <c r="E117" s="51">
        <v>15.2</v>
      </c>
      <c r="F117" s="52">
        <v>1</v>
      </c>
      <c r="G117" s="53"/>
      <c r="H117" s="54">
        <f t="shared" si="0"/>
        <v>15.2</v>
      </c>
    </row>
    <row r="118" spans="2:8" ht="60" x14ac:dyDescent="0.2">
      <c r="B118" s="50" t="s">
        <v>109</v>
      </c>
      <c r="C118" s="74" t="s">
        <v>154</v>
      </c>
      <c r="D118" s="73" t="s">
        <v>40</v>
      </c>
      <c r="E118" s="51">
        <v>11.7</v>
      </c>
      <c r="F118" s="52">
        <v>1</v>
      </c>
      <c r="G118" s="53"/>
      <c r="H118" s="54">
        <f t="shared" si="0"/>
        <v>11.7</v>
      </c>
    </row>
    <row r="119" spans="2:8" ht="75" x14ac:dyDescent="0.2">
      <c r="B119" s="72" t="s">
        <v>110</v>
      </c>
      <c r="C119" s="74" t="s">
        <v>155</v>
      </c>
      <c r="D119" s="73" t="s">
        <v>26</v>
      </c>
      <c r="E119" s="51">
        <v>93.66</v>
      </c>
      <c r="F119" s="52">
        <v>1</v>
      </c>
      <c r="G119" s="53"/>
      <c r="H119" s="54">
        <f t="shared" si="0"/>
        <v>93.66</v>
      </c>
    </row>
    <row r="120" spans="2:8" ht="60" x14ac:dyDescent="0.2">
      <c r="B120" s="50" t="s">
        <v>111</v>
      </c>
      <c r="C120" s="74" t="s">
        <v>156</v>
      </c>
      <c r="D120" s="73" t="s">
        <v>24</v>
      </c>
      <c r="E120" s="51">
        <v>62.501999999999995</v>
      </c>
      <c r="F120" s="52">
        <v>1</v>
      </c>
      <c r="G120" s="53"/>
      <c r="H120" s="54">
        <f t="shared" si="0"/>
        <v>62.5</v>
      </c>
    </row>
    <row r="121" spans="2:8" ht="45" x14ac:dyDescent="0.2">
      <c r="B121" s="50" t="s">
        <v>112</v>
      </c>
      <c r="C121" s="74" t="s">
        <v>157</v>
      </c>
      <c r="D121" s="73" t="s">
        <v>40</v>
      </c>
      <c r="E121" s="51">
        <v>25.6</v>
      </c>
      <c r="F121" s="52">
        <v>1</v>
      </c>
      <c r="G121" s="53"/>
      <c r="H121" s="54">
        <f t="shared" si="0"/>
        <v>25.6</v>
      </c>
    </row>
    <row r="122" spans="2:8" ht="45" x14ac:dyDescent="0.2">
      <c r="B122" s="50" t="s">
        <v>113</v>
      </c>
      <c r="C122" s="74" t="s">
        <v>158</v>
      </c>
      <c r="D122" s="73" t="s">
        <v>40</v>
      </c>
      <c r="E122" s="51">
        <v>32.1</v>
      </c>
      <c r="F122" s="52">
        <v>1</v>
      </c>
      <c r="G122" s="53"/>
      <c r="H122" s="54">
        <f t="shared" si="0"/>
        <v>32.1</v>
      </c>
    </row>
    <row r="123" spans="2:8" ht="45" x14ac:dyDescent="0.2">
      <c r="B123" s="72" t="s">
        <v>114</v>
      </c>
      <c r="C123" s="74" t="s">
        <v>159</v>
      </c>
      <c r="D123" s="73" t="s">
        <v>24</v>
      </c>
      <c r="E123" s="51">
        <v>152.50900000000001</v>
      </c>
      <c r="F123" s="52">
        <v>1</v>
      </c>
      <c r="G123" s="53"/>
      <c r="H123" s="54">
        <f t="shared" si="0"/>
        <v>152.51</v>
      </c>
    </row>
    <row r="124" spans="2:8" ht="75" x14ac:dyDescent="0.2">
      <c r="B124" s="50" t="s">
        <v>115</v>
      </c>
      <c r="C124" s="74" t="s">
        <v>160</v>
      </c>
      <c r="D124" s="73" t="s">
        <v>26</v>
      </c>
      <c r="E124" s="51">
        <v>284.23399999999998</v>
      </c>
      <c r="F124" s="52">
        <v>1</v>
      </c>
      <c r="G124" s="53"/>
      <c r="H124" s="54">
        <f t="shared" si="0"/>
        <v>284.23</v>
      </c>
    </row>
    <row r="125" spans="2:8" ht="45" x14ac:dyDescent="0.2">
      <c r="B125" s="50" t="s">
        <v>116</v>
      </c>
      <c r="C125" s="74" t="s">
        <v>161</v>
      </c>
      <c r="D125" s="73" t="s">
        <v>26</v>
      </c>
      <c r="E125" s="51">
        <v>27.53</v>
      </c>
      <c r="F125" s="52">
        <v>1</v>
      </c>
      <c r="G125" s="53"/>
      <c r="H125" s="54">
        <f t="shared" si="0"/>
        <v>27.53</v>
      </c>
    </row>
    <row r="126" spans="2:8" ht="75" x14ac:dyDescent="0.2">
      <c r="B126" s="50" t="s">
        <v>117</v>
      </c>
      <c r="C126" s="74" t="s">
        <v>162</v>
      </c>
      <c r="D126" s="73" t="s">
        <v>26</v>
      </c>
      <c r="E126" s="51">
        <v>48.893999999999998</v>
      </c>
      <c r="F126" s="52">
        <v>1</v>
      </c>
      <c r="G126" s="53"/>
      <c r="H126" s="54">
        <f t="shared" si="0"/>
        <v>48.89</v>
      </c>
    </row>
    <row r="127" spans="2:8" ht="15.75" x14ac:dyDescent="0.2">
      <c r="B127" s="48"/>
      <c r="C127" s="55" t="s">
        <v>119</v>
      </c>
      <c r="D127" s="56"/>
      <c r="E127" s="56"/>
      <c r="F127" s="52">
        <v>1</v>
      </c>
      <c r="G127" s="56"/>
      <c r="H127" s="57">
        <f>SUM(H110:H126)</f>
        <v>10156.960000000003</v>
      </c>
    </row>
    <row r="128" spans="2:8" ht="15.75" x14ac:dyDescent="0.2">
      <c r="B128" s="47"/>
      <c r="C128" s="48" t="s">
        <v>262</v>
      </c>
      <c r="D128" s="49"/>
      <c r="E128" s="49"/>
      <c r="F128" s="52">
        <v>1</v>
      </c>
      <c r="G128" s="49"/>
      <c r="H128" s="49"/>
    </row>
    <row r="129" spans="2:8" ht="45" x14ac:dyDescent="0.2">
      <c r="B129" s="50" t="s">
        <v>32</v>
      </c>
      <c r="C129" s="74" t="s">
        <v>163</v>
      </c>
      <c r="D129" s="73" t="s">
        <v>24</v>
      </c>
      <c r="E129" s="51">
        <v>163.26</v>
      </c>
      <c r="F129" s="52">
        <v>1</v>
      </c>
      <c r="G129" s="53"/>
      <c r="H129" s="54">
        <f t="shared" ref="H129:H135" si="1">ROUND(E129*F129,2)</f>
        <v>163.26</v>
      </c>
    </row>
    <row r="130" spans="2:8" ht="45" x14ac:dyDescent="0.2">
      <c r="B130" s="50" t="s">
        <v>34</v>
      </c>
      <c r="C130" s="74" t="s">
        <v>164</v>
      </c>
      <c r="D130" s="73" t="s">
        <v>24</v>
      </c>
      <c r="E130" s="51">
        <v>116.80099999999999</v>
      </c>
      <c r="F130" s="52">
        <v>1</v>
      </c>
      <c r="G130" s="53"/>
      <c r="H130" s="54">
        <f t="shared" si="1"/>
        <v>116.8</v>
      </c>
    </row>
    <row r="131" spans="2:8" ht="45" x14ac:dyDescent="0.2">
      <c r="B131" s="50" t="s">
        <v>35</v>
      </c>
      <c r="C131" s="74" t="s">
        <v>165</v>
      </c>
      <c r="D131" s="73" t="s">
        <v>24</v>
      </c>
      <c r="E131" s="51">
        <v>255.49999999999994</v>
      </c>
      <c r="F131" s="52">
        <v>1</v>
      </c>
      <c r="G131" s="53"/>
      <c r="H131" s="54">
        <f t="shared" si="1"/>
        <v>255.5</v>
      </c>
    </row>
    <row r="132" spans="2:8" ht="60" x14ac:dyDescent="0.2">
      <c r="B132" s="50" t="s">
        <v>27</v>
      </c>
      <c r="C132" s="74" t="s">
        <v>166</v>
      </c>
      <c r="D132" s="73" t="s">
        <v>28</v>
      </c>
      <c r="E132" s="51">
        <v>3365.7504800000002</v>
      </c>
      <c r="F132" s="52">
        <v>1</v>
      </c>
      <c r="G132" s="53"/>
      <c r="H132" s="54">
        <f t="shared" si="1"/>
        <v>3365.75</v>
      </c>
    </row>
    <row r="133" spans="2:8" ht="60" x14ac:dyDescent="0.2">
      <c r="B133" s="50" t="s">
        <v>29</v>
      </c>
      <c r="C133" s="74" t="s">
        <v>245</v>
      </c>
      <c r="D133" s="73" t="s">
        <v>28</v>
      </c>
      <c r="E133" s="51">
        <v>30.4</v>
      </c>
      <c r="F133" s="52">
        <v>1</v>
      </c>
      <c r="G133" s="53"/>
      <c r="H133" s="54">
        <f t="shared" si="1"/>
        <v>30.4</v>
      </c>
    </row>
    <row r="134" spans="2:8" ht="75" x14ac:dyDescent="0.2">
      <c r="B134" s="50" t="s">
        <v>30</v>
      </c>
      <c r="C134" s="74" t="s">
        <v>167</v>
      </c>
      <c r="D134" s="73" t="s">
        <v>28</v>
      </c>
      <c r="E134" s="51">
        <v>2692.4549999999999</v>
      </c>
      <c r="F134" s="52">
        <v>1</v>
      </c>
      <c r="G134" s="53"/>
      <c r="H134" s="54">
        <f t="shared" si="1"/>
        <v>2692.46</v>
      </c>
    </row>
    <row r="135" spans="2:8" ht="90" x14ac:dyDescent="0.2">
      <c r="B135" s="50" t="s">
        <v>31</v>
      </c>
      <c r="C135" s="74" t="s">
        <v>168</v>
      </c>
      <c r="D135" s="73" t="s">
        <v>26</v>
      </c>
      <c r="E135" s="51">
        <v>49.916860000000007</v>
      </c>
      <c r="F135" s="52">
        <v>1</v>
      </c>
      <c r="G135" s="53"/>
      <c r="H135" s="54">
        <f t="shared" si="1"/>
        <v>49.92</v>
      </c>
    </row>
    <row r="136" spans="2:8" ht="15.75" x14ac:dyDescent="0.2">
      <c r="B136" s="48"/>
      <c r="C136" s="55" t="s">
        <v>120</v>
      </c>
      <c r="D136" s="56"/>
      <c r="E136" s="56"/>
      <c r="F136" s="52">
        <v>1</v>
      </c>
      <c r="G136" s="56"/>
      <c r="H136" s="57">
        <f>SUM(H129:H135)</f>
        <v>6674.09</v>
      </c>
    </row>
    <row r="137" spans="2:8" ht="15.75" x14ac:dyDescent="0.2">
      <c r="B137" s="47"/>
      <c r="C137" s="48" t="s">
        <v>263</v>
      </c>
      <c r="D137" s="49"/>
      <c r="E137" s="49"/>
      <c r="F137" s="52">
        <v>1</v>
      </c>
      <c r="G137" s="49"/>
      <c r="H137" s="49"/>
    </row>
    <row r="138" spans="2:8" ht="90" x14ac:dyDescent="0.2">
      <c r="B138" s="50" t="s">
        <v>43</v>
      </c>
      <c r="C138" s="74" t="s">
        <v>169</v>
      </c>
      <c r="D138" s="73" t="s">
        <v>40</v>
      </c>
      <c r="E138" s="51">
        <v>26.099999999999998</v>
      </c>
      <c r="F138" s="52">
        <v>1</v>
      </c>
      <c r="G138" s="53"/>
      <c r="H138" s="54">
        <f t="shared" ref="H138:H157" si="2">ROUND(E138*F138,2)</f>
        <v>26.1</v>
      </c>
    </row>
    <row r="139" spans="2:8" ht="120" x14ac:dyDescent="0.2">
      <c r="B139" s="50" t="s">
        <v>44</v>
      </c>
      <c r="C139" s="74" t="s">
        <v>170</v>
      </c>
      <c r="D139" s="73" t="s">
        <v>40</v>
      </c>
      <c r="E139" s="51">
        <v>88.600000000000009</v>
      </c>
      <c r="F139" s="52">
        <v>1</v>
      </c>
      <c r="G139" s="53"/>
      <c r="H139" s="54">
        <f t="shared" si="2"/>
        <v>88.6</v>
      </c>
    </row>
    <row r="140" spans="2:8" ht="120" x14ac:dyDescent="0.2">
      <c r="B140" s="50" t="s">
        <v>72</v>
      </c>
      <c r="C140" s="74" t="s">
        <v>171</v>
      </c>
      <c r="D140" s="73" t="s">
        <v>40</v>
      </c>
      <c r="E140" s="51">
        <v>34.700000000000003</v>
      </c>
      <c r="F140" s="52">
        <v>1</v>
      </c>
      <c r="G140" s="53"/>
      <c r="H140" s="54">
        <f t="shared" si="2"/>
        <v>34.700000000000003</v>
      </c>
    </row>
    <row r="141" spans="2:8" ht="180" x14ac:dyDescent="0.2">
      <c r="B141" s="50" t="s">
        <v>45</v>
      </c>
      <c r="C141" s="74" t="s">
        <v>172</v>
      </c>
      <c r="D141" s="73" t="s">
        <v>24</v>
      </c>
      <c r="E141" s="51">
        <v>74.655000000000001</v>
      </c>
      <c r="F141" s="52">
        <v>1</v>
      </c>
      <c r="G141" s="53"/>
      <c r="H141" s="54">
        <f t="shared" si="2"/>
        <v>74.66</v>
      </c>
    </row>
    <row r="142" spans="2:8" ht="120" x14ac:dyDescent="0.2">
      <c r="B142" s="50" t="s">
        <v>73</v>
      </c>
      <c r="C142" s="74" t="s">
        <v>173</v>
      </c>
      <c r="D142" s="73" t="s">
        <v>24</v>
      </c>
      <c r="E142" s="51">
        <v>3.05</v>
      </c>
      <c r="F142" s="52">
        <v>1</v>
      </c>
      <c r="G142" s="53"/>
      <c r="H142" s="54">
        <f t="shared" si="2"/>
        <v>3.05</v>
      </c>
    </row>
    <row r="143" spans="2:8" ht="120" x14ac:dyDescent="0.2">
      <c r="B143" s="50" t="s">
        <v>79</v>
      </c>
      <c r="C143" s="74" t="s">
        <v>174</v>
      </c>
      <c r="D143" s="73" t="s">
        <v>24</v>
      </c>
      <c r="E143" s="51">
        <v>88.297499999999999</v>
      </c>
      <c r="F143" s="52">
        <v>1</v>
      </c>
      <c r="G143" s="53"/>
      <c r="H143" s="54">
        <f t="shared" si="2"/>
        <v>88.3</v>
      </c>
    </row>
    <row r="144" spans="2:8" ht="60" x14ac:dyDescent="0.2">
      <c r="B144" s="50" t="s">
        <v>74</v>
      </c>
      <c r="C144" s="74" t="s">
        <v>175</v>
      </c>
      <c r="D144" s="73" t="s">
        <v>24</v>
      </c>
      <c r="E144" s="51">
        <v>176.75000000000003</v>
      </c>
      <c r="F144" s="52">
        <v>1</v>
      </c>
      <c r="G144" s="53"/>
      <c r="H144" s="54">
        <f t="shared" si="2"/>
        <v>176.75</v>
      </c>
    </row>
    <row r="145" spans="2:8" ht="135" x14ac:dyDescent="0.2">
      <c r="B145" s="50" t="s">
        <v>75</v>
      </c>
      <c r="C145" s="74" t="s">
        <v>176</v>
      </c>
      <c r="D145" s="73" t="s">
        <v>24</v>
      </c>
      <c r="E145" s="51">
        <v>129.60000000000002</v>
      </c>
      <c r="F145" s="52">
        <v>1</v>
      </c>
      <c r="G145" s="53"/>
      <c r="H145" s="54">
        <f t="shared" si="2"/>
        <v>129.6</v>
      </c>
    </row>
    <row r="146" spans="2:8" ht="135" x14ac:dyDescent="0.2">
      <c r="B146" s="50" t="s">
        <v>76</v>
      </c>
      <c r="C146" s="74" t="s">
        <v>177</v>
      </c>
      <c r="D146" s="73" t="s">
        <v>24</v>
      </c>
      <c r="E146" s="51">
        <v>47.15</v>
      </c>
      <c r="F146" s="52">
        <v>1</v>
      </c>
      <c r="G146" s="53"/>
      <c r="H146" s="54">
        <f t="shared" si="2"/>
        <v>47.15</v>
      </c>
    </row>
    <row r="147" spans="2:8" ht="45" x14ac:dyDescent="0.2">
      <c r="B147" s="50" t="s">
        <v>77</v>
      </c>
      <c r="C147" s="74" t="s">
        <v>178</v>
      </c>
      <c r="D147" s="73" t="s">
        <v>24</v>
      </c>
      <c r="E147" s="51">
        <v>1.7999999999999998</v>
      </c>
      <c r="F147" s="52">
        <v>1</v>
      </c>
      <c r="G147" s="53"/>
      <c r="H147" s="54">
        <f t="shared" si="2"/>
        <v>1.8</v>
      </c>
    </row>
    <row r="148" spans="2:8" ht="135" x14ac:dyDescent="0.2">
      <c r="B148" s="50" t="s">
        <v>78</v>
      </c>
      <c r="C148" s="74" t="s">
        <v>179</v>
      </c>
      <c r="D148" s="73" t="s">
        <v>24</v>
      </c>
      <c r="E148" s="51">
        <v>38.194999999999993</v>
      </c>
      <c r="F148" s="52">
        <v>1</v>
      </c>
      <c r="G148" s="53"/>
      <c r="H148" s="54">
        <f t="shared" si="2"/>
        <v>38.200000000000003</v>
      </c>
    </row>
    <row r="149" spans="2:8" ht="165" x14ac:dyDescent="0.2">
      <c r="B149" s="50" t="s">
        <v>46</v>
      </c>
      <c r="C149" s="74" t="s">
        <v>180</v>
      </c>
      <c r="D149" s="73" t="s">
        <v>24</v>
      </c>
      <c r="E149" s="51">
        <v>146.22500000000002</v>
      </c>
      <c r="F149" s="52">
        <v>1</v>
      </c>
      <c r="G149" s="53"/>
      <c r="H149" s="54">
        <f t="shared" si="2"/>
        <v>146.22999999999999</v>
      </c>
    </row>
    <row r="150" spans="2:8" ht="150" x14ac:dyDescent="0.2">
      <c r="B150" s="50" t="s">
        <v>47</v>
      </c>
      <c r="C150" s="74" t="s">
        <v>181</v>
      </c>
      <c r="D150" s="73" t="s">
        <v>24</v>
      </c>
      <c r="E150" s="51">
        <v>535.56099999999992</v>
      </c>
      <c r="F150" s="52">
        <v>1</v>
      </c>
      <c r="G150" s="53"/>
      <c r="H150" s="54">
        <f t="shared" si="2"/>
        <v>535.55999999999995</v>
      </c>
    </row>
    <row r="151" spans="2:8" ht="165" x14ac:dyDescent="0.2">
      <c r="B151" s="50" t="s">
        <v>80</v>
      </c>
      <c r="C151" s="74" t="s">
        <v>182</v>
      </c>
      <c r="D151" s="73" t="s">
        <v>24</v>
      </c>
      <c r="E151" s="51">
        <v>38.194999999999993</v>
      </c>
      <c r="F151" s="52">
        <v>1</v>
      </c>
      <c r="G151" s="53"/>
      <c r="H151" s="54">
        <f t="shared" si="2"/>
        <v>38.200000000000003</v>
      </c>
    </row>
    <row r="152" spans="2:8" ht="180" x14ac:dyDescent="0.2">
      <c r="B152" s="50" t="s">
        <v>48</v>
      </c>
      <c r="C152" s="74" t="s">
        <v>183</v>
      </c>
      <c r="D152" s="73" t="s">
        <v>24</v>
      </c>
      <c r="E152" s="51">
        <v>520</v>
      </c>
      <c r="F152" s="52">
        <v>1</v>
      </c>
      <c r="G152" s="53"/>
      <c r="H152" s="54">
        <f t="shared" si="2"/>
        <v>520</v>
      </c>
    </row>
    <row r="153" spans="2:8" ht="165" x14ac:dyDescent="0.2">
      <c r="B153" s="50" t="s">
        <v>49</v>
      </c>
      <c r="C153" s="74" t="s">
        <v>184</v>
      </c>
      <c r="D153" s="73" t="s">
        <v>40</v>
      </c>
      <c r="E153" s="51">
        <v>110.30000000000001</v>
      </c>
      <c r="F153" s="52">
        <v>1</v>
      </c>
      <c r="G153" s="53"/>
      <c r="H153" s="54">
        <f t="shared" si="2"/>
        <v>110.3</v>
      </c>
    </row>
    <row r="154" spans="2:8" ht="195" x14ac:dyDescent="0.2">
      <c r="B154" s="50" t="s">
        <v>50</v>
      </c>
      <c r="C154" s="74" t="s">
        <v>185</v>
      </c>
      <c r="D154" s="73" t="s">
        <v>24</v>
      </c>
      <c r="E154" s="51">
        <v>1247.7169999999999</v>
      </c>
      <c r="F154" s="52">
        <v>1</v>
      </c>
      <c r="G154" s="53"/>
      <c r="H154" s="54">
        <f t="shared" si="2"/>
        <v>1247.72</v>
      </c>
    </row>
    <row r="155" spans="2:8" ht="120" x14ac:dyDescent="0.2">
      <c r="B155" s="50" t="s">
        <v>81</v>
      </c>
      <c r="C155" s="74" t="s">
        <v>186</v>
      </c>
      <c r="D155" s="73" t="s">
        <v>24</v>
      </c>
      <c r="E155" s="51">
        <v>196.07500000000002</v>
      </c>
      <c r="F155" s="52">
        <v>1</v>
      </c>
      <c r="G155" s="53"/>
      <c r="H155" s="54">
        <f t="shared" si="2"/>
        <v>196.08</v>
      </c>
    </row>
    <row r="156" spans="2:8" ht="120" x14ac:dyDescent="0.2">
      <c r="B156" s="50" t="s">
        <v>51</v>
      </c>
      <c r="C156" s="74" t="s">
        <v>187</v>
      </c>
      <c r="D156" s="73" t="s">
        <v>18</v>
      </c>
      <c r="E156" s="51">
        <v>8</v>
      </c>
      <c r="F156" s="52">
        <v>1</v>
      </c>
      <c r="G156" s="53"/>
      <c r="H156" s="54">
        <f t="shared" si="2"/>
        <v>8</v>
      </c>
    </row>
    <row r="157" spans="2:8" ht="135" x14ac:dyDescent="0.2">
      <c r="B157" s="50" t="s">
        <v>82</v>
      </c>
      <c r="C157" s="74" t="s">
        <v>188</v>
      </c>
      <c r="D157" s="73" t="s">
        <v>24</v>
      </c>
      <c r="E157" s="51">
        <v>196.07500000000002</v>
      </c>
      <c r="F157" s="52">
        <v>1</v>
      </c>
      <c r="G157" s="53"/>
      <c r="H157" s="54">
        <f t="shared" si="2"/>
        <v>196.08</v>
      </c>
    </row>
    <row r="158" spans="2:8" ht="15.75" x14ac:dyDescent="0.2">
      <c r="B158" s="48"/>
      <c r="C158" s="55" t="s">
        <v>121</v>
      </c>
      <c r="D158" s="56"/>
      <c r="E158" s="56"/>
      <c r="F158" s="52">
        <v>1</v>
      </c>
      <c r="G158" s="56"/>
      <c r="H158" s="57">
        <f>SUM(H138:H157)</f>
        <v>3707.08</v>
      </c>
    </row>
    <row r="159" spans="2:8" ht="15.75" x14ac:dyDescent="0.2">
      <c r="B159" s="47"/>
      <c r="C159" s="48" t="s">
        <v>264</v>
      </c>
      <c r="D159" s="49"/>
      <c r="E159" s="49"/>
      <c r="F159" s="52">
        <v>1</v>
      </c>
      <c r="G159" s="49"/>
      <c r="H159" s="49"/>
    </row>
    <row r="160" spans="2:8" ht="120" x14ac:dyDescent="0.2">
      <c r="B160" s="50" t="s">
        <v>39</v>
      </c>
      <c r="C160" s="74" t="s">
        <v>189</v>
      </c>
      <c r="D160" s="73" t="s">
        <v>18</v>
      </c>
      <c r="E160" s="51">
        <v>1</v>
      </c>
      <c r="F160" s="52">
        <v>1</v>
      </c>
      <c r="G160" s="53"/>
      <c r="H160" s="54">
        <f t="shared" ref="H160:H165" si="3">ROUND(E160*F160,2)</f>
        <v>1</v>
      </c>
    </row>
    <row r="161" spans="2:8" ht="75" x14ac:dyDescent="0.2">
      <c r="B161" s="50" t="s">
        <v>69</v>
      </c>
      <c r="C161" s="74" t="s">
        <v>190</v>
      </c>
      <c r="D161" s="73" t="s">
        <v>24</v>
      </c>
      <c r="E161" s="51">
        <v>17.82</v>
      </c>
      <c r="F161" s="52">
        <v>1</v>
      </c>
      <c r="G161" s="53"/>
      <c r="H161" s="54">
        <f t="shared" si="3"/>
        <v>17.82</v>
      </c>
    </row>
    <row r="162" spans="2:8" ht="60" x14ac:dyDescent="0.2">
      <c r="B162" s="50" t="s">
        <v>70</v>
      </c>
      <c r="C162" s="74" t="s">
        <v>191</v>
      </c>
      <c r="D162" s="73" t="s">
        <v>24</v>
      </c>
      <c r="E162" s="51">
        <v>4.7300000000000004</v>
      </c>
      <c r="F162" s="52">
        <v>1</v>
      </c>
      <c r="G162" s="53"/>
      <c r="H162" s="54">
        <f t="shared" si="3"/>
        <v>4.7300000000000004</v>
      </c>
    </row>
    <row r="163" spans="2:8" ht="45" x14ac:dyDescent="0.2">
      <c r="B163" s="50" t="s">
        <v>37</v>
      </c>
      <c r="C163" s="74" t="s">
        <v>192</v>
      </c>
      <c r="D163" s="73" t="s">
        <v>24</v>
      </c>
      <c r="E163" s="51">
        <v>23.340000000000003</v>
      </c>
      <c r="F163" s="52">
        <v>1</v>
      </c>
      <c r="G163" s="53"/>
      <c r="H163" s="54">
        <f t="shared" si="3"/>
        <v>23.34</v>
      </c>
    </row>
    <row r="164" spans="2:8" ht="120" x14ac:dyDescent="0.2">
      <c r="B164" s="50" t="s">
        <v>38</v>
      </c>
      <c r="C164" s="74" t="s">
        <v>193</v>
      </c>
      <c r="D164" s="73" t="s">
        <v>24</v>
      </c>
      <c r="E164" s="51">
        <v>23.34</v>
      </c>
      <c r="F164" s="52">
        <v>1</v>
      </c>
      <c r="G164" s="53"/>
      <c r="H164" s="54">
        <f t="shared" si="3"/>
        <v>23.34</v>
      </c>
    </row>
    <row r="165" spans="2:8" ht="45" x14ac:dyDescent="0.2">
      <c r="B165" s="50" t="s">
        <v>71</v>
      </c>
      <c r="C165" s="74" t="s">
        <v>194</v>
      </c>
      <c r="D165" s="73" t="s">
        <v>24</v>
      </c>
      <c r="E165" s="51">
        <v>3</v>
      </c>
      <c r="F165" s="52">
        <v>1</v>
      </c>
      <c r="G165" s="53"/>
      <c r="H165" s="54">
        <f t="shared" si="3"/>
        <v>3</v>
      </c>
    </row>
    <row r="166" spans="2:8" ht="15.75" x14ac:dyDescent="0.2">
      <c r="B166" s="48"/>
      <c r="C166" s="55" t="s">
        <v>122</v>
      </c>
      <c r="D166" s="56"/>
      <c r="E166" s="56"/>
      <c r="F166" s="52">
        <v>1</v>
      </c>
      <c r="G166" s="56"/>
      <c r="H166" s="57">
        <f>SUM(H160:H165)</f>
        <v>73.23</v>
      </c>
    </row>
    <row r="167" spans="2:8" ht="15.75" x14ac:dyDescent="0.2">
      <c r="B167" s="47"/>
      <c r="C167" s="48" t="s">
        <v>265</v>
      </c>
      <c r="D167" s="49"/>
      <c r="E167" s="49"/>
      <c r="F167" s="52">
        <v>1</v>
      </c>
      <c r="G167" s="49"/>
      <c r="H167" s="49"/>
    </row>
    <row r="168" spans="2:8" ht="90" x14ac:dyDescent="0.2">
      <c r="B168" s="50" t="s">
        <v>55</v>
      </c>
      <c r="C168" s="74" t="s">
        <v>195</v>
      </c>
      <c r="D168" s="73" t="s">
        <v>56</v>
      </c>
      <c r="E168" s="51">
        <v>18</v>
      </c>
      <c r="F168" s="52">
        <v>1</v>
      </c>
      <c r="G168" s="53"/>
      <c r="H168" s="54">
        <f t="shared" ref="H168:H211" si="4">ROUND(E168*F168,2)</f>
        <v>18</v>
      </c>
    </row>
    <row r="169" spans="2:8" ht="45" x14ac:dyDescent="0.2">
      <c r="B169" s="50" t="s">
        <v>57</v>
      </c>
      <c r="C169" s="74" t="s">
        <v>196</v>
      </c>
      <c r="D169" s="73" t="s">
        <v>56</v>
      </c>
      <c r="E169" s="51">
        <v>26</v>
      </c>
      <c r="F169" s="52">
        <v>1</v>
      </c>
      <c r="G169" s="53"/>
      <c r="H169" s="54">
        <f t="shared" si="4"/>
        <v>26</v>
      </c>
    </row>
    <row r="170" spans="2:8" ht="75" x14ac:dyDescent="0.2">
      <c r="B170" s="50" t="s">
        <v>128</v>
      </c>
      <c r="C170" s="74" t="s">
        <v>197</v>
      </c>
      <c r="D170" s="73" t="s">
        <v>18</v>
      </c>
      <c r="E170" s="51">
        <v>18</v>
      </c>
      <c r="F170" s="52">
        <v>1</v>
      </c>
      <c r="G170" s="53"/>
      <c r="H170" s="54">
        <f t="shared" si="4"/>
        <v>18</v>
      </c>
    </row>
    <row r="171" spans="2:8" ht="90" x14ac:dyDescent="0.2">
      <c r="B171" s="50" t="s">
        <v>59</v>
      </c>
      <c r="C171" s="74" t="s">
        <v>198</v>
      </c>
      <c r="D171" s="73" t="s">
        <v>18</v>
      </c>
      <c r="E171" s="51">
        <v>8</v>
      </c>
      <c r="F171" s="52">
        <v>1</v>
      </c>
      <c r="G171" s="53"/>
      <c r="H171" s="54">
        <f t="shared" si="4"/>
        <v>8</v>
      </c>
    </row>
    <row r="172" spans="2:8" ht="60" x14ac:dyDescent="0.2">
      <c r="B172" s="50" t="s">
        <v>60</v>
      </c>
      <c r="C172" s="74" t="s">
        <v>199</v>
      </c>
      <c r="D172" s="73" t="s">
        <v>56</v>
      </c>
      <c r="E172" s="51">
        <v>9</v>
      </c>
      <c r="F172" s="52">
        <v>1</v>
      </c>
      <c r="G172" s="53"/>
      <c r="H172" s="54">
        <f t="shared" si="4"/>
        <v>9</v>
      </c>
    </row>
    <row r="173" spans="2:8" ht="45" x14ac:dyDescent="0.2">
      <c r="B173" s="50" t="s">
        <v>61</v>
      </c>
      <c r="C173" s="74" t="s">
        <v>200</v>
      </c>
      <c r="D173" s="73" t="s">
        <v>18</v>
      </c>
      <c r="E173" s="51">
        <v>9</v>
      </c>
      <c r="F173" s="52">
        <v>1</v>
      </c>
      <c r="G173" s="53"/>
      <c r="H173" s="54">
        <f t="shared" si="4"/>
        <v>9</v>
      </c>
    </row>
    <row r="174" spans="2:8" ht="60" x14ac:dyDescent="0.2">
      <c r="B174" s="50" t="s">
        <v>68</v>
      </c>
      <c r="C174" s="74" t="s">
        <v>201</v>
      </c>
      <c r="D174" s="73" t="s">
        <v>18</v>
      </c>
      <c r="E174" s="51">
        <v>1</v>
      </c>
      <c r="F174" s="52">
        <v>1</v>
      </c>
      <c r="G174" s="53"/>
      <c r="H174" s="54">
        <f t="shared" si="4"/>
        <v>1</v>
      </c>
    </row>
    <row r="175" spans="2:8" ht="120" x14ac:dyDescent="0.2">
      <c r="B175" s="50" t="s">
        <v>62</v>
      </c>
      <c r="C175" s="74" t="s">
        <v>202</v>
      </c>
      <c r="D175" s="73" t="s">
        <v>18</v>
      </c>
      <c r="E175" s="51">
        <v>10</v>
      </c>
      <c r="F175" s="52">
        <v>1</v>
      </c>
      <c r="G175" s="53"/>
      <c r="H175" s="54">
        <f t="shared" si="4"/>
        <v>10</v>
      </c>
    </row>
    <row r="176" spans="2:8" ht="60" x14ac:dyDescent="0.2">
      <c r="B176" s="50" t="s">
        <v>83</v>
      </c>
      <c r="C176" s="74" t="s">
        <v>203</v>
      </c>
      <c r="D176" s="73" t="s">
        <v>18</v>
      </c>
      <c r="E176" s="51">
        <v>1</v>
      </c>
      <c r="F176" s="52">
        <v>1</v>
      </c>
      <c r="G176" s="53"/>
      <c r="H176" s="54">
        <f t="shared" si="4"/>
        <v>1</v>
      </c>
    </row>
    <row r="177" spans="2:8" ht="105" x14ac:dyDescent="0.2">
      <c r="B177" s="50" t="s">
        <v>63</v>
      </c>
      <c r="C177" s="74" t="s">
        <v>204</v>
      </c>
      <c r="D177" s="73" t="s">
        <v>56</v>
      </c>
      <c r="E177" s="51">
        <v>8</v>
      </c>
      <c r="F177" s="52">
        <v>1</v>
      </c>
      <c r="G177" s="53"/>
      <c r="H177" s="54">
        <f t="shared" si="4"/>
        <v>8</v>
      </c>
    </row>
    <row r="178" spans="2:8" ht="45" x14ac:dyDescent="0.2">
      <c r="B178" s="50" t="s">
        <v>64</v>
      </c>
      <c r="C178" s="74" t="s">
        <v>205</v>
      </c>
      <c r="D178" s="73" t="s">
        <v>56</v>
      </c>
      <c r="E178" s="51">
        <v>8</v>
      </c>
      <c r="F178" s="52">
        <v>1</v>
      </c>
      <c r="G178" s="53"/>
      <c r="H178" s="54">
        <f t="shared" si="4"/>
        <v>8</v>
      </c>
    </row>
    <row r="179" spans="2:8" ht="165" x14ac:dyDescent="0.2">
      <c r="B179" s="50" t="s">
        <v>86</v>
      </c>
      <c r="C179" s="74" t="s">
        <v>206</v>
      </c>
      <c r="D179" s="73" t="s">
        <v>18</v>
      </c>
      <c r="E179" s="51">
        <v>6</v>
      </c>
      <c r="F179" s="52">
        <v>1</v>
      </c>
      <c r="G179" s="53"/>
      <c r="H179" s="54">
        <f t="shared" si="4"/>
        <v>6</v>
      </c>
    </row>
    <row r="180" spans="2:8" ht="165" x14ac:dyDescent="0.2">
      <c r="B180" s="50" t="s">
        <v>129</v>
      </c>
      <c r="C180" s="74" t="s">
        <v>207</v>
      </c>
      <c r="D180" s="73" t="s">
        <v>18</v>
      </c>
      <c r="E180" s="51">
        <v>3</v>
      </c>
      <c r="F180" s="52">
        <v>1</v>
      </c>
      <c r="G180" s="53"/>
      <c r="H180" s="54">
        <f t="shared" si="4"/>
        <v>3</v>
      </c>
    </row>
    <row r="181" spans="2:8" ht="75" x14ac:dyDescent="0.2">
      <c r="B181" s="50" t="s">
        <v>84</v>
      </c>
      <c r="C181" s="74" t="s">
        <v>208</v>
      </c>
      <c r="D181" s="73" t="s">
        <v>18</v>
      </c>
      <c r="E181" s="51">
        <v>9</v>
      </c>
      <c r="F181" s="52">
        <v>1</v>
      </c>
      <c r="G181" s="53"/>
      <c r="H181" s="54">
        <f t="shared" si="4"/>
        <v>9</v>
      </c>
    </row>
    <row r="182" spans="2:8" ht="90" x14ac:dyDescent="0.2">
      <c r="B182" s="50" t="s">
        <v>66</v>
      </c>
      <c r="C182" s="74" t="s">
        <v>209</v>
      </c>
      <c r="D182" s="73" t="s">
        <v>18</v>
      </c>
      <c r="E182" s="51">
        <v>8</v>
      </c>
      <c r="F182" s="52">
        <v>1</v>
      </c>
      <c r="G182" s="53"/>
      <c r="H182" s="54">
        <f t="shared" si="4"/>
        <v>8</v>
      </c>
    </row>
    <row r="183" spans="2:8" ht="90" x14ac:dyDescent="0.2">
      <c r="B183" s="50" t="s">
        <v>85</v>
      </c>
      <c r="C183" s="74" t="s">
        <v>210</v>
      </c>
      <c r="D183" s="73" t="s">
        <v>18</v>
      </c>
      <c r="E183" s="51">
        <v>9</v>
      </c>
      <c r="F183" s="52">
        <v>1</v>
      </c>
      <c r="G183" s="53"/>
      <c r="H183" s="54">
        <f t="shared" si="4"/>
        <v>9</v>
      </c>
    </row>
    <row r="184" spans="2:8" ht="90" x14ac:dyDescent="0.2">
      <c r="B184" s="50" t="s">
        <v>130</v>
      </c>
      <c r="C184" s="74" t="s">
        <v>211</v>
      </c>
      <c r="D184" s="73" t="s">
        <v>18</v>
      </c>
      <c r="E184" s="51">
        <v>1</v>
      </c>
      <c r="F184" s="52">
        <v>1</v>
      </c>
      <c r="G184" s="53"/>
      <c r="H184" s="54">
        <f t="shared" si="4"/>
        <v>1</v>
      </c>
    </row>
    <row r="185" spans="2:8" ht="45" x14ac:dyDescent="0.2">
      <c r="B185" s="50" t="s">
        <v>143</v>
      </c>
      <c r="C185" s="74" t="s">
        <v>212</v>
      </c>
      <c r="D185" s="73" t="s">
        <v>18</v>
      </c>
      <c r="E185" s="51">
        <v>1</v>
      </c>
      <c r="F185" s="52">
        <v>1</v>
      </c>
      <c r="G185" s="53"/>
      <c r="H185" s="54">
        <f t="shared" si="4"/>
        <v>1</v>
      </c>
    </row>
    <row r="186" spans="2:8" ht="60" x14ac:dyDescent="0.2">
      <c r="B186" s="50" t="s">
        <v>67</v>
      </c>
      <c r="C186" s="74" t="s">
        <v>213</v>
      </c>
      <c r="D186" s="73" t="s">
        <v>18</v>
      </c>
      <c r="E186" s="51">
        <v>1</v>
      </c>
      <c r="F186" s="52">
        <v>1</v>
      </c>
      <c r="G186" s="53"/>
      <c r="H186" s="54">
        <f t="shared" si="4"/>
        <v>1</v>
      </c>
    </row>
    <row r="187" spans="2:8" ht="75" x14ac:dyDescent="0.2">
      <c r="B187" s="50" t="s">
        <v>144</v>
      </c>
      <c r="C187" s="74" t="s">
        <v>214</v>
      </c>
      <c r="D187" s="73" t="s">
        <v>18</v>
      </c>
      <c r="E187" s="51">
        <v>1</v>
      </c>
      <c r="F187" s="52">
        <v>1</v>
      </c>
      <c r="G187" s="53"/>
      <c r="H187" s="54">
        <f t="shared" si="4"/>
        <v>1</v>
      </c>
    </row>
    <row r="188" spans="2:8" ht="150" x14ac:dyDescent="0.2">
      <c r="B188" s="50" t="s">
        <v>131</v>
      </c>
      <c r="C188" s="74" t="s">
        <v>215</v>
      </c>
      <c r="D188" s="73" t="s">
        <v>18</v>
      </c>
      <c r="E188" s="51">
        <v>2</v>
      </c>
      <c r="F188" s="52">
        <v>1</v>
      </c>
      <c r="G188" s="53"/>
      <c r="H188" s="54">
        <f t="shared" si="4"/>
        <v>2</v>
      </c>
    </row>
    <row r="189" spans="2:8" ht="60" x14ac:dyDescent="0.2">
      <c r="B189" s="50" t="s">
        <v>133</v>
      </c>
      <c r="C189" s="74" t="s">
        <v>216</v>
      </c>
      <c r="D189" s="73" t="s">
        <v>40</v>
      </c>
      <c r="E189" s="51">
        <v>150</v>
      </c>
      <c r="F189" s="52">
        <v>1</v>
      </c>
      <c r="G189" s="53"/>
      <c r="H189" s="54">
        <f t="shared" si="4"/>
        <v>150</v>
      </c>
    </row>
    <row r="190" spans="2:8" ht="60" x14ac:dyDescent="0.2">
      <c r="B190" s="50" t="s">
        <v>134</v>
      </c>
      <c r="C190" s="74" t="s">
        <v>217</v>
      </c>
      <c r="D190" s="73" t="s">
        <v>40</v>
      </c>
      <c r="E190" s="51">
        <v>46</v>
      </c>
      <c r="F190" s="52">
        <v>1</v>
      </c>
      <c r="G190" s="53"/>
      <c r="H190" s="54">
        <f t="shared" si="4"/>
        <v>46</v>
      </c>
    </row>
    <row r="191" spans="2:8" ht="45" x14ac:dyDescent="0.2">
      <c r="B191" s="50" t="s">
        <v>135</v>
      </c>
      <c r="C191" s="74" t="s">
        <v>218</v>
      </c>
      <c r="D191" s="73" t="s">
        <v>40</v>
      </c>
      <c r="E191" s="51">
        <v>25</v>
      </c>
      <c r="F191" s="52">
        <v>1</v>
      </c>
      <c r="G191" s="53"/>
      <c r="H191" s="54">
        <f t="shared" si="4"/>
        <v>25</v>
      </c>
    </row>
    <row r="192" spans="2:8" ht="45" x14ac:dyDescent="0.2">
      <c r="B192" s="50" t="s">
        <v>136</v>
      </c>
      <c r="C192" s="74" t="s">
        <v>219</v>
      </c>
      <c r="D192" s="73" t="s">
        <v>40</v>
      </c>
      <c r="E192" s="51">
        <v>62</v>
      </c>
      <c r="F192" s="52">
        <v>1</v>
      </c>
      <c r="G192" s="53"/>
      <c r="H192" s="54">
        <f t="shared" si="4"/>
        <v>62</v>
      </c>
    </row>
    <row r="193" spans="2:8" ht="45" x14ac:dyDescent="0.2">
      <c r="B193" s="50" t="s">
        <v>137</v>
      </c>
      <c r="C193" s="74" t="s">
        <v>220</v>
      </c>
      <c r="D193" s="73" t="s">
        <v>40</v>
      </c>
      <c r="E193" s="51">
        <v>75</v>
      </c>
      <c r="F193" s="52">
        <v>1</v>
      </c>
      <c r="G193" s="53"/>
      <c r="H193" s="54">
        <f t="shared" si="4"/>
        <v>75</v>
      </c>
    </row>
    <row r="194" spans="2:8" ht="45" x14ac:dyDescent="0.2">
      <c r="B194" s="50" t="s">
        <v>138</v>
      </c>
      <c r="C194" s="74" t="s">
        <v>221</v>
      </c>
      <c r="D194" s="73" t="s">
        <v>40</v>
      </c>
      <c r="E194" s="51">
        <v>62</v>
      </c>
      <c r="F194" s="52">
        <v>1</v>
      </c>
      <c r="G194" s="53"/>
      <c r="H194" s="54">
        <f t="shared" si="4"/>
        <v>62</v>
      </c>
    </row>
    <row r="195" spans="2:8" ht="45" x14ac:dyDescent="0.2">
      <c r="B195" s="50" t="s">
        <v>139</v>
      </c>
      <c r="C195" s="74" t="s">
        <v>222</v>
      </c>
      <c r="D195" s="73" t="s">
        <v>40</v>
      </c>
      <c r="E195" s="51">
        <v>184</v>
      </c>
      <c r="F195" s="52">
        <v>1</v>
      </c>
      <c r="G195" s="53"/>
      <c r="H195" s="54">
        <f t="shared" si="4"/>
        <v>184</v>
      </c>
    </row>
    <row r="196" spans="2:8" ht="45" x14ac:dyDescent="0.2">
      <c r="B196" s="50" t="s">
        <v>132</v>
      </c>
      <c r="C196" s="74" t="s">
        <v>223</v>
      </c>
      <c r="D196" s="73" t="s">
        <v>18</v>
      </c>
      <c r="E196" s="51">
        <v>1</v>
      </c>
      <c r="F196" s="52">
        <v>1</v>
      </c>
      <c r="G196" s="53"/>
      <c r="H196" s="54">
        <f t="shared" si="4"/>
        <v>1</v>
      </c>
    </row>
    <row r="197" spans="2:8" ht="45" x14ac:dyDescent="0.2">
      <c r="B197" s="50" t="s">
        <v>87</v>
      </c>
      <c r="C197" s="74" t="s">
        <v>224</v>
      </c>
      <c r="D197" s="73" t="s">
        <v>56</v>
      </c>
      <c r="E197" s="51">
        <v>4</v>
      </c>
      <c r="F197" s="52">
        <v>1</v>
      </c>
      <c r="G197" s="53"/>
      <c r="H197" s="54">
        <f t="shared" si="4"/>
        <v>4</v>
      </c>
    </row>
    <row r="198" spans="2:8" ht="45" x14ac:dyDescent="0.2">
      <c r="B198" s="50" t="s">
        <v>88</v>
      </c>
      <c r="C198" s="74" t="s">
        <v>225</v>
      </c>
      <c r="D198" s="73" t="s">
        <v>56</v>
      </c>
      <c r="E198" s="51">
        <v>3</v>
      </c>
      <c r="F198" s="52">
        <v>1</v>
      </c>
      <c r="G198" s="53"/>
      <c r="H198" s="54">
        <f t="shared" si="4"/>
        <v>3</v>
      </c>
    </row>
    <row r="199" spans="2:8" ht="30" x14ac:dyDescent="0.2">
      <c r="B199" s="50" t="s">
        <v>89</v>
      </c>
      <c r="C199" s="74" t="s">
        <v>226</v>
      </c>
      <c r="D199" s="73" t="s">
        <v>56</v>
      </c>
      <c r="E199" s="51">
        <v>5</v>
      </c>
      <c r="F199" s="52">
        <v>1</v>
      </c>
      <c r="G199" s="53"/>
      <c r="H199" s="54">
        <f t="shared" si="4"/>
        <v>5</v>
      </c>
    </row>
    <row r="200" spans="2:8" ht="30" x14ac:dyDescent="0.2">
      <c r="B200" s="50" t="s">
        <v>94</v>
      </c>
      <c r="C200" s="74" t="s">
        <v>227</v>
      </c>
      <c r="D200" s="73" t="s">
        <v>56</v>
      </c>
      <c r="E200" s="51">
        <v>2</v>
      </c>
      <c r="F200" s="52">
        <v>1</v>
      </c>
      <c r="G200" s="53"/>
      <c r="H200" s="54">
        <f t="shared" si="4"/>
        <v>2</v>
      </c>
    </row>
    <row r="201" spans="2:8" ht="45" x14ac:dyDescent="0.2">
      <c r="B201" s="50" t="s">
        <v>95</v>
      </c>
      <c r="C201" s="74" t="s">
        <v>228</v>
      </c>
      <c r="D201" s="73" t="s">
        <v>18</v>
      </c>
      <c r="E201" s="51">
        <v>2</v>
      </c>
      <c r="F201" s="52">
        <v>1</v>
      </c>
      <c r="G201" s="53"/>
      <c r="H201" s="54">
        <f t="shared" si="4"/>
        <v>2</v>
      </c>
    </row>
    <row r="202" spans="2:8" ht="90" x14ac:dyDescent="0.2">
      <c r="B202" s="50" t="s">
        <v>90</v>
      </c>
      <c r="C202" s="74" t="s">
        <v>229</v>
      </c>
      <c r="D202" s="73" t="s">
        <v>18</v>
      </c>
      <c r="E202" s="51">
        <v>3</v>
      </c>
      <c r="F202" s="52">
        <v>1</v>
      </c>
      <c r="G202" s="53"/>
      <c r="H202" s="54">
        <f t="shared" si="4"/>
        <v>3</v>
      </c>
    </row>
    <row r="203" spans="2:8" ht="75" x14ac:dyDescent="0.2">
      <c r="B203" s="50" t="s">
        <v>91</v>
      </c>
      <c r="C203" s="74" t="s">
        <v>230</v>
      </c>
      <c r="D203" s="73" t="s">
        <v>18</v>
      </c>
      <c r="E203" s="51">
        <v>3</v>
      </c>
      <c r="F203" s="52">
        <v>1</v>
      </c>
      <c r="G203" s="53"/>
      <c r="H203" s="54">
        <f t="shared" si="4"/>
        <v>3</v>
      </c>
    </row>
    <row r="204" spans="2:8" ht="45" x14ac:dyDescent="0.2">
      <c r="B204" s="50" t="s">
        <v>92</v>
      </c>
      <c r="C204" s="74" t="s">
        <v>231</v>
      </c>
      <c r="D204" s="73" t="s">
        <v>18</v>
      </c>
      <c r="E204" s="51">
        <v>1</v>
      </c>
      <c r="F204" s="52">
        <v>1</v>
      </c>
      <c r="G204" s="53"/>
      <c r="H204" s="54">
        <f t="shared" si="4"/>
        <v>1</v>
      </c>
    </row>
    <row r="205" spans="2:8" ht="30" x14ac:dyDescent="0.2">
      <c r="B205" s="50" t="s">
        <v>93</v>
      </c>
      <c r="C205" s="74" t="s">
        <v>232</v>
      </c>
      <c r="D205" s="73" t="s">
        <v>18</v>
      </c>
      <c r="E205" s="51">
        <v>5</v>
      </c>
      <c r="F205" s="52">
        <v>1</v>
      </c>
      <c r="G205" s="53"/>
      <c r="H205" s="54">
        <f t="shared" si="4"/>
        <v>5</v>
      </c>
    </row>
    <row r="206" spans="2:8" ht="60" x14ac:dyDescent="0.2">
      <c r="B206" s="50" t="s">
        <v>98</v>
      </c>
      <c r="C206" s="74" t="s">
        <v>233</v>
      </c>
      <c r="D206" s="73" t="s">
        <v>40</v>
      </c>
      <c r="E206" s="51">
        <v>100</v>
      </c>
      <c r="F206" s="52">
        <v>1</v>
      </c>
      <c r="G206" s="53"/>
      <c r="H206" s="54">
        <f t="shared" si="4"/>
        <v>100</v>
      </c>
    </row>
    <row r="207" spans="2:8" ht="60" x14ac:dyDescent="0.2">
      <c r="B207" s="50" t="s">
        <v>99</v>
      </c>
      <c r="C207" s="74" t="s">
        <v>234</v>
      </c>
      <c r="D207" s="73" t="s">
        <v>18</v>
      </c>
      <c r="E207" s="51">
        <v>2</v>
      </c>
      <c r="F207" s="52">
        <v>1</v>
      </c>
      <c r="G207" s="53"/>
      <c r="H207" s="54">
        <f t="shared" si="4"/>
        <v>2</v>
      </c>
    </row>
    <row r="208" spans="2:8" ht="60" x14ac:dyDescent="0.2">
      <c r="B208" s="50" t="s">
        <v>96</v>
      </c>
      <c r="C208" s="74" t="s">
        <v>235</v>
      </c>
      <c r="D208" s="73" t="s">
        <v>40</v>
      </c>
      <c r="E208" s="51">
        <v>100</v>
      </c>
      <c r="F208" s="52">
        <v>1</v>
      </c>
      <c r="G208" s="53"/>
      <c r="H208" s="54">
        <f t="shared" si="4"/>
        <v>100</v>
      </c>
    </row>
    <row r="209" spans="2:8" ht="60" x14ac:dyDescent="0.2">
      <c r="B209" s="50" t="s">
        <v>98</v>
      </c>
      <c r="C209" s="74" t="s">
        <v>233</v>
      </c>
      <c r="D209" s="73" t="s">
        <v>40</v>
      </c>
      <c r="E209" s="51">
        <v>80</v>
      </c>
      <c r="F209" s="52">
        <v>1</v>
      </c>
      <c r="G209" s="53"/>
      <c r="H209" s="54">
        <f t="shared" si="4"/>
        <v>80</v>
      </c>
    </row>
    <row r="210" spans="2:8" ht="45" x14ac:dyDescent="0.2">
      <c r="B210" s="50" t="s">
        <v>257</v>
      </c>
      <c r="C210" s="74" t="s">
        <v>259</v>
      </c>
      <c r="D210" s="73" t="s">
        <v>18</v>
      </c>
      <c r="E210" s="51">
        <v>1</v>
      </c>
      <c r="F210" s="52">
        <v>1</v>
      </c>
      <c r="G210" s="53"/>
      <c r="H210" s="54">
        <f t="shared" si="4"/>
        <v>1</v>
      </c>
    </row>
    <row r="211" spans="2:8" ht="135" x14ac:dyDescent="0.2">
      <c r="B211" s="50" t="s">
        <v>97</v>
      </c>
      <c r="C211" s="74" t="s">
        <v>236</v>
      </c>
      <c r="D211" s="73" t="s">
        <v>18</v>
      </c>
      <c r="E211" s="51">
        <v>5</v>
      </c>
      <c r="F211" s="52">
        <v>1</v>
      </c>
      <c r="G211" s="53"/>
      <c r="H211" s="54">
        <f t="shared" si="4"/>
        <v>5</v>
      </c>
    </row>
    <row r="212" spans="2:8" ht="15.75" x14ac:dyDescent="0.2">
      <c r="B212" s="48"/>
      <c r="C212" s="55" t="s">
        <v>123</v>
      </c>
      <c r="D212" s="56"/>
      <c r="E212" s="56"/>
      <c r="F212" s="52">
        <v>1</v>
      </c>
      <c r="G212" s="56"/>
      <c r="H212" s="57">
        <f>SUM(H168:H211)</f>
        <v>1078</v>
      </c>
    </row>
    <row r="213" spans="2:8" s="33" customFormat="1" ht="31.5" x14ac:dyDescent="0.2">
      <c r="B213" s="78"/>
      <c r="C213" s="79" t="s">
        <v>273</v>
      </c>
      <c r="D213" s="80"/>
      <c r="E213" s="81"/>
      <c r="F213" s="52">
        <v>1</v>
      </c>
      <c r="G213" s="81"/>
      <c r="H213" s="83">
        <f>H108+H127+H136+H158+H166+H212</f>
        <v>21898.050000000007</v>
      </c>
    </row>
    <row r="214" spans="2:8" ht="15.75" x14ac:dyDescent="0.2">
      <c r="B214" s="61"/>
      <c r="C214" s="62" t="s">
        <v>271</v>
      </c>
      <c r="D214" s="62"/>
      <c r="E214" s="62"/>
      <c r="F214" s="52">
        <v>1</v>
      </c>
      <c r="G214" s="62"/>
      <c r="H214" s="63"/>
    </row>
    <row r="215" spans="2:8" ht="15.75" x14ac:dyDescent="0.2">
      <c r="B215" s="47"/>
      <c r="C215" s="48" t="s">
        <v>260</v>
      </c>
      <c r="D215" s="49"/>
      <c r="E215" s="49"/>
      <c r="F215" s="52">
        <v>1</v>
      </c>
      <c r="G215" s="49"/>
      <c r="H215" s="49"/>
    </row>
    <row r="216" spans="2:8" ht="45" x14ac:dyDescent="0.2">
      <c r="B216" s="50" t="s">
        <v>17</v>
      </c>
      <c r="C216" s="74" t="s">
        <v>237</v>
      </c>
      <c r="D216" s="73" t="s">
        <v>18</v>
      </c>
      <c r="E216" s="51">
        <v>14</v>
      </c>
      <c r="F216" s="52">
        <v>1</v>
      </c>
      <c r="G216" s="53"/>
      <c r="H216" s="54">
        <f t="shared" ref="H216:H222" si="5">ROUND(E216*F216,2)</f>
        <v>14</v>
      </c>
    </row>
    <row r="217" spans="2:8" ht="45" x14ac:dyDescent="0.2">
      <c r="B217" s="50" t="s">
        <v>19</v>
      </c>
      <c r="C217" s="74" t="s">
        <v>238</v>
      </c>
      <c r="D217" s="73" t="s">
        <v>18</v>
      </c>
      <c r="E217" s="51">
        <v>3</v>
      </c>
      <c r="F217" s="52">
        <v>1</v>
      </c>
      <c r="G217" s="53"/>
      <c r="H217" s="54">
        <f t="shared" si="5"/>
        <v>3</v>
      </c>
    </row>
    <row r="218" spans="2:8" ht="45" x14ac:dyDescent="0.2">
      <c r="B218" s="50" t="s">
        <v>20</v>
      </c>
      <c r="C218" s="74" t="s">
        <v>239</v>
      </c>
      <c r="D218" s="73" t="s">
        <v>18</v>
      </c>
      <c r="E218" s="51">
        <v>2</v>
      </c>
      <c r="F218" s="52">
        <v>1</v>
      </c>
      <c r="G218" s="53"/>
      <c r="H218" s="54">
        <f t="shared" si="5"/>
        <v>2</v>
      </c>
    </row>
    <row r="219" spans="2:8" ht="45" x14ac:dyDescent="0.2">
      <c r="B219" s="50" t="s">
        <v>25</v>
      </c>
      <c r="C219" s="74" t="s">
        <v>240</v>
      </c>
      <c r="D219" s="73" t="s">
        <v>18</v>
      </c>
      <c r="E219" s="51">
        <v>20</v>
      </c>
      <c r="F219" s="52">
        <v>1</v>
      </c>
      <c r="G219" s="53"/>
      <c r="H219" s="54">
        <f t="shared" si="5"/>
        <v>20</v>
      </c>
    </row>
    <row r="220" spans="2:8" ht="75" x14ac:dyDescent="0.2">
      <c r="B220" s="50" t="s">
        <v>21</v>
      </c>
      <c r="C220" s="74" t="s">
        <v>241</v>
      </c>
      <c r="D220" s="73" t="s">
        <v>18</v>
      </c>
      <c r="E220" s="51">
        <v>4</v>
      </c>
      <c r="F220" s="52">
        <v>1</v>
      </c>
      <c r="G220" s="53"/>
      <c r="H220" s="54">
        <f t="shared" si="5"/>
        <v>4</v>
      </c>
    </row>
    <row r="221" spans="2:8" ht="120" x14ac:dyDescent="0.2">
      <c r="B221" s="50" t="s">
        <v>22</v>
      </c>
      <c r="C221" s="74" t="s">
        <v>242</v>
      </c>
      <c r="D221" s="73" t="s">
        <v>18</v>
      </c>
      <c r="E221" s="51">
        <v>4</v>
      </c>
      <c r="F221" s="52">
        <v>1</v>
      </c>
      <c r="G221" s="53"/>
      <c r="H221" s="54">
        <f t="shared" si="5"/>
        <v>4</v>
      </c>
    </row>
    <row r="222" spans="2:8" ht="60" x14ac:dyDescent="0.2">
      <c r="B222" s="50" t="s">
        <v>23</v>
      </c>
      <c r="C222" s="74" t="s">
        <v>243</v>
      </c>
      <c r="D222" s="73" t="s">
        <v>24</v>
      </c>
      <c r="E222" s="51">
        <v>171.35999999999999</v>
      </c>
      <c r="F222" s="52">
        <v>1</v>
      </c>
      <c r="G222" s="53"/>
      <c r="H222" s="54">
        <f t="shared" si="5"/>
        <v>171.36</v>
      </c>
    </row>
    <row r="223" spans="2:8" ht="15.75" x14ac:dyDescent="0.2">
      <c r="B223" s="48"/>
      <c r="C223" s="55" t="s">
        <v>118</v>
      </c>
      <c r="D223" s="56"/>
      <c r="E223" s="56"/>
      <c r="F223" s="52">
        <v>1</v>
      </c>
      <c r="G223" s="56"/>
      <c r="H223" s="57">
        <f>SUM(H216:H222)</f>
        <v>218.36</v>
      </c>
    </row>
    <row r="224" spans="2:8" ht="15.75" x14ac:dyDescent="0.2">
      <c r="B224" s="47"/>
      <c r="C224" s="48" t="s">
        <v>266</v>
      </c>
      <c r="D224" s="49"/>
      <c r="E224" s="49"/>
      <c r="F224" s="52">
        <v>1</v>
      </c>
      <c r="G224" s="49"/>
      <c r="H224" s="49"/>
    </row>
    <row r="225" spans="2:8" ht="45" x14ac:dyDescent="0.2">
      <c r="B225" s="50" t="s">
        <v>32</v>
      </c>
      <c r="C225" s="74" t="s">
        <v>163</v>
      </c>
      <c r="D225" s="73" t="s">
        <v>24</v>
      </c>
      <c r="E225" s="51">
        <v>191.535</v>
      </c>
      <c r="F225" s="52">
        <v>1</v>
      </c>
      <c r="G225" s="53"/>
      <c r="H225" s="54">
        <f t="shared" ref="H225:H232" si="6">ROUND(E225*F225,2)</f>
        <v>191.54</v>
      </c>
    </row>
    <row r="226" spans="2:8" ht="60" x14ac:dyDescent="0.2">
      <c r="B226" s="50" t="s">
        <v>33</v>
      </c>
      <c r="C226" s="74" t="s">
        <v>244</v>
      </c>
      <c r="D226" s="73" t="s">
        <v>24</v>
      </c>
      <c r="E226" s="51">
        <v>51.853999999999992</v>
      </c>
      <c r="F226" s="52">
        <v>1</v>
      </c>
      <c r="G226" s="53"/>
      <c r="H226" s="54">
        <f t="shared" si="6"/>
        <v>51.85</v>
      </c>
    </row>
    <row r="227" spans="2:8" ht="45" x14ac:dyDescent="0.2">
      <c r="B227" s="50" t="s">
        <v>34</v>
      </c>
      <c r="C227" s="74" t="s">
        <v>164</v>
      </c>
      <c r="D227" s="73" t="s">
        <v>24</v>
      </c>
      <c r="E227" s="51">
        <v>121.05699999999997</v>
      </c>
      <c r="F227" s="52">
        <v>1</v>
      </c>
      <c r="G227" s="53"/>
      <c r="H227" s="54">
        <f t="shared" si="6"/>
        <v>121.06</v>
      </c>
    </row>
    <row r="228" spans="2:8" ht="45" x14ac:dyDescent="0.2">
      <c r="B228" s="50" t="s">
        <v>35</v>
      </c>
      <c r="C228" s="74" t="s">
        <v>165</v>
      </c>
      <c r="D228" s="73" t="s">
        <v>24</v>
      </c>
      <c r="E228" s="51">
        <v>214.75</v>
      </c>
      <c r="F228" s="52">
        <v>1</v>
      </c>
      <c r="G228" s="53"/>
      <c r="H228" s="54">
        <f t="shared" si="6"/>
        <v>214.75</v>
      </c>
    </row>
    <row r="229" spans="2:8" ht="60" x14ac:dyDescent="0.2">
      <c r="B229" s="50" t="s">
        <v>27</v>
      </c>
      <c r="C229" s="74" t="s">
        <v>166</v>
      </c>
      <c r="D229" s="73" t="s">
        <v>28</v>
      </c>
      <c r="E229" s="51">
        <v>3757.4830099999995</v>
      </c>
      <c r="F229" s="52">
        <v>1</v>
      </c>
      <c r="G229" s="53"/>
      <c r="H229" s="54">
        <f t="shared" si="6"/>
        <v>3757.48</v>
      </c>
    </row>
    <row r="230" spans="2:8" ht="60" x14ac:dyDescent="0.2">
      <c r="B230" s="50" t="s">
        <v>29</v>
      </c>
      <c r="C230" s="74" t="s">
        <v>245</v>
      </c>
      <c r="D230" s="73" t="s">
        <v>28</v>
      </c>
      <c r="E230" s="51">
        <v>51.792000000000002</v>
      </c>
      <c r="F230" s="52">
        <v>1</v>
      </c>
      <c r="G230" s="53"/>
      <c r="H230" s="54">
        <f t="shared" si="6"/>
        <v>51.79</v>
      </c>
    </row>
    <row r="231" spans="2:8" ht="75" x14ac:dyDescent="0.2">
      <c r="B231" s="50" t="s">
        <v>30</v>
      </c>
      <c r="C231" s="74" t="s">
        <v>167</v>
      </c>
      <c r="D231" s="73" t="s">
        <v>28</v>
      </c>
      <c r="E231" s="51">
        <v>3697.605</v>
      </c>
      <c r="F231" s="52">
        <v>1</v>
      </c>
      <c r="G231" s="53"/>
      <c r="H231" s="54">
        <f t="shared" si="6"/>
        <v>3697.61</v>
      </c>
    </row>
    <row r="232" spans="2:8" ht="90" x14ac:dyDescent="0.2">
      <c r="B232" s="50" t="s">
        <v>31</v>
      </c>
      <c r="C232" s="74" t="s">
        <v>168</v>
      </c>
      <c r="D232" s="73" t="s">
        <v>26</v>
      </c>
      <c r="E232" s="51">
        <v>54.868319999999997</v>
      </c>
      <c r="F232" s="52">
        <v>1</v>
      </c>
      <c r="G232" s="53"/>
      <c r="H232" s="54">
        <f t="shared" si="6"/>
        <v>54.87</v>
      </c>
    </row>
    <row r="233" spans="2:8" ht="15.75" x14ac:dyDescent="0.2">
      <c r="B233" s="48"/>
      <c r="C233" s="55" t="s">
        <v>120</v>
      </c>
      <c r="D233" s="56"/>
      <c r="E233" s="56"/>
      <c r="F233" s="52">
        <v>1</v>
      </c>
      <c r="G233" s="56"/>
      <c r="H233" s="57">
        <f>SUM(H225:H232)</f>
        <v>8140.95</v>
      </c>
    </row>
    <row r="234" spans="2:8" ht="15.75" x14ac:dyDescent="0.2">
      <c r="B234" s="47"/>
      <c r="C234" s="48" t="s">
        <v>267</v>
      </c>
      <c r="D234" s="49"/>
      <c r="E234" s="49"/>
      <c r="F234" s="52">
        <v>1</v>
      </c>
      <c r="G234" s="49"/>
      <c r="H234" s="49"/>
    </row>
    <row r="235" spans="2:8" ht="90" x14ac:dyDescent="0.2">
      <c r="B235" s="50" t="s">
        <v>43</v>
      </c>
      <c r="C235" s="74" t="s">
        <v>169</v>
      </c>
      <c r="D235" s="73" t="s">
        <v>40</v>
      </c>
      <c r="E235" s="51">
        <v>20.6</v>
      </c>
      <c r="F235" s="52">
        <v>1</v>
      </c>
      <c r="G235" s="53"/>
      <c r="H235" s="54">
        <f t="shared" ref="H235:H246" si="7">ROUND(E235*F235,2)</f>
        <v>20.6</v>
      </c>
    </row>
    <row r="236" spans="2:8" ht="120" x14ac:dyDescent="0.2">
      <c r="B236" s="50" t="s">
        <v>44</v>
      </c>
      <c r="C236" s="74" t="s">
        <v>170</v>
      </c>
      <c r="D236" s="73" t="s">
        <v>40</v>
      </c>
      <c r="E236" s="51">
        <v>67.199999999999989</v>
      </c>
      <c r="F236" s="52">
        <v>1</v>
      </c>
      <c r="G236" s="53"/>
      <c r="H236" s="54">
        <f t="shared" si="7"/>
        <v>67.2</v>
      </c>
    </row>
    <row r="237" spans="2:8" ht="180" x14ac:dyDescent="0.2">
      <c r="B237" s="50" t="s">
        <v>45</v>
      </c>
      <c r="C237" s="74" t="s">
        <v>172</v>
      </c>
      <c r="D237" s="73" t="s">
        <v>24</v>
      </c>
      <c r="E237" s="51">
        <v>46.86</v>
      </c>
      <c r="F237" s="52">
        <v>1</v>
      </c>
      <c r="G237" s="53"/>
      <c r="H237" s="54">
        <f t="shared" si="7"/>
        <v>46.86</v>
      </c>
    </row>
    <row r="238" spans="2:8" ht="165" x14ac:dyDescent="0.2">
      <c r="B238" s="50" t="s">
        <v>46</v>
      </c>
      <c r="C238" s="74" t="s">
        <v>180</v>
      </c>
      <c r="D238" s="73" t="s">
        <v>24</v>
      </c>
      <c r="E238" s="51">
        <v>102.20000000000002</v>
      </c>
      <c r="F238" s="52">
        <v>1</v>
      </c>
      <c r="G238" s="53"/>
      <c r="H238" s="54">
        <f t="shared" si="7"/>
        <v>102.2</v>
      </c>
    </row>
    <row r="239" spans="2:8" ht="150" x14ac:dyDescent="0.2">
      <c r="B239" s="50" t="s">
        <v>47</v>
      </c>
      <c r="C239" s="74" t="s">
        <v>181</v>
      </c>
      <c r="D239" s="73" t="s">
        <v>24</v>
      </c>
      <c r="E239" s="51">
        <v>579.19599999999991</v>
      </c>
      <c r="F239" s="52">
        <v>1</v>
      </c>
      <c r="G239" s="53"/>
      <c r="H239" s="54">
        <f t="shared" si="7"/>
        <v>579.20000000000005</v>
      </c>
    </row>
    <row r="240" spans="2:8" ht="180" x14ac:dyDescent="0.2">
      <c r="B240" s="50" t="s">
        <v>48</v>
      </c>
      <c r="C240" s="74" t="s">
        <v>183</v>
      </c>
      <c r="D240" s="73" t="s">
        <v>24</v>
      </c>
      <c r="E240" s="51">
        <v>209.42</v>
      </c>
      <c r="F240" s="52">
        <v>1</v>
      </c>
      <c r="G240" s="53"/>
      <c r="H240" s="54">
        <f t="shared" si="7"/>
        <v>209.42</v>
      </c>
    </row>
    <row r="241" spans="2:8" ht="165" x14ac:dyDescent="0.2">
      <c r="B241" s="50" t="s">
        <v>49</v>
      </c>
      <c r="C241" s="74" t="s">
        <v>184</v>
      </c>
      <c r="D241" s="73" t="s">
        <v>40</v>
      </c>
      <c r="E241" s="51">
        <v>94.299999999999983</v>
      </c>
      <c r="F241" s="52">
        <v>1</v>
      </c>
      <c r="G241" s="53"/>
      <c r="H241" s="54">
        <f t="shared" si="7"/>
        <v>94.3</v>
      </c>
    </row>
    <row r="242" spans="2:8" ht="195" x14ac:dyDescent="0.2">
      <c r="B242" s="50" t="s">
        <v>50</v>
      </c>
      <c r="C242" s="74" t="s">
        <v>185</v>
      </c>
      <c r="D242" s="73" t="s">
        <v>24</v>
      </c>
      <c r="E242" s="51">
        <v>681.39599999999996</v>
      </c>
      <c r="F242" s="52">
        <v>1</v>
      </c>
      <c r="G242" s="53"/>
      <c r="H242" s="54">
        <f t="shared" si="7"/>
        <v>681.4</v>
      </c>
    </row>
    <row r="243" spans="2:8" ht="135" x14ac:dyDescent="0.2">
      <c r="B243" s="50" t="s">
        <v>53</v>
      </c>
      <c r="C243" s="74" t="s">
        <v>246</v>
      </c>
      <c r="D243" s="73" t="s">
        <v>24</v>
      </c>
      <c r="E243" s="51">
        <v>194.06</v>
      </c>
      <c r="F243" s="52">
        <v>1</v>
      </c>
      <c r="G243" s="53"/>
      <c r="H243" s="54">
        <f t="shared" si="7"/>
        <v>194.06</v>
      </c>
    </row>
    <row r="244" spans="2:8" ht="120" x14ac:dyDescent="0.2">
      <c r="B244" s="50" t="s">
        <v>51</v>
      </c>
      <c r="C244" s="74" t="s">
        <v>187</v>
      </c>
      <c r="D244" s="73" t="s">
        <v>18</v>
      </c>
      <c r="E244" s="51">
        <v>4</v>
      </c>
      <c r="F244" s="52">
        <v>1</v>
      </c>
      <c r="G244" s="53"/>
      <c r="H244" s="54">
        <f t="shared" si="7"/>
        <v>4</v>
      </c>
    </row>
    <row r="245" spans="2:8" ht="105" x14ac:dyDescent="0.2">
      <c r="B245" s="50" t="s">
        <v>42</v>
      </c>
      <c r="C245" s="74" t="s">
        <v>247</v>
      </c>
      <c r="D245" s="73" t="s">
        <v>18</v>
      </c>
      <c r="E245" s="51">
        <v>1</v>
      </c>
      <c r="F245" s="52">
        <v>1</v>
      </c>
      <c r="G245" s="53"/>
      <c r="H245" s="54">
        <f t="shared" si="7"/>
        <v>1</v>
      </c>
    </row>
    <row r="246" spans="2:8" ht="75" x14ac:dyDescent="0.2">
      <c r="B246" s="50" t="s">
        <v>52</v>
      </c>
      <c r="C246" s="74" t="s">
        <v>248</v>
      </c>
      <c r="D246" s="73" t="s">
        <v>24</v>
      </c>
      <c r="E246" s="51">
        <v>240.92499999999998</v>
      </c>
      <c r="F246" s="52">
        <v>1</v>
      </c>
      <c r="G246" s="53"/>
      <c r="H246" s="54">
        <f t="shared" si="7"/>
        <v>240.93</v>
      </c>
    </row>
    <row r="247" spans="2:8" ht="15.75" x14ac:dyDescent="0.2">
      <c r="B247" s="48"/>
      <c r="C247" s="55" t="s">
        <v>121</v>
      </c>
      <c r="D247" s="56"/>
      <c r="E247" s="56"/>
      <c r="F247" s="52">
        <v>1</v>
      </c>
      <c r="G247" s="56"/>
      <c r="H247" s="57">
        <f>SUM(H235:H246)</f>
        <v>2241.1699999999996</v>
      </c>
    </row>
    <row r="248" spans="2:8" ht="15.75" x14ac:dyDescent="0.2">
      <c r="B248" s="47"/>
      <c r="C248" s="48" t="s">
        <v>268</v>
      </c>
      <c r="D248" s="49"/>
      <c r="E248" s="49"/>
      <c r="F248" s="52">
        <v>1</v>
      </c>
      <c r="G248" s="49"/>
      <c r="H248" s="49"/>
    </row>
    <row r="249" spans="2:8" ht="120" x14ac:dyDescent="0.2">
      <c r="B249" s="50" t="s">
        <v>39</v>
      </c>
      <c r="C249" s="74" t="s">
        <v>189</v>
      </c>
      <c r="D249" s="73" t="s">
        <v>18</v>
      </c>
      <c r="E249" s="51">
        <v>2</v>
      </c>
      <c r="F249" s="52">
        <v>1</v>
      </c>
      <c r="G249" s="53"/>
      <c r="H249" s="54">
        <f>ROUND(E249*F249,2)</f>
        <v>2</v>
      </c>
    </row>
    <row r="250" spans="2:8" ht="45" x14ac:dyDescent="0.2">
      <c r="B250" s="50" t="s">
        <v>37</v>
      </c>
      <c r="C250" s="74" t="s">
        <v>192</v>
      </c>
      <c r="D250" s="73" t="s">
        <v>24</v>
      </c>
      <c r="E250" s="51">
        <v>21.9</v>
      </c>
      <c r="F250" s="52">
        <v>1</v>
      </c>
      <c r="G250" s="53"/>
      <c r="H250" s="54">
        <f>ROUND(E250*F250,2)</f>
        <v>21.9</v>
      </c>
    </row>
    <row r="251" spans="2:8" ht="120" x14ac:dyDescent="0.2">
      <c r="B251" s="50" t="s">
        <v>38</v>
      </c>
      <c r="C251" s="74" t="s">
        <v>193</v>
      </c>
      <c r="D251" s="73" t="s">
        <v>24</v>
      </c>
      <c r="E251" s="51">
        <v>21.9</v>
      </c>
      <c r="F251" s="52">
        <v>1</v>
      </c>
      <c r="G251" s="53"/>
      <c r="H251" s="54">
        <f>ROUND(E251*F251,2)</f>
        <v>21.9</v>
      </c>
    </row>
    <row r="252" spans="2:8" ht="210" x14ac:dyDescent="0.2">
      <c r="B252" s="50" t="s">
        <v>41</v>
      </c>
      <c r="C252" s="74" t="s">
        <v>258</v>
      </c>
      <c r="D252" s="73" t="s">
        <v>40</v>
      </c>
      <c r="E252" s="51">
        <v>36.299999999999997</v>
      </c>
      <c r="F252" s="52">
        <v>1</v>
      </c>
      <c r="G252" s="53"/>
      <c r="H252" s="54">
        <f>ROUND(E252*F252,2)</f>
        <v>36.299999999999997</v>
      </c>
    </row>
    <row r="253" spans="2:8" ht="30" x14ac:dyDescent="0.2">
      <c r="B253" s="50" t="s">
        <v>36</v>
      </c>
      <c r="C253" s="74" t="s">
        <v>249</v>
      </c>
      <c r="D253" s="73" t="s">
        <v>18</v>
      </c>
      <c r="E253" s="51">
        <v>2</v>
      </c>
      <c r="F253" s="52">
        <v>1</v>
      </c>
      <c r="G253" s="53"/>
      <c r="H253" s="54">
        <f>ROUND(E253*F253,2)</f>
        <v>2</v>
      </c>
    </row>
    <row r="254" spans="2:8" ht="15.75" x14ac:dyDescent="0.2">
      <c r="B254" s="48"/>
      <c r="C254" s="55" t="s">
        <v>122</v>
      </c>
      <c r="D254" s="56"/>
      <c r="E254" s="56"/>
      <c r="F254" s="52">
        <v>1</v>
      </c>
      <c r="G254" s="56"/>
      <c r="H254" s="57">
        <f>SUM(H249:H253)</f>
        <v>84.1</v>
      </c>
    </row>
    <row r="255" spans="2:8" ht="15.75" x14ac:dyDescent="0.2">
      <c r="B255" s="47"/>
      <c r="C255" s="48" t="s">
        <v>269</v>
      </c>
      <c r="D255" s="49"/>
      <c r="E255" s="49"/>
      <c r="F255" s="52">
        <v>1</v>
      </c>
      <c r="G255" s="49"/>
      <c r="H255" s="49"/>
    </row>
    <row r="256" spans="2:8" ht="90" x14ac:dyDescent="0.2">
      <c r="B256" s="50" t="s">
        <v>55</v>
      </c>
      <c r="C256" s="74" t="s">
        <v>195</v>
      </c>
      <c r="D256" s="73" t="s">
        <v>56</v>
      </c>
      <c r="E256" s="51">
        <v>10</v>
      </c>
      <c r="F256" s="52">
        <v>1</v>
      </c>
      <c r="G256" s="53"/>
      <c r="H256" s="54">
        <f t="shared" ref="H256:H273" si="8">ROUND(E256*F256,2)</f>
        <v>10</v>
      </c>
    </row>
    <row r="257" spans="2:8" ht="45" x14ac:dyDescent="0.2">
      <c r="B257" s="50" t="s">
        <v>57</v>
      </c>
      <c r="C257" s="74" t="s">
        <v>196</v>
      </c>
      <c r="D257" s="73" t="s">
        <v>56</v>
      </c>
      <c r="E257" s="51">
        <v>17</v>
      </c>
      <c r="F257" s="52">
        <v>1</v>
      </c>
      <c r="G257" s="53"/>
      <c r="H257" s="54">
        <f t="shared" si="8"/>
        <v>17</v>
      </c>
    </row>
    <row r="258" spans="2:8" ht="105" x14ac:dyDescent="0.2">
      <c r="B258" s="50" t="s">
        <v>58</v>
      </c>
      <c r="C258" s="74" t="s">
        <v>250</v>
      </c>
      <c r="D258" s="73" t="s">
        <v>18</v>
      </c>
      <c r="E258" s="51">
        <v>12</v>
      </c>
      <c r="F258" s="52">
        <v>1</v>
      </c>
      <c r="G258" s="53"/>
      <c r="H258" s="54">
        <f t="shared" si="8"/>
        <v>12</v>
      </c>
    </row>
    <row r="259" spans="2:8" ht="90" x14ac:dyDescent="0.2">
      <c r="B259" s="50" t="s">
        <v>59</v>
      </c>
      <c r="C259" s="74" t="s">
        <v>198</v>
      </c>
      <c r="D259" s="73" t="s">
        <v>18</v>
      </c>
      <c r="E259" s="51">
        <v>5</v>
      </c>
      <c r="F259" s="52">
        <v>1</v>
      </c>
      <c r="G259" s="53"/>
      <c r="H259" s="54">
        <f t="shared" si="8"/>
        <v>5</v>
      </c>
    </row>
    <row r="260" spans="2:8" ht="60" x14ac:dyDescent="0.2">
      <c r="B260" s="50" t="s">
        <v>60</v>
      </c>
      <c r="C260" s="74" t="s">
        <v>199</v>
      </c>
      <c r="D260" s="73" t="s">
        <v>56</v>
      </c>
      <c r="E260" s="51">
        <v>8</v>
      </c>
      <c r="F260" s="52">
        <v>1</v>
      </c>
      <c r="G260" s="53"/>
      <c r="H260" s="54">
        <f t="shared" si="8"/>
        <v>8</v>
      </c>
    </row>
    <row r="261" spans="2:8" ht="45" x14ac:dyDescent="0.2">
      <c r="B261" s="50" t="s">
        <v>61</v>
      </c>
      <c r="C261" s="74" t="s">
        <v>200</v>
      </c>
      <c r="D261" s="73" t="s">
        <v>18</v>
      </c>
      <c r="E261" s="51">
        <v>8</v>
      </c>
      <c r="F261" s="52">
        <v>1</v>
      </c>
      <c r="G261" s="53"/>
      <c r="H261" s="54">
        <f t="shared" si="8"/>
        <v>8</v>
      </c>
    </row>
    <row r="262" spans="2:8" ht="60" x14ac:dyDescent="0.2">
      <c r="B262" s="50" t="s">
        <v>68</v>
      </c>
      <c r="C262" s="74" t="s">
        <v>201</v>
      </c>
      <c r="D262" s="73" t="s">
        <v>18</v>
      </c>
      <c r="E262" s="51">
        <v>1</v>
      </c>
      <c r="F262" s="52">
        <v>1</v>
      </c>
      <c r="G262" s="53"/>
      <c r="H262" s="54">
        <f t="shared" si="8"/>
        <v>1</v>
      </c>
    </row>
    <row r="263" spans="2:8" ht="120" x14ac:dyDescent="0.2">
      <c r="B263" s="50" t="s">
        <v>62</v>
      </c>
      <c r="C263" s="74" t="s">
        <v>202</v>
      </c>
      <c r="D263" s="73" t="s">
        <v>18</v>
      </c>
      <c r="E263" s="51">
        <v>2</v>
      </c>
      <c r="F263" s="52">
        <v>1</v>
      </c>
      <c r="G263" s="53"/>
      <c r="H263" s="54">
        <f t="shared" si="8"/>
        <v>2</v>
      </c>
    </row>
    <row r="264" spans="2:8" ht="105" x14ac:dyDescent="0.2">
      <c r="B264" s="50" t="s">
        <v>140</v>
      </c>
      <c r="C264" s="74" t="s">
        <v>251</v>
      </c>
      <c r="D264" s="73" t="s">
        <v>56</v>
      </c>
      <c r="E264" s="51">
        <v>2</v>
      </c>
      <c r="F264" s="52">
        <v>1</v>
      </c>
      <c r="G264" s="53"/>
      <c r="H264" s="54">
        <f t="shared" si="8"/>
        <v>2</v>
      </c>
    </row>
    <row r="265" spans="2:8" ht="45" x14ac:dyDescent="0.2">
      <c r="B265" s="50" t="s">
        <v>64</v>
      </c>
      <c r="C265" s="74" t="s">
        <v>205</v>
      </c>
      <c r="D265" s="73" t="s">
        <v>56</v>
      </c>
      <c r="E265" s="51">
        <v>2</v>
      </c>
      <c r="F265" s="52">
        <v>1</v>
      </c>
      <c r="G265" s="53"/>
      <c r="H265" s="54">
        <f t="shared" si="8"/>
        <v>2</v>
      </c>
    </row>
    <row r="266" spans="2:8" ht="165" x14ac:dyDescent="0.2">
      <c r="B266" s="50" t="s">
        <v>54</v>
      </c>
      <c r="C266" s="74" t="s">
        <v>252</v>
      </c>
      <c r="D266" s="73" t="s">
        <v>18</v>
      </c>
      <c r="E266" s="51">
        <v>2</v>
      </c>
      <c r="F266" s="52">
        <v>1</v>
      </c>
      <c r="G266" s="53"/>
      <c r="H266" s="54">
        <f t="shared" si="8"/>
        <v>2</v>
      </c>
    </row>
    <row r="267" spans="2:8" ht="75" x14ac:dyDescent="0.2">
      <c r="B267" s="50" t="s">
        <v>65</v>
      </c>
      <c r="C267" s="74" t="s">
        <v>253</v>
      </c>
      <c r="D267" s="73" t="s">
        <v>18</v>
      </c>
      <c r="E267" s="51">
        <v>2</v>
      </c>
      <c r="F267" s="52">
        <v>1</v>
      </c>
      <c r="G267" s="53"/>
      <c r="H267" s="54">
        <f t="shared" si="8"/>
        <v>2</v>
      </c>
    </row>
    <row r="268" spans="2:8" ht="90" x14ac:dyDescent="0.2">
      <c r="B268" s="50" t="s">
        <v>66</v>
      </c>
      <c r="C268" s="74" t="s">
        <v>209</v>
      </c>
      <c r="D268" s="73" t="s">
        <v>18</v>
      </c>
      <c r="E268" s="51">
        <v>6</v>
      </c>
      <c r="F268" s="52">
        <v>1</v>
      </c>
      <c r="G268" s="53"/>
      <c r="H268" s="54">
        <f t="shared" si="8"/>
        <v>6</v>
      </c>
    </row>
    <row r="269" spans="2:8" ht="90" x14ac:dyDescent="0.2">
      <c r="B269" s="50" t="s">
        <v>141</v>
      </c>
      <c r="C269" s="74" t="s">
        <v>254</v>
      </c>
      <c r="D269" s="73" t="s">
        <v>18</v>
      </c>
      <c r="E269" s="51">
        <v>1</v>
      </c>
      <c r="F269" s="52">
        <v>1</v>
      </c>
      <c r="G269" s="53"/>
      <c r="H269" s="54">
        <f t="shared" si="8"/>
        <v>1</v>
      </c>
    </row>
    <row r="270" spans="2:8" ht="60" x14ac:dyDescent="0.2">
      <c r="B270" s="50" t="s">
        <v>142</v>
      </c>
      <c r="C270" s="74" t="s">
        <v>255</v>
      </c>
      <c r="D270" s="73" t="s">
        <v>18</v>
      </c>
      <c r="E270" s="51">
        <v>1</v>
      </c>
      <c r="F270" s="52">
        <v>1</v>
      </c>
      <c r="G270" s="53"/>
      <c r="H270" s="54">
        <f t="shared" si="8"/>
        <v>1</v>
      </c>
    </row>
    <row r="271" spans="2:8" ht="45" x14ac:dyDescent="0.2">
      <c r="B271" s="50" t="s">
        <v>136</v>
      </c>
      <c r="C271" s="74" t="s">
        <v>219</v>
      </c>
      <c r="D271" s="73" t="s">
        <v>40</v>
      </c>
      <c r="E271" s="51">
        <v>5</v>
      </c>
      <c r="F271" s="52">
        <v>1</v>
      </c>
      <c r="G271" s="53"/>
      <c r="H271" s="54">
        <f t="shared" si="8"/>
        <v>5</v>
      </c>
    </row>
    <row r="272" spans="2:8" ht="45" x14ac:dyDescent="0.2">
      <c r="B272" s="50" t="s">
        <v>138</v>
      </c>
      <c r="C272" s="74" t="s">
        <v>221</v>
      </c>
      <c r="D272" s="73" t="s">
        <v>40</v>
      </c>
      <c r="E272" s="51">
        <v>5</v>
      </c>
      <c r="F272" s="52">
        <v>1</v>
      </c>
      <c r="G272" s="53"/>
      <c r="H272" s="54">
        <f t="shared" si="8"/>
        <v>5</v>
      </c>
    </row>
    <row r="273" spans="2:8" ht="45" x14ac:dyDescent="0.2">
      <c r="B273" s="50" t="s">
        <v>139</v>
      </c>
      <c r="C273" s="74" t="s">
        <v>222</v>
      </c>
      <c r="D273" s="73" t="s">
        <v>40</v>
      </c>
      <c r="E273" s="51">
        <v>15</v>
      </c>
      <c r="F273" s="52">
        <v>1</v>
      </c>
      <c r="G273" s="53"/>
      <c r="H273" s="54">
        <f t="shared" si="8"/>
        <v>15</v>
      </c>
    </row>
    <row r="274" spans="2:8" ht="15.75" x14ac:dyDescent="0.2">
      <c r="B274" s="48"/>
      <c r="C274" s="55" t="s">
        <v>123</v>
      </c>
      <c r="D274" s="56"/>
      <c r="E274" s="56"/>
      <c r="F274" s="56"/>
      <c r="G274" s="56"/>
      <c r="H274" s="57">
        <f>SUM(H256:H273)</f>
        <v>104</v>
      </c>
    </row>
    <row r="275" spans="2:8" s="33" customFormat="1" ht="15.75" x14ac:dyDescent="0.2">
      <c r="B275" s="78"/>
      <c r="C275" s="79" t="s">
        <v>272</v>
      </c>
      <c r="D275" s="80"/>
      <c r="E275" s="81"/>
      <c r="F275" s="82"/>
      <c r="G275" s="82"/>
      <c r="H275" s="83">
        <f>H223+H233+H247+H254+H274</f>
        <v>10788.58</v>
      </c>
    </row>
    <row r="291" spans="10:10" x14ac:dyDescent="0.2">
      <c r="J291" s="3"/>
    </row>
  </sheetData>
  <protectedRanges>
    <protectedRange sqref="C106 C215" name="Rango1_47_1_1_2_1"/>
  </protectedRanges>
  <autoFilter ref="B106:H275"/>
  <mergeCells count="19">
    <mergeCell ref="C102:H102"/>
    <mergeCell ref="C103:H103"/>
    <mergeCell ref="C18:G18"/>
    <mergeCell ref="C31:G31"/>
    <mergeCell ref="G6:H6"/>
    <mergeCell ref="C100:H100"/>
    <mergeCell ref="C101:H101"/>
    <mergeCell ref="G98:H98"/>
    <mergeCell ref="B99:H99"/>
    <mergeCell ref="B93:H93"/>
    <mergeCell ref="E65:G65"/>
    <mergeCell ref="E78:G78"/>
    <mergeCell ref="E79:G79"/>
    <mergeCell ref="B1:H1"/>
    <mergeCell ref="C8:H8"/>
    <mergeCell ref="C9:H9"/>
    <mergeCell ref="C10:H10"/>
    <mergeCell ref="C11:H11"/>
    <mergeCell ref="B7:H7"/>
  </mergeCells>
  <printOptions horizontalCentered="1"/>
  <pageMargins left="0.23622047244094491" right="0.23622047244094491" top="0.35433070866141736" bottom="0.35433070866141736" header="0" footer="0.19685039370078741"/>
  <pageSetup scale="50" fitToWidth="0" fitToHeight="0" orientation="portrait" horizontalDpi="4294967293" verticalDpi="4294967293" r:id="rId1"/>
  <headerFooter differentFirst="1" alignWithMargins="0">
    <oddFooter>&amp;CPágina &amp;P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Catálogo</vt:lpstr>
      <vt:lpstr>Catálogo!Área_de_impresión</vt:lpstr>
      <vt:lpstr>Catálogo!Títulos_a_imprimir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Ana Belen Cosio Benson</cp:lastModifiedBy>
  <cp:lastPrinted>2024-05-22T15:47:15Z</cp:lastPrinted>
  <dcterms:created xsi:type="dcterms:W3CDTF">2015-03-31T19:29:48Z</dcterms:created>
  <dcterms:modified xsi:type="dcterms:W3CDTF">2024-06-14T17:53:35Z</dcterms:modified>
</cp:coreProperties>
</file>