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rabajo\ISIFE\1. Planeacion\2024\3. Concursos\Licitación Pública\Fam Básico\027-2024\"/>
    </mc:Choice>
  </mc:AlternateContent>
  <bookViews>
    <workbookView xWindow="0" yWindow="0" windowWidth="23040" windowHeight="8910"/>
  </bookViews>
  <sheets>
    <sheet name="Catálogo" sheetId="9" r:id="rId1"/>
  </sheets>
  <externalReferences>
    <externalReference r:id="rId2"/>
  </externalReferences>
  <definedNames>
    <definedName name="_xlnm._FilterDatabase" localSheetId="0" hidden="1">Catálogo!$B$106:$H$275</definedName>
    <definedName name="_xlnm.Print_Area" localSheetId="0">Catálogo!$B$1:$H$275,Catálogo!$J$9</definedName>
    <definedName name="finiquito1">'[1]PROGRAMA DEOBRA'!$B$3:$AA$158</definedName>
    <definedName name="_xlnm.Print_Titles" localSheetId="0">Catálogo!$94:$102</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73" i="9" l="1"/>
  <c r="H272" i="9"/>
  <c r="H271" i="9"/>
  <c r="H270" i="9"/>
  <c r="H269" i="9"/>
  <c r="H268" i="9"/>
  <c r="H267" i="9"/>
  <c r="H266" i="9"/>
  <c r="H265" i="9"/>
  <c r="H264" i="9"/>
  <c r="H263" i="9"/>
  <c r="H262" i="9"/>
  <c r="H261" i="9"/>
  <c r="H260" i="9"/>
  <c r="H259" i="9"/>
  <c r="H258" i="9"/>
  <c r="H257" i="9"/>
  <c r="H256" i="9"/>
  <c r="H253" i="9"/>
  <c r="H252" i="9"/>
  <c r="H251" i="9"/>
  <c r="H250" i="9"/>
  <c r="H249" i="9"/>
  <c r="H246" i="9"/>
  <c r="H245" i="9"/>
  <c r="H244" i="9"/>
  <c r="H243" i="9"/>
  <c r="H242" i="9"/>
  <c r="H241" i="9"/>
  <c r="H240" i="9"/>
  <c r="H239" i="9"/>
  <c r="H238" i="9"/>
  <c r="H237" i="9"/>
  <c r="H236" i="9"/>
  <c r="H235" i="9"/>
  <c r="H232" i="9"/>
  <c r="H231" i="9"/>
  <c r="H230" i="9"/>
  <c r="H229" i="9"/>
  <c r="H228" i="9"/>
  <c r="H227" i="9"/>
  <c r="H226" i="9"/>
  <c r="H225" i="9"/>
  <c r="H222" i="9"/>
  <c r="H221" i="9"/>
  <c r="H220" i="9"/>
  <c r="H219" i="9"/>
  <c r="H218" i="9"/>
  <c r="H217" i="9"/>
  <c r="H216"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5" i="9"/>
  <c r="H164" i="9"/>
  <c r="H163" i="9"/>
  <c r="H162" i="9"/>
  <c r="H161" i="9"/>
  <c r="H160" i="9"/>
  <c r="H157" i="9"/>
  <c r="H156" i="9"/>
  <c r="H155" i="9"/>
  <c r="H154" i="9"/>
  <c r="H153" i="9"/>
  <c r="H152" i="9"/>
  <c r="H151" i="9"/>
  <c r="H150" i="9"/>
  <c r="H149" i="9"/>
  <c r="H148" i="9"/>
  <c r="H147" i="9"/>
  <c r="H146" i="9"/>
  <c r="H145" i="9"/>
  <c r="H144" i="9"/>
  <c r="H143" i="9"/>
  <c r="H142" i="9"/>
  <c r="H141" i="9"/>
  <c r="H140" i="9"/>
  <c r="H139" i="9"/>
  <c r="H138" i="9"/>
  <c r="H135" i="9"/>
  <c r="H134" i="9"/>
  <c r="H133" i="9"/>
  <c r="H132" i="9"/>
  <c r="H131" i="9"/>
  <c r="H130" i="9"/>
  <c r="H129" i="9"/>
  <c r="H126" i="9"/>
  <c r="H125" i="9"/>
  <c r="H124" i="9"/>
  <c r="H123" i="9"/>
  <c r="H122" i="9"/>
  <c r="H121" i="9"/>
  <c r="H120" i="9"/>
  <c r="H119" i="9"/>
  <c r="H118" i="9"/>
  <c r="H117" i="9"/>
  <c r="H116" i="9"/>
  <c r="H115" i="9"/>
  <c r="H114" i="9"/>
  <c r="H113" i="9"/>
  <c r="H112" i="9"/>
  <c r="H111" i="9"/>
  <c r="H110" i="9"/>
  <c r="H107" i="9"/>
  <c r="H108" i="9" l="1"/>
  <c r="H212" i="9" l="1"/>
  <c r="H24" i="9" s="1"/>
  <c r="H223" i="9"/>
  <c r="H158" i="9"/>
  <c r="H22" i="9" s="1"/>
  <c r="H233" i="9"/>
  <c r="H33" i="9" s="1"/>
  <c r="H247" i="9"/>
  <c r="H34" i="9" s="1"/>
  <c r="H127" i="9"/>
  <c r="H20" i="9" s="1"/>
  <c r="H254" i="9"/>
  <c r="H35" i="9" s="1"/>
  <c r="H274" i="9"/>
  <c r="H36" i="9" s="1"/>
  <c r="H136" i="9"/>
  <c r="H21" i="9" s="1"/>
  <c r="H166" i="9"/>
  <c r="H23" i="9" s="1"/>
  <c r="H19" i="9"/>
  <c r="H32" i="9" l="1"/>
  <c r="H37" i="9" s="1"/>
  <c r="H275" i="9"/>
  <c r="H213" i="9"/>
  <c r="H25" i="9"/>
  <c r="H48" i="9" l="1"/>
  <c r="C103" i="9" l="1"/>
  <c r="C102" i="9"/>
  <c r="C101" i="9"/>
  <c r="C100" i="9"/>
  <c r="H49" i="9" l="1"/>
  <c r="H50" i="9" s="1"/>
</calcChain>
</file>

<file path=xl/sharedStrings.xml><?xml version="1.0" encoding="utf-8"?>
<sst xmlns="http://schemas.openxmlformats.org/spreadsheetml/2006/main" count="501" uniqueCount="275">
  <si>
    <t>I.V.A.</t>
  </si>
  <si>
    <t>Descripcion:</t>
  </si>
  <si>
    <t>Plantel:</t>
  </si>
  <si>
    <t>Localidad:</t>
  </si>
  <si>
    <t>Municipio:</t>
  </si>
  <si>
    <t>Resumen</t>
  </si>
  <si>
    <t>Subtotal I</t>
  </si>
  <si>
    <t>Subtotal II</t>
  </si>
  <si>
    <t>Subtotal de Obra</t>
  </si>
  <si>
    <t>Total</t>
  </si>
  <si>
    <t>Clave</t>
  </si>
  <si>
    <t>Descripcion</t>
  </si>
  <si>
    <t>unidad</t>
  </si>
  <si>
    <t>Cantidad</t>
  </si>
  <si>
    <t>P.U. con Numero</t>
  </si>
  <si>
    <t>P.U. con Letra</t>
  </si>
  <si>
    <t>Importe</t>
  </si>
  <si>
    <t>00031/04</t>
  </si>
  <si>
    <t>pza</t>
  </si>
  <si>
    <t>00032/04</t>
  </si>
  <si>
    <t>00206/04</t>
  </si>
  <si>
    <t>00490/04</t>
  </si>
  <si>
    <t>50037/04</t>
  </si>
  <si>
    <t>08753/04</t>
  </si>
  <si>
    <t>m2</t>
  </si>
  <si>
    <t>00360/04</t>
  </si>
  <si>
    <t>m3</t>
  </si>
  <si>
    <t>21203/04</t>
  </si>
  <si>
    <t>kg</t>
  </si>
  <si>
    <t>21204/04</t>
  </si>
  <si>
    <t>21206/04</t>
  </si>
  <si>
    <t>21306/04</t>
  </si>
  <si>
    <t>21110/04</t>
  </si>
  <si>
    <t>21111/04</t>
  </si>
  <si>
    <t>21115/04</t>
  </si>
  <si>
    <t>21101/04</t>
  </si>
  <si>
    <t>40079/04</t>
  </si>
  <si>
    <t>40133/04</t>
  </si>
  <si>
    <t>48056/04</t>
  </si>
  <si>
    <t>40232/04</t>
  </si>
  <si>
    <t>ml</t>
  </si>
  <si>
    <t>49083/04</t>
  </si>
  <si>
    <t>30032/04</t>
  </si>
  <si>
    <t>38020/04</t>
  </si>
  <si>
    <t>31010/04</t>
  </si>
  <si>
    <t>31146/04</t>
  </si>
  <si>
    <t>32001/04</t>
  </si>
  <si>
    <t>32009/04</t>
  </si>
  <si>
    <t>31226/04</t>
  </si>
  <si>
    <t>31231/04</t>
  </si>
  <si>
    <t>30001/04</t>
  </si>
  <si>
    <t>50247/04</t>
  </si>
  <si>
    <t>35106/04</t>
  </si>
  <si>
    <t>31219/04</t>
  </si>
  <si>
    <t>54321/04</t>
  </si>
  <si>
    <t>50009/04</t>
  </si>
  <si>
    <t>sal</t>
  </si>
  <si>
    <t>50007/04</t>
  </si>
  <si>
    <t>50264/04</t>
  </si>
  <si>
    <t>50085/04</t>
  </si>
  <si>
    <t>51000/04</t>
  </si>
  <si>
    <t>51010/04</t>
  </si>
  <si>
    <t>50073/04</t>
  </si>
  <si>
    <t>54238/04</t>
  </si>
  <si>
    <t>60048/04</t>
  </si>
  <si>
    <t>54222/04</t>
  </si>
  <si>
    <t>50058/04</t>
  </si>
  <si>
    <t>55620/04</t>
  </si>
  <si>
    <t>51009/04</t>
  </si>
  <si>
    <t>42018/04</t>
  </si>
  <si>
    <t>42009/04</t>
  </si>
  <si>
    <t>42003/04</t>
  </si>
  <si>
    <t>31018/04</t>
  </si>
  <si>
    <t>38073/04</t>
  </si>
  <si>
    <t>31200/04</t>
  </si>
  <si>
    <t>31214/04</t>
  </si>
  <si>
    <t>31220/04</t>
  </si>
  <si>
    <t>38002/04</t>
  </si>
  <si>
    <t>32000/04</t>
  </si>
  <si>
    <t>38072/04</t>
  </si>
  <si>
    <t>31256/04</t>
  </si>
  <si>
    <t>31032/04</t>
  </si>
  <si>
    <t>35104/04</t>
  </si>
  <si>
    <t>50047/04</t>
  </si>
  <si>
    <t>54221/04</t>
  </si>
  <si>
    <t>55509/04</t>
  </si>
  <si>
    <t>54316/04</t>
  </si>
  <si>
    <t>61531/04</t>
  </si>
  <si>
    <t>70004/04</t>
  </si>
  <si>
    <t>70054/04</t>
  </si>
  <si>
    <t>60009/04</t>
  </si>
  <si>
    <t>70021/04</t>
  </si>
  <si>
    <t>60013/04</t>
  </si>
  <si>
    <t>70002/04</t>
  </si>
  <si>
    <t>70012/04</t>
  </si>
  <si>
    <t>70005/04</t>
  </si>
  <si>
    <t>70026/04</t>
  </si>
  <si>
    <t>70010/04</t>
  </si>
  <si>
    <t>60015/04</t>
  </si>
  <si>
    <t>60042/04</t>
  </si>
  <si>
    <t>07031/04</t>
  </si>
  <si>
    <t>08772/04</t>
  </si>
  <si>
    <t>11072/04</t>
  </si>
  <si>
    <t>11101/04</t>
  </si>
  <si>
    <t>12034/04</t>
  </si>
  <si>
    <t>12035/04</t>
  </si>
  <si>
    <t>12037/04</t>
  </si>
  <si>
    <t>12021/04</t>
  </si>
  <si>
    <t>12048/04</t>
  </si>
  <si>
    <t>12038/04</t>
  </si>
  <si>
    <t>12014/04</t>
  </si>
  <si>
    <t>12062/04</t>
  </si>
  <si>
    <t>12111/04</t>
  </si>
  <si>
    <t>12116/04</t>
  </si>
  <si>
    <t>10018/04</t>
  </si>
  <si>
    <t>11121/04</t>
  </si>
  <si>
    <t>11001/04</t>
  </si>
  <si>
    <t>11122/04</t>
  </si>
  <si>
    <t>Subtotal de preliminares</t>
  </si>
  <si>
    <t>Subtotal de cimentación</t>
  </si>
  <si>
    <t>Subtotal de estructura</t>
  </si>
  <si>
    <t>Subtotal de albañileria y acabados</t>
  </si>
  <si>
    <t>Subtotal de herreria, carpinteria y canceleria</t>
  </si>
  <si>
    <t>Subtotal de instalaciones</t>
  </si>
  <si>
    <t>Escuela Secundaria No.8</t>
  </si>
  <si>
    <t>Cabos San Lucas</t>
  </si>
  <si>
    <t>Los Cabos, B.C.S.</t>
  </si>
  <si>
    <t>construcción de aréa administrativa en estructura U3-C planta baja y Construcción de dos aulas didacticas en estructura U3-C planta alta.</t>
  </si>
  <si>
    <t>50260/04</t>
  </si>
  <si>
    <t>54317/04</t>
  </si>
  <si>
    <t>55510/04</t>
  </si>
  <si>
    <t>50100/04</t>
  </si>
  <si>
    <t>50301/04</t>
  </si>
  <si>
    <t>51433/04</t>
  </si>
  <si>
    <t>51431/04</t>
  </si>
  <si>
    <t>51466/04</t>
  </si>
  <si>
    <t>51467/04</t>
  </si>
  <si>
    <t>51469/04</t>
  </si>
  <si>
    <t>51470/04</t>
  </si>
  <si>
    <t>51471/04</t>
  </si>
  <si>
    <t>50093/04</t>
  </si>
  <si>
    <t>55466/04</t>
  </si>
  <si>
    <t>51357/04</t>
  </si>
  <si>
    <t>55807/04</t>
  </si>
  <si>
    <t>51356/04</t>
  </si>
  <si>
    <t>Corte y compensación para nivelación de terreno con material producto de excavación en área para construcción de edificio, incluye: trazo y nivelación con equipo topográfico, maquinaria y equipo, preparación del material de corte, retiro de material no utilizado, carga y acarreo dentro de la obra, confinación y compensación de áreas con producto de corte, extendido y aplicación de incorporación de humedad homogenizada, tendida y compactación al 90% proctor en capas de 30cms de espesor.</t>
  </si>
  <si>
    <t>Limpieza, trazo y nivelación del terreno; incluye: nivel de manguera y niveletas con polines y fajillas, hilos, cal, mano de obra y herramienta, colocación de banco de nivel según especificaciones (área de edificio).</t>
  </si>
  <si>
    <t>Excavación a mano en terreno tipo "B" investigado en obra por el contratista, a cualquier profundidad, incluye: afine de taludes, sobre excavación por ángulo de reposo de material, compactación de fondo de cepas,.</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</si>
  <si>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</si>
  <si>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Acero de refuerzo en cimentación diámetro #3 f'y=4,200 kg/cm2; incluye: suministro, habilitado, armado, cortes, traslapes, ganchos y desperdicios, silletas, alambre recocido, mano de obra, herramienta, equipo de protección personal y limpieza del área de trabajo.</t>
  </si>
  <si>
    <t>Acero de refuerzo en cimentación diámetro #4 f'y=4,200 kg/cm2; incluye: suministro, habilitado, armado, cortes, traslapes, ganchos y desperdicios, silletas, alambre recocido, mano de obra, herramienta, equipo de protección personal y limpieza del área de trabajo.</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</si>
  <si>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</si>
  <si>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</si>
  <si>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Anclaje de castillos de 15x15 cm. en zapatas y enrases 0.00 a 1.20 m. altura con 4 varillas de 3/8" y estribos #2 @ 20 cm. incluye: cimbra común, colado, cruces de varillas, vibrado, curado y descimbrado.</t>
  </si>
  <si>
    <t>Anclaje de castillos de 15x20 cm. en zapatas y enrases 0.00 a 1.20 m. altura con 4 varillas no. 3/8" y estribos # 2 @ 20 cm, concreto f'c=250 kg/cm2; incluye: cimbra común, colado, cruces de varillas, vibrado, curado y descimbrado.</t>
  </si>
  <si>
    <t>Concreto premezclado f'c= 250 kg/cm2 en cimentación t.m.a. 3/4",con un revenimiento de 8-10 cm., incluye: bombeo cualquier distancia, colado, vibrado, afine, curado en elementos estructurales como zapatas, dados, muros de concreto, mínimo una muestra por cada 20 m3 o con la frecuencia que la residencia lo considere necesario (ver especificaciones complementarias)</t>
  </si>
  <si>
    <t>Murete de enrase acabado común en cimentación a base de block de cemento de 15x20x40 cm. (60 kg/cm2), asentado con mortero cemento-arena 1:3 y con celdas rellenas de concreto f'c= 150 kg/cm2. incluye: desfondar block.</t>
  </si>
  <si>
    <t>Cadena de concreto f'c= 250 kg/cm2 sección de 15x20 cm. armada con 4 varillas de 3/8" y estribos # 2 @ 20 cm, incluye: cimbra común, cruces de varillas, colado, vibrado, descimbrado y curado.</t>
  </si>
  <si>
    <t>Cadena de concreto f'c= 250 kg/cm2 sección de 15x25 cm. armada con 4 varillas de 3/8" y estribos # 2 @ 20 cm, incluye: cimbra común, cruces de varillas, colado, vibrado, descimbrado y curado.</t>
  </si>
  <si>
    <t>Suministro y aplicación de impermeabilizante en cimentación a base de agua 2 capas de emulsika o similar en calidad y precio; incluye: limpieza preparación de superficie.</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</si>
  <si>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</si>
  <si>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Retiro de material producto de excavaciones o demoliciones, incluye; carga con equipo mecánico y retiro de material fuera de los sitios de los trabajos a una distancia de 10 km.</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</si>
  <si>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</si>
  <si>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Cimbra para losas acabado común a base de triplay de pino 19 mm como cimbra de contacto, incluye: cimbrado, descimbrado, habilitado y chaflanes u ochavos.</t>
  </si>
  <si>
    <t>Cimbra en trabes acabado común a base de triplay de pino 19 mm como cimbra de contacto, incluye: cimbrado, descimbrado, habilitado y chaflanes u ochavos.</t>
  </si>
  <si>
    <t>Cimbra en columnas y muros acabado común; a base de triplay de pino 19 mm como cimbra de contacto; incluye: cimbrado, descimbrado, habilitado y chaflanes u ochavos</t>
  </si>
  <si>
    <t>Acero de refuerzo en estructura #3 f'y=4,200 kg/cm2; incluye: suministro, habilitado, armado, cortes, traslapes, ganchos y desperdicios, silletas, alambre recocido, mano de obra, herramienta, equipo de protección personal y limpieza del área de trabajo.</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</si>
  <si>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</si>
  <si>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Concreto premezclado f'c=250 kg/cm2 en estructura y losa t.m.a. 3/4", con un revenimiento de 8-10 cm. resistencia a los 7 días,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</si>
  <si>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Separación muro-columna con canal lámina galvanizada calibre #18 con 28 cm. de desarrollo en forma de "C", con placa poliestireno 3/4" x 18 cm. ancho, fijada a columna con ancla tipo hilti 6 por cada metro; incluye: acarreo dentro y fuera de la obra, elevación de los materiales, cortes, colocación, fijación, amarres, mano de obra, equipo de protección, depreciación y demás cargos derivados del uso de herramienta y equipo.</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</si>
  <si>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</si>
  <si>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Cadena o castillo 15 x 15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</si>
  <si>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mínimo de 1 cm y máximo de 1.5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</si>
  <si>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Muro de tablaroca de 10 cm de espesor con panel de yeso antihumedad de 1/2" a dos caras,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</si>
  <si>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Muro de tablaroca de 10 cm de espesor con panel densglass de yeso y fibra de vidrio de 1/2", a dos caras,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</si>
  <si>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</si>
  <si>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Firme de concreto f´c=150 kg/cm2 de 8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</si>
  <si>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</si>
  <si>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Meseta de concreto f'c= 150 kg/cm2 para lavabo de 8 cm. de espesor anclado a muro de block con varilla # 3 @ 20 cm., cimbrado, armado, colado; incluye: recubrimiento de azulejo y tiratrim en frontera.</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</si>
  <si>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</si>
  <si>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</si>
  <si>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Aplanado en muros, acabado pulido con cemento látex (pulido espejo de pegaduro) incluye: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</si>
  <si>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Suministro y colocación de lambrín de cerámica extruida vitrificada, tono y texturas uniformes, diseño y color s.m.a.; asentado con pegavitro, cumpliendo con las características de absorción de agua del esmalte  0.50-3.0% y cuerpo de la loseta 2.0-6.0%, módulo de ruptura mínimo 40.00 kg para toda la loseta; resistencia al choque térmico, abrasión y al agrietamiento; dureza del esmalte 5-6 según escala de mohs. se deberá considerar para este trabajo: el suministro del lambrín, materiales, mano de obra, adhesivo (mortero) de línea, considerando recomendaciones del fabricante para su tiempo de fraguado, emboquillado sin arena y anti hongos, rellenas con boquilla de línea, trazo, nivelación, acarreos, cortes, desperdicios, despiece, acopio y retiro de desperdicios a tiro autorizado y limpieza del área de trabajo.</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</si>
  <si>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</si>
  <si>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</si>
  <si>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</si>
  <si>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Entortado de 1 a 3 cm espesor promedio, a base de mortero cemento-arena 1:3, para nivelación de azoteas, con encauzamiento de aguas pluviales, se deberá de considerar para este trabajo: materiales, acarreos, cargas, elevación de los materiales hasta el lugar de su utilización, preparación de la superficie, pegacreto, forjado de pendientes, acabado con plana de madera, para recibir impermeabilización, acopio y retiro de desperdicios a tiro autorizado, mano de obra, herramienta, equipo de protección personal y limpieza del área de trabajo.</t>
  </si>
  <si>
    <t>Fabricación de base de concreto h.o. de 150 kg/cm2 con dimensiones de 0.80x1.00x0.12 m., para el montaje de equipos de aires acondicionados, incluye: cimbrado y descimbrado, concreto, aplanado con acabado rustico con mortero cemento-arena proporción 1:4, chaflán perimetral con el mismo mortero en las aristas de la base, acabado final en la superficie con impermeabilizante elastomerico a dos manos sobre la base y así como la mano de obra, herramienta y elevación de los materiales necesarios a un segundo nivel.</t>
  </si>
  <si>
    <t>Suministro y aplicación de impermeabilizante a base de pintura elastomerica color blanco en dispersión acuosa acrílico celular ecológico, con propiedades de elasticidad, reflectividad y resistencia al interperismo, incluye: Acarreo dentro y fuera de la obra de los materiales, andamiaje, elevación de los materiales, limpieza de polvo de la superficie, calafateado con cemento plástico en fisuras, dos manos de material sin diluir según especificaciones del fabricante, membrana de refuerzo entre cada mano, aplicación con cepillo, limpieza fina al termino del trabajo, materiales, mano de obra, depreciación y demás cargos derivados el uso de herramienta y equipo.(garantía de 3 años)</t>
  </si>
  <si>
    <t>Suministro y colocación de puerta de lámina de alucobond de 1/4" color gris de 2.50 alto x 1.20 de ancho, con ventanilla de 0.80 alto x 0.20 ancho con cristal templado de 6 mm de espesor, bastidor metálico de ptr 1 1/4", ángulo de aluminio perimetral de 3/4" por ambos lados, manija marca kwikset mod. 91560-010 sanitada y cerrojo 985 sencillo marca kwikset mod. 99800-090 niquel. Incluye: lamina pegada con poliuretano al bastidor, material, silicón,  mano de obra, herramienta, equipo de protección personal y limpieza del área de trabajo.</t>
  </si>
  <si>
    <t>Suministro y colocación de marco y puerta combinada con aluminio anodizado color café o cobrizo con contramarco de 3" x 1 3/4" marco de 1" x 2", en dos divisiones, de melanina 9 mm hasta 90 cm. color marfil y vidrio de 5mm traslucido hasta los 2.10 m, chapa tetra, bisagras y felpas, sellado con silicón, guardapolvo y limpieza.</t>
  </si>
  <si>
    <t>Suministro, habilitado y colocación de puertas en servicios sanitarios jardin de niños y educación  superior a base de perfil de aluminio anodizado natural con contramarco y marcos de 2" melamina 6 mm; incluye: jaladeras, pasador, topes, felpas, bisagras, fijación a muro, sellado con silicón.</t>
  </si>
  <si>
    <t>Suministro, habilitado y colocación de cancelería de aluminio línea 3000, color anodizado natural vidrio 6 mm traslucido, incluye; jaladeras y carretillas reforzadas, vinilos, calafateo con silicón, material, mano de obra y equipo.</t>
  </si>
  <si>
    <t>Suministro, habilitado y colocación de reja de protección a base de perfil tubular de 3/4" ced.40, bastidor de perfil tubular de 1 1/2" cedula 40, solera central de 1 1/4"x3/16" y solera de 3/4" x 3/16" ; soldada a placas ahogadas en trabes y cadenas de cerramiento, incluye: placas de acero de 2"x2"x3/8", una mano de primario epóxico anticorrosivo ea p-10 color blanco con catalizador disolución a base de solvente y 2 manos de pintura esmalte en acabado final, color definido por la residencia, cortes, cortes a 45, soldadura, material, equipo y herramienta necesaria.</t>
  </si>
  <si>
    <t>Suministro y colocación de espejo en sanitarios  de 6 mm de espesor con marco de aluminio natural anodizado 2" con película de seguridad , incluye: materiales de fijación, sellador y limpieza</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</si>
  <si>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</si>
  <si>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Salida de alumbrado con caja de p.v.c. y tubo pvc pesado cedula 30 (gris), incluye: apagador levinton y cable vinanel aislamiento tipo ls calibres indicados en planos.</t>
  </si>
  <si>
    <t>Suministro, colocación y conexión de lámpara marca cooper ligthing, 4WNLED-LD4-50-SL-F-UNV-L840-CD1-U, fijada con 4 anclas tipo hilti o 4 taquetes y pijas, con acrílico difusor envolvente, gabinete para sobreponer  temperatura de color de 4100, pruebas, conexiones, mano de obra, herramienta, equipo de protección personal y limpieza del área de trabajo.</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</si>
  <si>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</si>
  <si>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Salida para ventilador con caja de lámina a tierra, incluye: tubo pvc pesado ced-30 (gris), cable vinanel aislamiento tipo ls calibres indicados en planos correspondientes, incluye: varilla # 3 en sentido longitudinal de 30 cm. para suspender ventilador.</t>
  </si>
  <si>
    <t>Suministro y colocación de ventilador de techo de 56" de 5 velocidades marca tmt, white westing house o similar en calidad y precio, incluye: tapa metálica ciega de 4x4, silicón y pintura, armado, nivelación y conexiones.</t>
  </si>
  <si>
    <t>Suministro, colocación y conexión de fotocelda en pasillos y andadores en caja de pvc 2 x 4, incluye: tubo pvc pesado cedula 30 (gris), cable vinanel aislamiento tipo ls, fotocelda prefabricada ( de ojo en tapa ciega 2x4 ) interactic modelo k4321 cs</t>
  </si>
  <si>
    <t>Suministro e instalacion de salidas de red para interconexion de computadora en escritorio de profesor (en muro) y proyector (losa)  con una distancia de hasta 10 m, incluye en cada salida caja 4x4 empotrada en muro con plasterrin plano a 2x4 con tapa de plastico color marfil , canalizacion oculta en muro de pvc c-40 de 27 mm (1") incluye curvas, conectores, contratuercas, guia, incluye tambien cable hdmi prefabricado de 10 m de longitud, pruebas de funcionamiento en presencia del residente de obra, y todo lo necesario para su correcto funcionamiento (ver plano correspondiente).</t>
  </si>
  <si>
    <t>Suministro y colocación de registro 30 x 30 x 13 cm. lámina galvanizada con tapa del mismo material para registro, 3.00 m. de tubo pvc eléctrico de 27 mm (1") de azotea a caja y de caja a jardín. incluye: materiales, mano de obra, herramienta y equipo.</t>
  </si>
  <si>
    <t>Preparación para conexión de equipo de aire acondicionado minisplit en azotea con tubo galvanizado pared delgada de 21 mm (3/4") desde el desconectador de navaja hasta la unidad evaporadora, tubo p.v.c. 3" para paso en losa, incluye codos, tapones, materiales necesarios y mano de obra.(ver plano correspondiente), cable desde el desconectador de navajas hasta la unidad evaporadora colocado en falso plafón con calibres 2-10 para fases 1-12 de tierra física, pruebas, conexiones e identificación.</t>
  </si>
  <si>
    <t>Colocación de drenes para desagüe de equipo minisplit en muros y trabes con tubo pvc hidráulico de 21 mm cedula 40, desde muro hasta el exterior del edificio incluye: materiales, mano de obra y herramienta.</t>
  </si>
  <si>
    <t>Suministro e instalación de equipo de aire acondicionado inverter tipo mini-split marca: midea, lennox, trane, carrier o similar en calidad y especificaciones técnicas, con capacidad nominal de 12000 btu (1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</si>
  <si>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e instalación de equipo de aire acondicionado inverter tipo mini-split marca: midea, lennox, trane, carrier o similar en calidad y especificaciones técnicas, con capacidad nominal de 18000 btu (1.5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</si>
  <si>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</si>
  <si>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</si>
  <si>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 (enchufable)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</si>
  <si>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qo (enchufable) de 2 polos 40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</si>
  <si>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interruptor termomagnético tipo i-line de 3x70 amperes, capacidad interruptiva de 35 ka, incluye montaje, conexión, pruebas, identificación con etiqueta adhesiva.</t>
  </si>
  <si>
    <t>Suministro y colocación de centro de carga qo 30 circuitos 3f-4h 220/127 v con zapatas principales de 200 amperes, en gabinete nema 3r modelo qo330l200grb marca square d o similar en cálidad y precio, incluye: fijación conexiones, identificación y pruebas.</t>
  </si>
  <si>
    <t>Suministro, colocación y conexión de centro de carga tipo qo 20 circuitos 2f-3h 220/127 v con zapatas principales de 125 amperes, en gabinete nema 1 con tapa para empotrar QOC24US, modelo QO120L125PG marca square d o similar en calidad y precio, incluye: fijación conexiones, identificación y pruebas.</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</si>
  <si>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</si>
  <si>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Suministro y tendido de tubo conduit pvc c-40 de 78 mm (3") diámetro, incluye: tendido, conexiones, pegamento, trazos, excavación, relleno, material, mano de obra, herramienta, equipo de protección personal y limpieza del área de trabajo.</t>
  </si>
  <si>
    <t>Suministro y tendido de tubo conduit pvc c-40 de 53 mm (2") diámetro, incluye: tendido, conexiones, pegamento, trazos, excavación, relleno, material, mano de obra, herramienta, equipo de protección personal y limpieza del área de trabajo.</t>
  </si>
  <si>
    <t>Suministro, colocación y conexión de cable de cobre con aislamiento thw-ls o thw-ls a 75 grados calibre # 10, incluye: cinta aislante, vulcanizada, barniz y perno de conexión, cocas y desperdicios.</t>
  </si>
  <si>
    <t>Suministro, colocación y conexión de cable de cobre con aislamiento thw-ls o thw-ls a 75 grados calibre # 8, incluye: cinta aislante, vulcanizada, barniz y perno de conexión, cocas y desperdicios.</t>
  </si>
  <si>
    <t>Suministro, colocación y conexión de cable de cobre con aislamiento thw-ls o thw-ls a 75 grados calibre # 6, incluye: cinta aislante, vulcanizada, barniz y perno de conexión, cocas y desperdicios.</t>
  </si>
  <si>
    <t>Suministro, colocación y conexión de cable de cobre con aislamiento thw-ls o thhw-ls a 75 grados calibre # 4, incluye: cinta aislante, vulcanizada, barniz y perno de conexión, cocas y desperdicios.</t>
  </si>
  <si>
    <t>Suministro, colocación y conexión de cable de cobre con aislamiento thw-ls o thhw-ls a 75 grados calibre # 2, incluye: cinta aislante, vulcanizada, barniz y perno de conexión, cocas y desperdicios.</t>
  </si>
  <si>
    <t>Verificación de instalación eléctrica por parte de la unidad verificadora de instalaciones eléctricas (uvie), visitas a obra, reporte de anomalías y carta de verificación por una carga en baja tensión de 16 kw hasta 30 kw.</t>
  </si>
  <si>
    <t>Salida en lavabo, mingitorio o tarjas con tubo pvc sanitario 53 mm duralon y pvc hidráulico de 16 y 21 mm ced-40 ; incluye: codos, coples, niples, pegamento, lija, pruebas..</t>
  </si>
  <si>
    <t>Salida en w.c. con tubo pvc sanitario 103 mm duralon y pvc hidráulico de 16 y 21 mm flowguard; incluye: codos, coples, niples, pasta, lija. ( ver plano sser-007-ot)</t>
  </si>
  <si>
    <t>Salida en coladera con tubo pvc sanitario 103 mm duralon; incluye: codos, coples, niples, pasta, lija. ( ver plano sser-007-ot)</t>
  </si>
  <si>
    <t>Salida para mingitorio ecológico con tubo pvc sanitario 53 mm (2") de diámetro, incluye; codos, coples, niples, material, mano de obra y herramienta.</t>
  </si>
  <si>
    <t>Suministro y colocación de mingitorio ecológico reef sello sanitario para 20,000 usos, incluye: bioliquid 1.5 litros, trampas intercambiables, colocación y pruebas.</t>
  </si>
  <si>
    <t>Suministro y colocación de lavabo ovalin de sobreponer en losa, marca lamosa línea venezia en color blanco, o similar en calidad y precio, incluye: silicón plástico, trampa, llave mezcladora marca urrea modelo 91dm, cubierta de latón cromo, manerales, dórico cromo, contrarejilla, cespol, manguera flexible '' t '' hule epdm trenzado de vinilo reforzado vl-t55, llave de control angular 401 sc., mano de obra y herramienta.</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</si>
  <si>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</si>
  <si>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Suministro y colocación de vertedero de pvc de 40 x 40 cm, fijada a muro con marco y fijada a piso con taquetes expansivos. incluye: cespol de bronce con tubo latón cromado modelo 206l y llave de cerrado rápido de 1/2".</t>
  </si>
  <si>
    <t>Coladera para piso con rejilla redonda marca helvex modelo #24 o similar en calidad,  incluye; material, mano de obra y herramienta</t>
  </si>
  <si>
    <t>Suministro y tendido de tubo pvc hidráulico de 21 mm (3/4") de diámetro, incluye: tendido, conexiones, pegamento, trazos, excavación, relleno, material, mano de obra, herramienta, equipo de protección personal y limpieza del área de trabajo.</t>
  </si>
  <si>
    <t>Registro hidráulico 40x40x40 cm. con block 10x20x40 cm. (60 kg/cm2), aplanado, interior pulido, exterior floteado marco y contramarco con ángulo 1 1/4x3/16", acero # 3, concreto f'c = 150 kg/cm2, cadena remate con armex 15-20-4, fondo grava y pintura.</t>
  </si>
  <si>
    <t>Suministro y tendido de tubo pvc duralón de 103 mm (4") de diámetro, incluye: tendido, conexiones, pegamento, trazos, excavación, relleno, material, mano de obra, herramienta, equipo de protección personal y limpieza del área de trabajo.</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</si>
  <si>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</si>
  <si>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Demolición de preparaciones de columnas de concreto pobre de 0.45 x 0.45 x 1.00 m. en losa de entre piso, incluye: acarreo de escombros fuera de obra, limpieza de acero, equipo, mano de obra y herramienta.</t>
  </si>
  <si>
    <t>Demolición de preparaciones de muro de concreto pobre de 7.95 x 0.15 x 1.00 m. en losa de entre piso, incluye: acarreo de escombros fuera de obra, limpieza de acero, equipo, mano de obra y herramienta.</t>
  </si>
  <si>
    <t>Demolición de preparaciones de muro de concreto pobre de 2.94 x 0.15 x 1.00 m. en losa de entre piso, incluye: acarreo de escombros fuera de obra, limpieza de acero, equipo, mano de obra y herramienta.</t>
  </si>
  <si>
    <t>Demolición de preparaciones de castillo de concreto pobre de 0.15 x 0.15 x 0.30 m., en losa de entre piso, incluye: acarreo de escombros fuera de obra, limpieza de acero, equipo, mano de obra y herramienta.</t>
  </si>
  <si>
    <t>Retiro y desconexión de salida eléctrica existente de aire acondicionado con cableado calibre 10 y 12, en tubería galvanizada pared delgada con recuperación de material para su reinstalación, incluye identificación de conductores, retiro de canalización y sporteria, resguardo para su reinstalación, distancia de hasta 30 m.</t>
  </si>
  <si>
    <t>Suministro e instalación de interconexión eléctrica entre condensadora y difusor de aire acondicionado tipo minisplit, incluye; tubo  flexible de 21 mm (3/4) (tipo liquid tight) con conectores, fijado a muro o losa por medio de soporte a base de perfil unicanal de 4 cm y abrazadera cada metro entre soporte y soporte en toda su trayectoria, así como cable calibre 12 ( 4 hilos según el equipo) desde equipo en azotea o muro (condensadora) hasta difusor en interior, incluye conexiones, pruebas, mano de obra, herramienta, equipo de protección personal y limpieza del área de trabajo.</t>
  </si>
  <si>
    <t>Retiro de impermeabilizante existente; incluye: preparación de la superficie para recibir impermeabilización nueva, mano de obra, equipo individual de protección, herramienta y limpieza del área de trabajo. ( incluye  acarreos  dentro y fuera de la obra del material producto de la demolición).</t>
  </si>
  <si>
    <t>Cimbra para losas y trabes en volado posterior, escaleras, pórtico o laterales a doble altura en estructura u2-c, acabo común; a base de triplay de pino de 19 mm como cimbra de contacto, incluye: cimbrado, descimbrado, habilitado y chaflanes u ochavos.</t>
  </si>
  <si>
    <t>Acero de refuerzo en estructura #4 f'y=4,200 kg/cm2; incluye: suministro, habilitado, armado, cortes, traslapes, ganchos y desperdicios, silletas, alambre recocido, mano de obra, herramienta, equipo de protección personal y limpieza del área de trabajo.</t>
  </si>
  <si>
    <t>Renivelación de piso con mezcla mortero cemento-arena en proporción de 1:4 de 5 cm. de espesor, en losa de entrepiso para recibir vitropiso y/o azulejo y/o loseta vinílica, incluye: aplicación de pegacreto,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</si>
  <si>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Forjado de paso hombre en azotea de 0.70 x 0.70 m. a base de cadena de concreto f'c=250 kg/m2 sección 10x15 cm. marco y contramarco a base de angulo de 1'x1"x1/4" y tapa lamina negra diamantada, con anclas de angulo para fijación en cadena, incluye: varillas ancladas en losa, aplanado floteado, pintura acrílica, una mano de primario epóxico anticorrosivo ea p-10 color blanco con catalizador disolución a base de solvente y 2 manos de pintura esmalte en acabado final, color definido por la residencia, bisagras de 3".</t>
  </si>
  <si>
    <t>Suministro y aplicación de impermeabilización prefabricado tipo sbs pg 4 mm espesor, reforzada con fibra poliéster 180 gr/m2, aplicado con termo fusión color terracota o color indicado por supervisión, incluye: aplicación primer, imperprim s.l. base solvente, sellado de remates y detalles con cemento sellador. (Garantía 10 años por escrito).</t>
  </si>
  <si>
    <t>Colocación de pizarrón suministrado por el ISIFE, incluye: flete del almacén de la obra, taquetes tornillos, colocación, nivelación y limpieza.</t>
  </si>
  <si>
    <t>Suministro, colocación y conexión de lámpara de sobreponer led 4x25 watts, marca cooper ligthing, metalux o similar en calidad y precio, fijada con 4 anclas tipo hilti o 4 taquetes y pijas, con acrílico difusor envolvente, gabinete para sobreponer de 1,22 m de largo y de 30 cm a 35 cm de ancho, incluye 4 tubos led de 25w, marca philco o similar en calidad y precio, temperatura de color 6,500k, y 2,950 lúmens, pruebas, conexiones, mano de obra, herramienta, equipo de protección personal y limpieza del área de trabajo.</t>
  </si>
  <si>
    <t>Preparación para conexión de equipo de aire acondicionado minisplit en azotea con tubo p.v.c. eléctrico 27 mm (1") c-40 desde el centro de carga, tubo p.v.c. 3" para paso en losa, incluye codos, tapones, materiales necesarios y mano de obra.(ver plano correspondiente), caja galvanizada 2x4 y tubo de 16 mm (1/2") para interconexión de condensadora y difusor, cable desde el centro de carga hasta el desconectador de navajas colocado en losa con calibres 2-10 para fases 1-10 de tierra física, pruebas, conexiones e identificación.</t>
  </si>
  <si>
    <t>Suministro e instalación de equipo de aire acondicionado inverter tipo piso-techo marca: midea, lennox, trane, carrier o similar en calidad y especificaciones técnicas, con capacidad nominal de 60000 btu (5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</si>
  <si>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Suministro, colocación y conexión de interruptor de seguridad (navajas) 2 polos 60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</si>
  <si>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Suministro, colocación y conexión de interruptor termomagnético tipo qo (enchufable) de 3 polos 60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</si>
  <si>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centro de carga tipo qo 20 circuitos 3f-4h 220/127 v con zapatas principales de 125 amperes, en gabinete nema 3r modelo qo312l125grb, marca square d o similar en calidad y precio, incluye: fijación conexiones, identificación y pruebas.</t>
  </si>
  <si>
    <t>Construccion de Area Administrativa en Estructura U3-C Planta baja</t>
  </si>
  <si>
    <t>60023/04</t>
  </si>
  <si>
    <t xml:space="preserve">         Barandal para circulación con perfil tubular comercial a base de r-300 cal. no 14, para bastidor horizontal con una separación de 0.75 m; perfil r-249 ca.l. no 18, para formar celosía a cada 0.12 m;  perfil ptr c-075 cal. no 18, fijado a piso y trabe a cada 3.24 m; con placa de acero de 10 x 10 x 1/4" ahogada en trabe y piso, pasamanos 160 a 1.10 m. del nivel de piso y separada del bastidor superior de  0.12 m. unidos con r-249, acabado con una mano de primario epoxico anticorrosivo ea p-10 color blanco con catalizador disolución a base de solvente y dos manos de pintura esmalte en acabado final, en color definido por la residencia de isife, incluye: acarreos dentro y fuera  de la obra, cortes rectos y a 45ª, habilitado, soldadura uniforme, retiro y limpieza de escoria, preparación de la superficie, colocación , fijación, nivelación, limpieza del área de trabajo, protección contra fundente de soldadura en edificio, mano de obra, depreciación y demás cargos derivados del uso de herramienta y equipo. (ver plano de barandal, isife)</t>
  </si>
  <si>
    <t>Suministro, colocación y acarreo de tinaco de plástico capacidad 1,100 litros, marca fortoplas, rotoplas o similar en calidad y precio, incluye: elevación 1 ó 2 niveles, maniobras, conexiones, pruebas, mano de obra, herramienta y equipo.</t>
  </si>
  <si>
    <t>01.- Preliminares</t>
  </si>
  <si>
    <t>02.- Cimentación</t>
  </si>
  <si>
    <t>03.- Estructura</t>
  </si>
  <si>
    <t>04.- Albañilería y acabados</t>
  </si>
  <si>
    <t>05.- Herrería, carpintería y cancelería</t>
  </si>
  <si>
    <t>06.- Instalaciones</t>
  </si>
  <si>
    <t>02.- Estructura</t>
  </si>
  <si>
    <t>03.- Albañilería y acabados</t>
  </si>
  <si>
    <t>04.- Herrería, carpintería y cancelería</t>
  </si>
  <si>
    <t>05.- Instalaciones</t>
  </si>
  <si>
    <t>I.- Construccion de Area Administrativa en Estructura U3-C Planta baja</t>
  </si>
  <si>
    <t>II.- Construcción de dos aulas en estructura U3-C planta alta</t>
  </si>
  <si>
    <t>Total Construcción de dos aulas en estructura U3-C planta alta</t>
  </si>
  <si>
    <t>Total Construccion de Area Administrativa en Estructura U3-C Planta baja</t>
  </si>
  <si>
    <t>LPO-000000009-027-2024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</si>
</sst>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quot;$&quot;#,##0.00"/>
    <numFmt numFmtId="44" formatCode="_-&quot;$&quot;* #,##0.00_-;\-&quot;$&quot;* #,##0.00_-;_-&quot;$&quot;* &quot;-&quot;??_-;_-@_-"/>
    <numFmt numFmtId="43" formatCode="_-* #,##0.00_-;\-* #,##0.00_-;_-* &quot;-&quot;??_-;_-@_-"/>
    <numFmt numFmtId="164" formatCode="_-[$€-2]* #,##0.00_-;\-[$€-2]* #,##0.00_-;_-[$€-2]* &quot;-&quot;??_-"/>
    <numFmt numFmtId="165" formatCode="_(&quot;$&quot;* #,##0.00_);_(&quot;$&quot;* \(#,##0.00\);_(&quot;$&quot;* &quot;-&quot;??_);_(@_)"/>
    <numFmt numFmtId="166" formatCode="_-* #,##0.00\ _P_t_s_-;\-* #,##0.00\ _P_t_s_-;_-* &quot;-&quot;??\ _P_t_s_-;_-@_-"/>
    <numFmt numFmtId="167" formatCode="_-* #,##0.00\ &quot;Pts&quot;_-;\-* #,##0.00\ &quot;Pts&quot;_-;_-* &quot;-&quot;??\ &quot;Pts&quot;_-;_-@_-"/>
    <numFmt numFmtId="168" formatCode="&quot;$&quot;#,##0.00_);[Red]\(&quot;$&quot;#,##0.00\)"/>
    <numFmt numFmtId="169" formatCode="00000"/>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ourier"/>
      <family val="3"/>
    </font>
    <font>
      <sz val="8"/>
      <name val="Century Gothic"/>
      <family val="2"/>
    </font>
    <font>
      <b/>
      <sz val="12"/>
      <name val="Arial"/>
      <family val="2"/>
    </font>
    <font>
      <sz val="12"/>
      <name val="Arial"/>
      <family val="2"/>
    </font>
    <font>
      <sz val="10"/>
      <name val="Arial"/>
      <family val="2"/>
    </font>
    <font>
      <sz val="10"/>
      <name val="MS Sans Serif"/>
      <family val="2"/>
    </font>
    <font>
      <sz val="11"/>
      <name val="Arial"/>
      <family val="2"/>
    </font>
    <font>
      <sz val="12"/>
      <color theme="1"/>
      <name val="Arial"/>
      <family val="2"/>
    </font>
    <font>
      <b/>
      <sz val="11"/>
      <color indexed="8"/>
      <name val="Calibri"/>
      <family val="2"/>
    </font>
    <font>
      <sz val="11"/>
      <color indexed="8"/>
      <name val="Calibri"/>
      <family val="2"/>
    </font>
    <font>
      <sz val="11"/>
      <color indexed="9"/>
      <name val="Calibri"/>
      <family val="2"/>
    </font>
    <font>
      <b/>
      <sz val="18"/>
      <color indexed="62"/>
      <name val="Cambria"/>
      <family val="2"/>
    </font>
    <font>
      <sz val="10"/>
      <color theme="1"/>
      <name val="Century Gothic"/>
      <family val="2"/>
    </font>
    <font>
      <b/>
      <sz val="18"/>
      <name val="Arial"/>
      <family val="2"/>
    </font>
    <font>
      <b/>
      <sz val="12"/>
      <color theme="0"/>
      <name val="Arial"/>
      <family val="2"/>
    </font>
    <font>
      <sz val="12"/>
      <color theme="0"/>
      <name val="Arial"/>
      <family val="2"/>
    </font>
    <font>
      <b/>
      <sz val="14"/>
      <name val="Arial"/>
      <family val="2"/>
    </font>
  </fonts>
  <fills count="19">
    <fill>
      <patternFill patternType="none"/>
    </fill>
    <fill>
      <patternFill patternType="gray125"/>
    </fill>
    <fill>
      <patternFill patternType="solid">
        <fgColor theme="0" tint="-0.149998474074526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FFFF00"/>
        <bgColor indexed="64"/>
      </patternFill>
    </fill>
    <fill>
      <patternFill patternType="solid">
        <fgColor rgb="FFBE9655"/>
        <bgColor indexed="64"/>
      </patternFill>
    </fill>
    <fill>
      <patternFill patternType="solid">
        <fgColor rgb="FF9F2241"/>
        <bgColor indexed="64"/>
      </patternFill>
    </fill>
    <fill>
      <patternFill patternType="solid">
        <fgColor theme="0"/>
        <bgColor indexed="64"/>
      </patternFill>
    </fill>
    <fill>
      <patternFill patternType="solid">
        <fgColor indexed="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auto="1"/>
      </bottom>
      <diagonal/>
    </border>
    <border>
      <left/>
      <right/>
      <top style="hair">
        <color auto="1"/>
      </top>
      <bottom style="hair">
        <color auto="1"/>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bottom/>
      <diagonal/>
    </border>
    <border>
      <left style="double">
        <color auto="1"/>
      </left>
      <right/>
      <top style="thin">
        <color indexed="64"/>
      </top>
      <bottom style="thin">
        <color indexed="64"/>
      </bottom>
      <diagonal/>
    </border>
    <border>
      <left/>
      <right style="double">
        <color auto="1"/>
      </right>
      <top style="thin">
        <color indexed="64"/>
      </top>
      <bottom style="thin">
        <color indexed="64"/>
      </bottom>
      <diagonal/>
    </border>
    <border>
      <left style="double">
        <color auto="1"/>
      </left>
      <right/>
      <top style="double">
        <color indexed="64"/>
      </top>
      <bottom style="thin">
        <color indexed="64"/>
      </bottom>
      <diagonal/>
    </border>
    <border>
      <left/>
      <right/>
      <top style="double">
        <color indexed="64"/>
      </top>
      <bottom style="thin">
        <color indexed="64"/>
      </bottom>
      <diagonal/>
    </border>
    <border>
      <left/>
      <right style="double">
        <color auto="1"/>
      </right>
      <top style="double">
        <color indexed="64"/>
      </top>
      <bottom style="thin">
        <color indexed="64"/>
      </bottom>
      <diagonal/>
    </border>
  </borders>
  <cellStyleXfs count="62">
    <xf numFmtId="0" fontId="0" fillId="0" borderId="0"/>
    <xf numFmtId="39" fontId="5" fillId="0" borderId="0"/>
    <xf numFmtId="39" fontId="5" fillId="0" borderId="0"/>
    <xf numFmtId="39" fontId="5" fillId="0" borderId="0"/>
    <xf numFmtId="164" fontId="4" fillId="0" borderId="0" applyFont="0" applyFill="0" applyBorder="0" applyAlignment="0" applyProtection="0"/>
    <xf numFmtId="165" fontId="4" fillId="0" borderId="0" applyFont="0" applyFill="0" applyBorder="0" applyAlignment="0" applyProtection="0"/>
    <xf numFmtId="0" fontId="4" fillId="0" borderId="0"/>
    <xf numFmtId="0" fontId="6" fillId="0" borderId="0">
      <alignment horizontal="center" vertical="center"/>
    </xf>
    <xf numFmtId="39" fontId="5" fillId="0" borderId="0"/>
    <xf numFmtId="0" fontId="4" fillId="0" borderId="0"/>
    <xf numFmtId="39" fontId="5" fillId="0" borderId="0"/>
    <xf numFmtId="0" fontId="9" fillId="0" borderId="0"/>
    <xf numFmtId="166" fontId="4" fillId="0" borderId="0" applyFont="0" applyFill="0" applyBorder="0" applyAlignment="0" applyProtection="0"/>
    <xf numFmtId="166"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8" fontId="10"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167" fontId="4" fillId="0" borderId="0" applyFont="0" applyFill="0" applyBorder="0" applyAlignment="0" applyProtection="0"/>
    <xf numFmtId="0" fontId="4" fillId="0" borderId="0"/>
    <xf numFmtId="0" fontId="3" fillId="0" borderId="0"/>
    <xf numFmtId="39" fontId="5" fillId="0" borderId="0"/>
    <xf numFmtId="0" fontId="10"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0" fontId="4" fillId="0" borderId="0"/>
    <xf numFmtId="0" fontId="4" fillId="0" borderId="0"/>
    <xf numFmtId="0" fontId="2" fillId="0" borderId="0"/>
    <xf numFmtId="0" fontId="4" fillId="0" borderId="0"/>
    <xf numFmtId="9" fontId="4" fillId="0" borderId="0" applyFont="0" applyFill="0" applyBorder="0" applyAlignment="0" applyProtection="0"/>
    <xf numFmtId="0" fontId="1" fillId="0" borderId="0"/>
    <xf numFmtId="43" fontId="4"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9"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12"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4" fillId="8"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44" fontId="4" fillId="0" borderId="0" applyFont="0" applyFill="0" applyBorder="0" applyAlignment="0" applyProtection="0"/>
    <xf numFmtId="0" fontId="4" fillId="0" borderId="0"/>
    <xf numFmtId="39" fontId="5" fillId="0" borderId="0"/>
    <xf numFmtId="39" fontId="5" fillId="0" borderId="0"/>
  </cellStyleXfs>
  <cellXfs count="114">
    <xf numFmtId="0" fontId="0" fillId="0" borderId="0" xfId="0"/>
    <xf numFmtId="0" fontId="8" fillId="0" borderId="0" xfId="6" applyFont="1" applyAlignment="1">
      <alignment vertical="center"/>
    </xf>
    <xf numFmtId="0" fontId="8" fillId="0" borderId="0" xfId="6" applyFont="1" applyBorder="1" applyAlignment="1">
      <alignment vertical="center"/>
    </xf>
    <xf numFmtId="0" fontId="8" fillId="14" borderId="0" xfId="6" applyFont="1" applyFill="1" applyAlignment="1">
      <alignment vertical="center"/>
    </xf>
    <xf numFmtId="39" fontId="7" fillId="0" borderId="0" xfId="3" applyFont="1" applyBorder="1" applyAlignment="1" applyProtection="1">
      <alignment horizontal="right" vertical="center" wrapText="1"/>
      <protection locked="0"/>
    </xf>
    <xf numFmtId="0" fontId="8" fillId="0" borderId="10" xfId="33" applyFont="1" applyBorder="1" applyAlignment="1" applyProtection="1">
      <alignment vertical="center" wrapText="1"/>
      <protection locked="0"/>
    </xf>
    <xf numFmtId="0" fontId="8" fillId="0" borderId="11" xfId="33" applyFont="1" applyBorder="1" applyAlignment="1" applyProtection="1">
      <alignment vertical="center" wrapText="1"/>
      <protection locked="0"/>
    </xf>
    <xf numFmtId="0" fontId="0" fillId="0" borderId="5" xfId="0" applyBorder="1"/>
    <xf numFmtId="39" fontId="8" fillId="0" borderId="0" xfId="1" applyFont="1" applyFill="1" applyBorder="1" applyAlignment="1" applyProtection="1">
      <alignment vertical="top"/>
      <protection locked="0"/>
    </xf>
    <xf numFmtId="39" fontId="8" fillId="0" borderId="0" xfId="1" applyFont="1" applyFill="1" applyBorder="1" applyAlignment="1" applyProtection="1">
      <alignment horizontal="center" vertical="top"/>
      <protection locked="0"/>
    </xf>
    <xf numFmtId="0" fontId="0" fillId="0" borderId="0" xfId="0" applyBorder="1"/>
    <xf numFmtId="39" fontId="8" fillId="0" borderId="6" xfId="1" applyFont="1" applyFill="1" applyBorder="1" applyAlignment="1" applyProtection="1">
      <alignment vertical="top"/>
      <protection locked="0"/>
    </xf>
    <xf numFmtId="39" fontId="7" fillId="0" borderId="5" xfId="1" applyFont="1" applyFill="1" applyBorder="1" applyAlignment="1" applyProtection="1">
      <alignment vertical="top"/>
      <protection locked="0"/>
    </xf>
    <xf numFmtId="0" fontId="17" fillId="0" borderId="0" xfId="0" applyFont="1" applyBorder="1" applyAlignment="1">
      <alignment vertical="center"/>
    </xf>
    <xf numFmtId="0" fontId="17" fillId="0" borderId="6" xfId="0" applyFont="1" applyBorder="1" applyAlignment="1">
      <alignment vertical="center"/>
    </xf>
    <xf numFmtId="39" fontId="19" fillId="16" borderId="16" xfId="1" applyFont="1" applyFill="1" applyBorder="1" applyAlignment="1" applyProtection="1">
      <alignment horizontal="left" vertical="center"/>
      <protection locked="0"/>
    </xf>
    <xf numFmtId="39" fontId="19" fillId="16" borderId="20" xfId="1" applyFont="1" applyFill="1" applyBorder="1" applyAlignment="1" applyProtection="1">
      <alignment horizontal="left" vertical="center"/>
      <protection locked="0"/>
    </xf>
    <xf numFmtId="39" fontId="19" fillId="16" borderId="24" xfId="1" applyFont="1" applyFill="1" applyBorder="1" applyAlignment="1" applyProtection="1">
      <alignment vertical="center"/>
      <protection locked="0"/>
    </xf>
    <xf numFmtId="49" fontId="7" fillId="0" borderId="0" xfId="59" applyNumberFormat="1" applyFont="1" applyFill="1" applyBorder="1" applyAlignment="1">
      <alignment horizontal="center" vertical="center" wrapText="1"/>
    </xf>
    <xf numFmtId="0" fontId="7" fillId="0" borderId="0" xfId="59" applyFont="1" applyFill="1" applyBorder="1" applyAlignment="1">
      <alignment horizontal="center" vertical="top" wrapText="1"/>
    </xf>
    <xf numFmtId="0" fontId="7" fillId="0" borderId="0" xfId="59" applyFont="1" applyFill="1" applyBorder="1" applyAlignment="1">
      <alignment horizontal="center" vertical="center" wrapText="1"/>
    </xf>
    <xf numFmtId="2" fontId="7" fillId="0" borderId="0" xfId="59" applyNumberFormat="1" applyFont="1" applyFill="1" applyBorder="1" applyAlignment="1">
      <alignment horizontal="center" vertical="center" wrapText="1"/>
    </xf>
    <xf numFmtId="44" fontId="7" fillId="0" borderId="0" xfId="58" applyFont="1" applyFill="1" applyBorder="1" applyAlignment="1">
      <alignment horizontal="center" vertical="center" wrapText="1"/>
    </xf>
    <xf numFmtId="0" fontId="7" fillId="0" borderId="0" xfId="59" applyFont="1" applyFill="1" applyBorder="1" applyAlignment="1">
      <alignment horizontal="left" vertical="top" wrapText="1"/>
    </xf>
    <xf numFmtId="44" fontId="8" fillId="0" borderId="0" xfId="58" applyFont="1" applyFill="1" applyBorder="1" applyAlignment="1">
      <alignment horizontal="center" vertical="center" wrapText="1"/>
    </xf>
    <xf numFmtId="0" fontId="8" fillId="0" borderId="10" xfId="59" applyFont="1" applyFill="1" applyBorder="1" applyAlignment="1">
      <alignment vertical="center" wrapText="1"/>
    </xf>
    <xf numFmtId="0" fontId="7" fillId="0" borderId="10" xfId="59" applyFont="1" applyFill="1" applyBorder="1" applyAlignment="1">
      <alignment vertical="center" wrapText="1"/>
    </xf>
    <xf numFmtId="0" fontId="7" fillId="0" borderId="10" xfId="59" applyFont="1" applyFill="1" applyBorder="1" applyAlignment="1">
      <alignment horizontal="center" vertical="center" wrapText="1"/>
    </xf>
    <xf numFmtId="44" fontId="8" fillId="0" borderId="0" xfId="59" applyNumberFormat="1" applyFont="1" applyFill="1" applyBorder="1" applyAlignment="1">
      <alignment horizontal="center" vertical="center" wrapText="1"/>
    </xf>
    <xf numFmtId="0" fontId="8" fillId="0" borderId="0" xfId="59" applyFont="1" applyFill="1" applyBorder="1" applyAlignment="1">
      <alignment vertical="center" wrapText="1"/>
    </xf>
    <xf numFmtId="0" fontId="7" fillId="0" borderId="0" xfId="59" applyFont="1" applyFill="1" applyBorder="1" applyAlignment="1">
      <alignment vertical="center" wrapText="1"/>
    </xf>
    <xf numFmtId="0" fontId="7" fillId="0" borderId="0" xfId="59" applyFont="1" applyFill="1" applyBorder="1" applyAlignment="1">
      <alignment horizontal="right" vertical="center" wrapText="1"/>
    </xf>
    <xf numFmtId="44" fontId="7" fillId="0" borderId="12" xfId="59" applyNumberFormat="1" applyFont="1" applyFill="1" applyBorder="1" applyAlignment="1">
      <alignment horizontal="center" vertical="center" wrapText="1"/>
    </xf>
    <xf numFmtId="0" fontId="4" fillId="0" borderId="0" xfId="59" applyFont="1"/>
    <xf numFmtId="0" fontId="4" fillId="0" borderId="0" xfId="59" applyFont="1" applyAlignment="1">
      <alignment horizontal="center" vertical="center"/>
    </xf>
    <xf numFmtId="2" fontId="4" fillId="0" borderId="0" xfId="59" applyNumberFormat="1" applyFont="1" applyAlignment="1">
      <alignment horizontal="center" vertical="center"/>
    </xf>
    <xf numFmtId="44" fontId="4" fillId="0" borderId="0" xfId="58" applyFont="1"/>
    <xf numFmtId="44" fontId="8" fillId="0" borderId="0" xfId="58" applyFont="1" applyBorder="1" applyAlignment="1">
      <alignment horizontal="center" vertical="center" wrapText="1"/>
    </xf>
    <xf numFmtId="0" fontId="8" fillId="0" borderId="0" xfId="59" applyFont="1" applyBorder="1" applyAlignment="1">
      <alignment vertical="center"/>
    </xf>
    <xf numFmtId="0" fontId="7" fillId="0" borderId="0" xfId="59" applyFont="1" applyBorder="1" applyAlignment="1">
      <alignment horizontal="right" vertical="center"/>
    </xf>
    <xf numFmtId="44" fontId="7" fillId="0" borderId="0" xfId="58" applyFont="1" applyBorder="1" applyAlignment="1">
      <alignment horizontal="center" vertical="center" wrapText="1"/>
    </xf>
    <xf numFmtId="49" fontId="7" fillId="0" borderId="0" xfId="59" applyNumberFormat="1" applyFont="1" applyBorder="1" applyAlignment="1">
      <alignment horizontal="center" vertical="center"/>
    </xf>
    <xf numFmtId="0" fontId="7" fillId="0" borderId="0" xfId="59" applyFont="1" applyBorder="1" applyAlignment="1">
      <alignment horizontal="center" vertical="center"/>
    </xf>
    <xf numFmtId="2" fontId="7" fillId="0" borderId="0" xfId="59" applyNumberFormat="1" applyFont="1" applyBorder="1" applyAlignment="1">
      <alignment horizontal="center" vertical="center"/>
    </xf>
    <xf numFmtId="44" fontId="7" fillId="0" borderId="0" xfId="58" applyFont="1" applyBorder="1" applyAlignment="1">
      <alignment horizontal="center" vertical="center"/>
    </xf>
    <xf numFmtId="49" fontId="7" fillId="0" borderId="15" xfId="59" applyNumberFormat="1" applyFont="1" applyFill="1" applyBorder="1" applyAlignment="1">
      <alignment horizontal="center" vertical="center" wrapText="1"/>
    </xf>
    <xf numFmtId="0" fontId="7" fillId="0" borderId="15" xfId="59" applyFont="1" applyFill="1" applyBorder="1" applyAlignment="1">
      <alignment horizontal="center" vertical="center" wrapText="1"/>
    </xf>
    <xf numFmtId="0" fontId="7" fillId="2" borderId="1" xfId="60" applyNumberFormat="1" applyFont="1" applyFill="1" applyBorder="1" applyAlignment="1" applyProtection="1">
      <alignment horizontal="left" vertical="center" wrapText="1"/>
    </xf>
    <xf numFmtId="0" fontId="7" fillId="2" borderId="1" xfId="60" applyNumberFormat="1" applyFont="1" applyFill="1" applyBorder="1" applyAlignment="1" applyProtection="1">
      <alignment horizontal="left" vertical="top" wrapText="1"/>
    </xf>
    <xf numFmtId="0" fontId="7" fillId="2" borderId="1" xfId="60" applyNumberFormat="1" applyFont="1" applyFill="1" applyBorder="1" applyAlignment="1" applyProtection="1">
      <alignment horizontal="left" vertical="center"/>
    </xf>
    <xf numFmtId="169" fontId="11" fillId="0" borderId="1" xfId="0" applyNumberFormat="1" applyFont="1" applyBorder="1" applyAlignment="1">
      <alignment horizontal="center" vertical="center" wrapText="1"/>
    </xf>
    <xf numFmtId="2" fontId="8" fillId="17" borderId="1" xfId="61" applyNumberFormat="1" applyFont="1" applyFill="1" applyBorder="1" applyAlignment="1">
      <alignment horizontal="center" vertical="center"/>
    </xf>
    <xf numFmtId="7" fontId="8" fillId="18" borderId="1" xfId="1" applyNumberFormat="1" applyFont="1" applyFill="1" applyBorder="1" applyAlignment="1" applyProtection="1">
      <alignment horizontal="center" vertical="center"/>
    </xf>
    <xf numFmtId="0" fontId="12" fillId="17" borderId="1" xfId="34" applyNumberFormat="1" applyFont="1" applyFill="1" applyBorder="1" applyAlignment="1">
      <alignment vertical="center" wrapText="1"/>
    </xf>
    <xf numFmtId="44" fontId="8" fillId="0" borderId="1" xfId="58" applyFont="1" applyBorder="1" applyAlignment="1" applyProtection="1">
      <alignment horizontal="center" vertical="center"/>
    </xf>
    <xf numFmtId="0" fontId="7" fillId="2" borderId="1" xfId="60" applyNumberFormat="1" applyFont="1" applyFill="1" applyBorder="1" applyAlignment="1" applyProtection="1">
      <alignment horizontal="right" vertical="top" wrapText="1"/>
    </xf>
    <xf numFmtId="0" fontId="7" fillId="2" borderId="1" xfId="60" applyNumberFormat="1" applyFont="1" applyFill="1" applyBorder="1" applyAlignment="1" applyProtection="1">
      <alignment horizontal="left" vertical="top"/>
    </xf>
    <xf numFmtId="44" fontId="7" fillId="2" borderId="1" xfId="60" applyNumberFormat="1" applyFont="1" applyFill="1" applyBorder="1" applyAlignment="1" applyProtection="1">
      <alignment horizontal="left" vertical="top"/>
    </xf>
    <xf numFmtId="0" fontId="8" fillId="0" borderId="0" xfId="59" applyFont="1" applyAlignment="1">
      <alignment vertical="center"/>
    </xf>
    <xf numFmtId="0" fontId="8" fillId="0" borderId="0" xfId="59" applyFont="1" applyBorder="1" applyAlignment="1">
      <alignment horizontal="center" vertical="center"/>
    </xf>
    <xf numFmtId="0" fontId="8" fillId="0" borderId="0" xfId="59" applyFont="1" applyBorder="1" applyAlignment="1">
      <alignment horizontal="center" vertical="center" wrapText="1"/>
    </xf>
    <xf numFmtId="39" fontId="19" fillId="16" borderId="29" xfId="1" applyFont="1" applyFill="1" applyBorder="1" applyAlignment="1" applyProtection="1">
      <alignment vertical="center"/>
      <protection locked="0"/>
    </xf>
    <xf numFmtId="39" fontId="19" fillId="16" borderId="14" xfId="1" applyFont="1" applyFill="1" applyBorder="1" applyAlignment="1" applyProtection="1">
      <alignment vertical="center"/>
      <protection locked="0"/>
    </xf>
    <xf numFmtId="39" fontId="19" fillId="16" borderId="30" xfId="1" applyFont="1" applyFill="1" applyBorder="1" applyAlignment="1" applyProtection="1">
      <alignment vertical="center"/>
      <protection locked="0"/>
    </xf>
    <xf numFmtId="39" fontId="19" fillId="16" borderId="31" xfId="1" applyFont="1" applyFill="1" applyBorder="1" applyAlignment="1" applyProtection="1">
      <alignment vertical="center"/>
      <protection locked="0"/>
    </xf>
    <xf numFmtId="39" fontId="19" fillId="16" borderId="32" xfId="1" applyFont="1" applyFill="1" applyBorder="1" applyAlignment="1" applyProtection="1">
      <alignment vertical="center"/>
      <protection locked="0"/>
    </xf>
    <xf numFmtId="39" fontId="19" fillId="16" borderId="33" xfId="1" applyFont="1" applyFill="1" applyBorder="1" applyAlignment="1" applyProtection="1">
      <alignment vertical="center"/>
      <protection locked="0"/>
    </xf>
    <xf numFmtId="49" fontId="8" fillId="0" borderId="0" xfId="59" applyNumberFormat="1" applyFont="1" applyAlignment="1">
      <alignment horizontal="left" vertical="center"/>
    </xf>
    <xf numFmtId="0" fontId="8" fillId="0" borderId="0" xfId="59" applyFont="1" applyAlignment="1">
      <alignment horizontal="left" vertical="center"/>
    </xf>
    <xf numFmtId="0" fontId="4" fillId="0" borderId="0" xfId="59" applyFont="1" applyAlignment="1">
      <alignment horizontal="left"/>
    </xf>
    <xf numFmtId="0" fontId="8" fillId="0" borderId="0" xfId="6" applyFont="1" applyBorder="1" applyAlignment="1">
      <alignment horizontal="left" vertical="center"/>
    </xf>
    <xf numFmtId="0" fontId="8" fillId="0" borderId="0" xfId="6" applyFont="1" applyAlignment="1">
      <alignment horizontal="left" vertical="center"/>
    </xf>
    <xf numFmtId="169" fontId="11" fillId="17" borderId="1" xfId="0" applyNumberFormat="1" applyFont="1" applyFill="1" applyBorder="1" applyAlignment="1">
      <alignment horizontal="center" vertical="center" wrapText="1"/>
    </xf>
    <xf numFmtId="39" fontId="8" fillId="18" borderId="1" xfId="1" applyFont="1" applyFill="1" applyBorder="1" applyAlignment="1" applyProtection="1">
      <alignment horizontal="center" vertical="center"/>
      <protection locked="0"/>
    </xf>
    <xf numFmtId="0" fontId="8" fillId="0" borderId="1" xfId="6" applyFont="1" applyBorder="1" applyAlignment="1" applyProtection="1">
      <alignment horizontal="justify" vertical="center"/>
    </xf>
    <xf numFmtId="2" fontId="7" fillId="0" borderId="0" xfId="59" applyNumberFormat="1" applyFont="1" applyBorder="1" applyAlignment="1">
      <alignment horizontal="center" vertical="center"/>
    </xf>
    <xf numFmtId="39" fontId="18" fillId="0" borderId="5" xfId="1" applyFont="1" applyFill="1" applyBorder="1" applyAlignment="1" applyProtection="1">
      <alignment vertical="center"/>
      <protection locked="0"/>
    </xf>
    <xf numFmtId="39" fontId="18" fillId="0" borderId="0" xfId="1" applyFont="1" applyFill="1" applyBorder="1" applyAlignment="1" applyProtection="1">
      <alignment vertical="center"/>
      <protection locked="0"/>
    </xf>
    <xf numFmtId="0" fontId="20" fillId="16" borderId="1" xfId="60" applyNumberFormat="1" applyFont="1" applyFill="1" applyBorder="1" applyAlignment="1" applyProtection="1">
      <alignment horizontal="center" vertical="top"/>
    </xf>
    <xf numFmtId="0" fontId="19" fillId="16" borderId="1" xfId="60" applyNumberFormat="1" applyFont="1" applyFill="1" applyBorder="1" applyAlignment="1" applyProtection="1">
      <alignment horizontal="right" vertical="center" wrapText="1"/>
    </xf>
    <xf numFmtId="0" fontId="20" fillId="16" borderId="13" xfId="60" applyNumberFormat="1" applyFont="1" applyFill="1" applyBorder="1" applyAlignment="1" applyProtection="1">
      <alignment horizontal="center" vertical="top"/>
    </xf>
    <xf numFmtId="39" fontId="8" fillId="16" borderId="14" xfId="61" applyFont="1" applyFill="1" applyBorder="1" applyAlignment="1">
      <alignment horizontal="center" vertical="top"/>
    </xf>
    <xf numFmtId="39" fontId="20" fillId="16" borderId="14" xfId="61" applyFont="1" applyFill="1" applyBorder="1" applyAlignment="1">
      <alignment horizontal="center" vertical="top"/>
    </xf>
    <xf numFmtId="44" fontId="19" fillId="16" borderId="1" xfId="58" applyFont="1" applyFill="1" applyBorder="1" applyAlignment="1">
      <alignment horizontal="center" vertical="top"/>
    </xf>
    <xf numFmtId="49" fontId="7" fillId="15" borderId="2" xfId="59" applyNumberFormat="1" applyFont="1" applyFill="1" applyBorder="1" applyAlignment="1">
      <alignment horizontal="center"/>
    </xf>
    <xf numFmtId="49" fontId="7" fillId="15" borderId="3" xfId="59" applyNumberFormat="1" applyFont="1" applyFill="1" applyBorder="1" applyAlignment="1">
      <alignment horizontal="center"/>
    </xf>
    <xf numFmtId="49" fontId="7" fillId="15" borderId="4" xfId="59" applyNumberFormat="1" applyFont="1" applyFill="1" applyBorder="1" applyAlignment="1">
      <alignment horizontal="center"/>
    </xf>
    <xf numFmtId="39" fontId="19" fillId="16" borderId="17" xfId="1" applyFont="1" applyFill="1" applyBorder="1" applyAlignment="1" applyProtection="1">
      <alignment horizontal="justify" vertical="center" wrapText="1"/>
      <protection locked="0"/>
    </xf>
    <xf numFmtId="39" fontId="19" fillId="16" borderId="18" xfId="1" applyFont="1" applyFill="1" applyBorder="1" applyAlignment="1" applyProtection="1">
      <alignment horizontal="justify" vertical="center" wrapText="1"/>
      <protection locked="0"/>
    </xf>
    <xf numFmtId="39" fontId="19" fillId="16" borderId="19" xfId="1" applyFont="1" applyFill="1" applyBorder="1" applyAlignment="1" applyProtection="1">
      <alignment horizontal="justify" vertical="center" wrapText="1"/>
      <protection locked="0"/>
    </xf>
    <xf numFmtId="39" fontId="19" fillId="16" borderId="21" xfId="1" applyFont="1" applyFill="1" applyBorder="1" applyAlignment="1" applyProtection="1">
      <alignment horizontal="left" vertical="center"/>
      <protection locked="0"/>
    </xf>
    <xf numFmtId="39" fontId="19" fillId="16" borderId="22" xfId="1" applyFont="1" applyFill="1" applyBorder="1" applyAlignment="1" applyProtection="1">
      <alignment horizontal="left" vertical="center"/>
      <protection locked="0"/>
    </xf>
    <xf numFmtId="39" fontId="19" fillId="16" borderId="23" xfId="1" applyFont="1" applyFill="1" applyBorder="1" applyAlignment="1" applyProtection="1">
      <alignment horizontal="left" vertical="center"/>
      <protection locked="0"/>
    </xf>
    <xf numFmtId="39" fontId="19" fillId="16" borderId="25" xfId="1" applyFont="1" applyFill="1" applyBorder="1" applyAlignment="1" applyProtection="1">
      <alignment horizontal="left" vertical="center"/>
      <protection locked="0"/>
    </xf>
    <xf numFmtId="39" fontId="19" fillId="16" borderId="26" xfId="1" applyFont="1" applyFill="1" applyBorder="1" applyAlignment="1" applyProtection="1">
      <alignment horizontal="left" vertical="center"/>
      <protection locked="0"/>
    </xf>
    <xf numFmtId="39" fontId="19" fillId="16" borderId="27" xfId="1" applyFont="1" applyFill="1" applyBorder="1" applyAlignment="1" applyProtection="1">
      <alignment horizontal="left" vertical="center"/>
      <protection locked="0"/>
    </xf>
    <xf numFmtId="39" fontId="18" fillId="0" borderId="7" xfId="1" applyFont="1" applyFill="1" applyBorder="1" applyAlignment="1" applyProtection="1">
      <alignment horizontal="center" vertical="center"/>
      <protection locked="0"/>
    </xf>
    <xf numFmtId="39" fontId="18" fillId="0" borderId="8" xfId="1" applyFont="1" applyFill="1" applyBorder="1" applyAlignment="1" applyProtection="1">
      <alignment horizontal="center" vertical="center"/>
      <protection locked="0"/>
    </xf>
    <xf numFmtId="39" fontId="18" fillId="0" borderId="9" xfId="1" applyFont="1" applyFill="1" applyBorder="1" applyAlignment="1" applyProtection="1">
      <alignment horizontal="center" vertical="center"/>
      <protection locked="0"/>
    </xf>
    <xf numFmtId="0" fontId="19" fillId="16" borderId="21" xfId="1" applyNumberFormat="1" applyFont="1" applyFill="1" applyBorder="1" applyAlignment="1" applyProtection="1">
      <alignment horizontal="left" vertical="center"/>
      <protection locked="0"/>
    </xf>
    <xf numFmtId="0" fontId="19" fillId="16" borderId="22" xfId="1" applyNumberFormat="1" applyFont="1" applyFill="1" applyBorder="1" applyAlignment="1" applyProtection="1">
      <alignment horizontal="left" vertical="center"/>
      <protection locked="0"/>
    </xf>
    <xf numFmtId="0" fontId="19" fillId="16" borderId="23" xfId="1" applyNumberFormat="1" applyFont="1" applyFill="1" applyBorder="1" applyAlignment="1" applyProtection="1">
      <alignment horizontal="left" vertical="center"/>
      <protection locked="0"/>
    </xf>
    <xf numFmtId="0" fontId="19" fillId="16" borderId="25" xfId="1" applyNumberFormat="1" applyFont="1" applyFill="1" applyBorder="1" applyAlignment="1" applyProtection="1">
      <alignment horizontal="left" vertical="center"/>
      <protection locked="0"/>
    </xf>
    <xf numFmtId="0" fontId="19" fillId="16" borderId="26" xfId="1" applyNumberFormat="1" applyFont="1" applyFill="1" applyBorder="1" applyAlignment="1" applyProtection="1">
      <alignment horizontal="left" vertical="center"/>
      <protection locked="0"/>
    </xf>
    <xf numFmtId="0" fontId="19" fillId="16" borderId="27" xfId="1" applyNumberFormat="1" applyFont="1" applyFill="1" applyBorder="1" applyAlignment="1" applyProtection="1">
      <alignment horizontal="left" vertical="center"/>
      <protection locked="0"/>
    </xf>
    <xf numFmtId="39" fontId="19" fillId="16" borderId="28" xfId="1" applyFont="1" applyFill="1" applyBorder="1" applyAlignment="1" applyProtection="1">
      <alignment horizontal="left" vertical="center"/>
      <protection locked="0"/>
    </xf>
    <xf numFmtId="39" fontId="19" fillId="16" borderId="0" xfId="1" applyFont="1" applyFill="1" applyBorder="1" applyAlignment="1" applyProtection="1">
      <alignment horizontal="left" vertical="center"/>
      <protection locked="0"/>
    </xf>
    <xf numFmtId="39" fontId="21" fillId="0" borderId="0" xfId="1" applyFont="1" applyFill="1" applyBorder="1" applyAlignment="1" applyProtection="1">
      <alignment horizontal="right" vertical="center"/>
      <protection locked="0"/>
    </xf>
    <xf numFmtId="39" fontId="21" fillId="0" borderId="6" xfId="1" applyFont="1" applyFill="1" applyBorder="1" applyAlignment="1" applyProtection="1">
      <alignment horizontal="right" vertical="center"/>
      <protection locked="0"/>
    </xf>
    <xf numFmtId="0" fontId="19" fillId="16" borderId="17" xfId="1" applyNumberFormat="1" applyFont="1" applyFill="1" applyBorder="1" applyAlignment="1" applyProtection="1">
      <alignment horizontal="justify" vertical="center" wrapText="1"/>
      <protection locked="0"/>
    </xf>
    <xf numFmtId="0" fontId="19" fillId="16" borderId="18" xfId="1" applyNumberFormat="1" applyFont="1" applyFill="1" applyBorder="1" applyAlignment="1" applyProtection="1">
      <alignment horizontal="justify" vertical="center" wrapText="1"/>
      <protection locked="0"/>
    </xf>
    <xf numFmtId="0" fontId="19" fillId="16" borderId="19" xfId="1" applyNumberFormat="1" applyFont="1" applyFill="1" applyBorder="1" applyAlignment="1" applyProtection="1">
      <alignment horizontal="justify" vertical="center" wrapText="1"/>
      <protection locked="0"/>
    </xf>
    <xf numFmtId="2" fontId="8" fillId="0" borderId="0" xfId="59" applyNumberFormat="1" applyFont="1" applyBorder="1" applyAlignment="1">
      <alignment horizontal="center" vertical="center"/>
    </xf>
    <xf numFmtId="2" fontId="7" fillId="0" borderId="0" xfId="59" applyNumberFormat="1" applyFont="1" applyBorder="1" applyAlignment="1">
      <alignment horizontal="center" vertical="center"/>
    </xf>
  </cellXfs>
  <cellStyles count="62">
    <cellStyle name="Énfasis 1" xfId="35"/>
    <cellStyle name="Énfasis 2" xfId="36"/>
    <cellStyle name="Énfasis 3" xfId="37"/>
    <cellStyle name="Énfasis1 - 20%" xfId="38"/>
    <cellStyle name="Énfasis1 - 40%" xfId="39"/>
    <cellStyle name="Énfasis1 - 60%" xfId="40"/>
    <cellStyle name="Énfasis2 - 20%" xfId="41"/>
    <cellStyle name="Énfasis2 - 40%" xfId="42"/>
    <cellStyle name="Énfasis2 - 60%" xfId="43"/>
    <cellStyle name="Énfasis3 - 20%" xfId="44"/>
    <cellStyle name="Énfasis3 - 40%" xfId="45"/>
    <cellStyle name="Énfasis3 - 60%" xfId="46"/>
    <cellStyle name="Énfasis4 - 20%" xfId="47"/>
    <cellStyle name="Énfasis4 - 40%" xfId="48"/>
    <cellStyle name="Énfasis4 - 60%" xfId="49"/>
    <cellStyle name="Énfasis5 - 20%" xfId="50"/>
    <cellStyle name="Énfasis5 - 40%" xfId="51"/>
    <cellStyle name="Énfasis5 - 60%" xfId="52"/>
    <cellStyle name="Énfasis6 - 20%" xfId="53"/>
    <cellStyle name="Énfasis6 - 40%" xfId="54"/>
    <cellStyle name="Énfasis6 - 60%" xfId="55"/>
    <cellStyle name="Euro" xfId="4"/>
    <cellStyle name="Millares 2" xfId="12"/>
    <cellStyle name="Millares 2 2" xfId="13"/>
    <cellStyle name="Millares 2 3" xfId="34"/>
    <cellStyle name="Moneda" xfId="58" builtinId="4"/>
    <cellStyle name="Moneda 2" xfId="5"/>
    <cellStyle name="Moneda 2 2" xfId="14"/>
    <cellStyle name="Moneda 3" xfId="15"/>
    <cellStyle name="Moneda 3 2" xfId="16"/>
    <cellStyle name="Moneda 3 3" xfId="17"/>
    <cellStyle name="Moneda 4" xfId="18"/>
    <cellStyle name="Moneda 4 2" xfId="19"/>
    <cellStyle name="Normal" xfId="0" builtinId="0"/>
    <cellStyle name="Normal 10" xfId="29"/>
    <cellStyle name="Normal 10 2" xfId="31"/>
    <cellStyle name="Normal 11" xfId="10"/>
    <cellStyle name="Normal 2" xfId="6"/>
    <cellStyle name="Normal 2 2" xfId="20"/>
    <cellStyle name="Normal 2 2 2 2" xfId="59"/>
    <cellStyle name="Normal 2 3" xfId="9"/>
    <cellStyle name="Normal 3" xfId="2"/>
    <cellStyle name="Normal 3 2" xfId="8"/>
    <cellStyle name="Normal 4" xfId="11"/>
    <cellStyle name="Normal 4 2" xfId="28"/>
    <cellStyle name="Normal 5" xfId="21"/>
    <cellStyle name="Normal 5 2" xfId="22"/>
    <cellStyle name="Normal 6" xfId="23"/>
    <cellStyle name="Normal 7" xfId="24"/>
    <cellStyle name="Normal 7 2" xfId="61"/>
    <cellStyle name="Normal 8" xfId="30"/>
    <cellStyle name="Normal 9" xfId="33"/>
    <cellStyle name="Normal_CATALAGOS MESA COLORADA MODIFICADO" xfId="60"/>
    <cellStyle name="Normal_CBTIS-256-SIN PRECIOS" xfId="1"/>
    <cellStyle name="Normal_E.P. Vicente Guerrero(La Paz)" xfId="3"/>
    <cellStyle name="Porcentaje 2" xfId="25"/>
    <cellStyle name="Porcentaje 3" xfId="26"/>
    <cellStyle name="Porcentaje 3 2" xfId="32"/>
    <cellStyle name="Porcentaje 4" xfId="27"/>
    <cellStyle name="Porcentual 2" xfId="56"/>
    <cellStyle name="SASSO" xfId="7"/>
    <cellStyle name="Título de hoja"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903516</xdr:colOff>
      <xdr:row>1</xdr:row>
      <xdr:rowOff>33310</xdr:rowOff>
    </xdr:from>
    <xdr:to>
      <xdr:col>7</xdr:col>
      <xdr:colOff>1184827</xdr:colOff>
      <xdr:row>4</xdr:row>
      <xdr:rowOff>111036</xdr:rowOff>
    </xdr:to>
    <xdr:pic>
      <xdr:nvPicPr>
        <xdr:cNvPr id="4"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35296" y="239050"/>
          <a:ext cx="2925451" cy="778766"/>
        </a:xfrm>
        <a:prstGeom prst="rect">
          <a:avLst/>
        </a:prstGeom>
      </xdr:spPr>
    </xdr:pic>
    <xdr:clientData/>
  </xdr:twoCellAnchor>
  <xdr:oneCellAnchor>
    <xdr:from>
      <xdr:col>6</xdr:col>
      <xdr:colOff>925287</xdr:colOff>
      <xdr:row>93</xdr:row>
      <xdr:rowOff>76853</xdr:rowOff>
    </xdr:from>
    <xdr:ext cx="2926540" cy="787474"/>
    <xdr:pic>
      <xdr:nvPicPr>
        <xdr:cNvPr id="8"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357067" y="19385933"/>
          <a:ext cx="2926540" cy="787474"/>
        </a:xfrm>
        <a:prstGeom prst="rect">
          <a:avLst/>
        </a:prstGeom>
      </xdr:spPr>
    </xdr:pic>
    <xdr:clientData/>
  </xdr:oneCellAnchor>
  <xdr:twoCellAnchor editAs="oneCell">
    <xdr:from>
      <xdr:col>1</xdr:col>
      <xdr:colOff>65315</xdr:colOff>
      <xdr:row>1</xdr:row>
      <xdr:rowOff>54428</xdr:rowOff>
    </xdr:from>
    <xdr:to>
      <xdr:col>2</xdr:col>
      <xdr:colOff>3331030</xdr:colOff>
      <xdr:row>5</xdr:row>
      <xdr:rowOff>231565</xdr:rowOff>
    </xdr:to>
    <xdr:pic>
      <xdr:nvPicPr>
        <xdr:cNvPr id="17"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870858" y="261257"/>
          <a:ext cx="4386943" cy="1037108"/>
        </a:xfrm>
        <a:prstGeom prst="rect">
          <a:avLst/>
        </a:prstGeom>
      </xdr:spPr>
    </xdr:pic>
    <xdr:clientData/>
  </xdr:twoCellAnchor>
  <xdr:twoCellAnchor editAs="oneCell">
    <xdr:from>
      <xdr:col>1</xdr:col>
      <xdr:colOff>65315</xdr:colOff>
      <xdr:row>93</xdr:row>
      <xdr:rowOff>76200</xdr:rowOff>
    </xdr:from>
    <xdr:to>
      <xdr:col>2</xdr:col>
      <xdr:colOff>3331030</xdr:colOff>
      <xdr:row>97</xdr:row>
      <xdr:rowOff>253336</xdr:rowOff>
    </xdr:to>
    <xdr:pic>
      <xdr:nvPicPr>
        <xdr:cNvPr id="18"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870858" y="19224171"/>
          <a:ext cx="4386943" cy="10371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ise2\documentos%20c\Mis%20documentos\TEC%20DEPARTAMENTAL\E.P.%20AMELIA%20WILKES%20CESE&#209;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DEOBRA"/>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sheetPr>
  <dimension ref="A1:Q291"/>
  <sheetViews>
    <sheetView tabSelected="1" view="pageBreakPreview" topLeftCell="A58" zoomScale="70" zoomScaleNormal="70" zoomScaleSheetLayoutView="70" workbookViewId="0">
      <selection activeCell="D78" sqref="D78"/>
    </sheetView>
  </sheetViews>
  <sheetFormatPr baseColWidth="10" defaultRowHeight="15" x14ac:dyDescent="0.2"/>
  <cols>
    <col min="1" max="1" width="11.7109375" style="71" customWidth="1"/>
    <col min="2" max="2" width="16.28515625" style="34" customWidth="1"/>
    <col min="3" max="3" width="82" style="33" customWidth="1"/>
    <col min="4" max="4" width="12.5703125" style="34" customWidth="1"/>
    <col min="5" max="5" width="18.7109375" style="35" customWidth="1"/>
    <col min="6" max="6" width="18.42578125" style="36" customWidth="1"/>
    <col min="7" max="7" width="38.5703125" style="36" customWidth="1"/>
    <col min="8" max="8" width="18.42578125" style="36" customWidth="1"/>
    <col min="9" max="9" width="11.42578125" style="1"/>
    <col min="10" max="10" width="15.5703125" style="1" customWidth="1"/>
    <col min="11" max="243" width="11.42578125" style="1"/>
    <col min="244" max="244" width="2.85546875" style="1" customWidth="1"/>
    <col min="245" max="246" width="12.85546875" style="1" customWidth="1"/>
    <col min="247" max="248" width="8.85546875" style="1" customWidth="1"/>
    <col min="249" max="249" width="17" style="1" customWidth="1"/>
    <col min="250" max="256" width="8.85546875" style="1" customWidth="1"/>
    <col min="257" max="257" width="15.140625" style="1" customWidth="1"/>
    <col min="258" max="258" width="12.140625" style="1" customWidth="1"/>
    <col min="259" max="259" width="16.85546875" style="1" customWidth="1"/>
    <col min="260" max="260" width="14.85546875" style="1" customWidth="1"/>
    <col min="261" max="261" width="25.140625" style="1" customWidth="1"/>
    <col min="262" max="499" width="11.42578125" style="1"/>
    <col min="500" max="500" width="2.85546875" style="1" customWidth="1"/>
    <col min="501" max="502" width="12.85546875" style="1" customWidth="1"/>
    <col min="503" max="504" width="8.85546875" style="1" customWidth="1"/>
    <col min="505" max="505" width="17" style="1" customWidth="1"/>
    <col min="506" max="512" width="8.85546875" style="1" customWidth="1"/>
    <col min="513" max="513" width="15.140625" style="1" customWidth="1"/>
    <col min="514" max="514" width="12.140625" style="1" customWidth="1"/>
    <col min="515" max="515" width="16.85546875" style="1" customWidth="1"/>
    <col min="516" max="516" width="14.85546875" style="1" customWidth="1"/>
    <col min="517" max="517" width="25.140625" style="1" customWidth="1"/>
    <col min="518" max="755" width="11.42578125" style="1"/>
    <col min="756" max="756" width="2.85546875" style="1" customWidth="1"/>
    <col min="757" max="758" width="12.85546875" style="1" customWidth="1"/>
    <col min="759" max="760" width="8.85546875" style="1" customWidth="1"/>
    <col min="761" max="761" width="17" style="1" customWidth="1"/>
    <col min="762" max="768" width="8.85546875" style="1" customWidth="1"/>
    <col min="769" max="769" width="15.140625" style="1" customWidth="1"/>
    <col min="770" max="770" width="12.140625" style="1" customWidth="1"/>
    <col min="771" max="771" width="16.85546875" style="1" customWidth="1"/>
    <col min="772" max="772" width="14.85546875" style="1" customWidth="1"/>
    <col min="773" max="773" width="25.140625" style="1" customWidth="1"/>
    <col min="774" max="1011" width="11.42578125" style="1"/>
    <col min="1012" max="1012" width="2.85546875" style="1" customWidth="1"/>
    <col min="1013" max="1014" width="12.85546875" style="1" customWidth="1"/>
    <col min="1015" max="1016" width="8.85546875" style="1" customWidth="1"/>
    <col min="1017" max="1017" width="17" style="1" customWidth="1"/>
    <col min="1018" max="1024" width="8.85546875" style="1" customWidth="1"/>
    <col min="1025" max="1025" width="15.140625" style="1" customWidth="1"/>
    <col min="1026" max="1026" width="12.140625" style="1" customWidth="1"/>
    <col min="1027" max="1027" width="16.85546875" style="1" customWidth="1"/>
    <col min="1028" max="1028" width="14.85546875" style="1" customWidth="1"/>
    <col min="1029" max="1029" width="25.140625" style="1" customWidth="1"/>
    <col min="1030" max="1267" width="11.42578125" style="1"/>
    <col min="1268" max="1268" width="2.85546875" style="1" customWidth="1"/>
    <col min="1269" max="1270" width="12.85546875" style="1" customWidth="1"/>
    <col min="1271" max="1272" width="8.85546875" style="1" customWidth="1"/>
    <col min="1273" max="1273" width="17" style="1" customWidth="1"/>
    <col min="1274" max="1280" width="8.85546875" style="1" customWidth="1"/>
    <col min="1281" max="1281" width="15.140625" style="1" customWidth="1"/>
    <col min="1282" max="1282" width="12.140625" style="1" customWidth="1"/>
    <col min="1283" max="1283" width="16.85546875" style="1" customWidth="1"/>
    <col min="1284" max="1284" width="14.85546875" style="1" customWidth="1"/>
    <col min="1285" max="1285" width="25.140625" style="1" customWidth="1"/>
    <col min="1286" max="1523" width="11.42578125" style="1"/>
    <col min="1524" max="1524" width="2.85546875" style="1" customWidth="1"/>
    <col min="1525" max="1526" width="12.85546875" style="1" customWidth="1"/>
    <col min="1527" max="1528" width="8.85546875" style="1" customWidth="1"/>
    <col min="1529" max="1529" width="17" style="1" customWidth="1"/>
    <col min="1530" max="1536" width="8.85546875" style="1" customWidth="1"/>
    <col min="1537" max="1537" width="15.140625" style="1" customWidth="1"/>
    <col min="1538" max="1538" width="12.140625" style="1" customWidth="1"/>
    <col min="1539" max="1539" width="16.85546875" style="1" customWidth="1"/>
    <col min="1540" max="1540" width="14.85546875" style="1" customWidth="1"/>
    <col min="1541" max="1541" width="25.140625" style="1" customWidth="1"/>
    <col min="1542" max="1779" width="11.42578125" style="1"/>
    <col min="1780" max="1780" width="2.85546875" style="1" customWidth="1"/>
    <col min="1781" max="1782" width="12.85546875" style="1" customWidth="1"/>
    <col min="1783" max="1784" width="8.85546875" style="1" customWidth="1"/>
    <col min="1785" max="1785" width="17" style="1" customWidth="1"/>
    <col min="1786" max="1792" width="8.85546875" style="1" customWidth="1"/>
    <col min="1793" max="1793" width="15.140625" style="1" customWidth="1"/>
    <col min="1794" max="1794" width="12.140625" style="1" customWidth="1"/>
    <col min="1795" max="1795" width="16.85546875" style="1" customWidth="1"/>
    <col min="1796" max="1796" width="14.85546875" style="1" customWidth="1"/>
    <col min="1797" max="1797" width="25.140625" style="1" customWidth="1"/>
    <col min="1798" max="2035" width="11.42578125" style="1"/>
    <col min="2036" max="2036" width="2.85546875" style="1" customWidth="1"/>
    <col min="2037" max="2038" width="12.85546875" style="1" customWidth="1"/>
    <col min="2039" max="2040" width="8.85546875" style="1" customWidth="1"/>
    <col min="2041" max="2041" width="17" style="1" customWidth="1"/>
    <col min="2042" max="2048" width="8.85546875" style="1" customWidth="1"/>
    <col min="2049" max="2049" width="15.140625" style="1" customWidth="1"/>
    <col min="2050" max="2050" width="12.140625" style="1" customWidth="1"/>
    <col min="2051" max="2051" width="16.85546875" style="1" customWidth="1"/>
    <col min="2052" max="2052" width="14.85546875" style="1" customWidth="1"/>
    <col min="2053" max="2053" width="25.140625" style="1" customWidth="1"/>
    <col min="2054" max="2291" width="11.42578125" style="1"/>
    <col min="2292" max="2292" width="2.85546875" style="1" customWidth="1"/>
    <col min="2293" max="2294" width="12.85546875" style="1" customWidth="1"/>
    <col min="2295" max="2296" width="8.85546875" style="1" customWidth="1"/>
    <col min="2297" max="2297" width="17" style="1" customWidth="1"/>
    <col min="2298" max="2304" width="8.85546875" style="1" customWidth="1"/>
    <col min="2305" max="2305" width="15.140625" style="1" customWidth="1"/>
    <col min="2306" max="2306" width="12.140625" style="1" customWidth="1"/>
    <col min="2307" max="2307" width="16.85546875" style="1" customWidth="1"/>
    <col min="2308" max="2308" width="14.85546875" style="1" customWidth="1"/>
    <col min="2309" max="2309" width="25.140625" style="1" customWidth="1"/>
    <col min="2310" max="2547" width="11.42578125" style="1"/>
    <col min="2548" max="2548" width="2.85546875" style="1" customWidth="1"/>
    <col min="2549" max="2550" width="12.85546875" style="1" customWidth="1"/>
    <col min="2551" max="2552" width="8.85546875" style="1" customWidth="1"/>
    <col min="2553" max="2553" width="17" style="1" customWidth="1"/>
    <col min="2554" max="2560" width="8.85546875" style="1" customWidth="1"/>
    <col min="2561" max="2561" width="15.140625" style="1" customWidth="1"/>
    <col min="2562" max="2562" width="12.140625" style="1" customWidth="1"/>
    <col min="2563" max="2563" width="16.85546875" style="1" customWidth="1"/>
    <col min="2564" max="2564" width="14.85546875" style="1" customWidth="1"/>
    <col min="2565" max="2565" width="25.140625" style="1" customWidth="1"/>
    <col min="2566" max="2803" width="11.42578125" style="1"/>
    <col min="2804" max="2804" width="2.85546875" style="1" customWidth="1"/>
    <col min="2805" max="2806" width="12.85546875" style="1" customWidth="1"/>
    <col min="2807" max="2808" width="8.85546875" style="1" customWidth="1"/>
    <col min="2809" max="2809" width="17" style="1" customWidth="1"/>
    <col min="2810" max="2816" width="8.85546875" style="1" customWidth="1"/>
    <col min="2817" max="2817" width="15.140625" style="1" customWidth="1"/>
    <col min="2818" max="2818" width="12.140625" style="1" customWidth="1"/>
    <col min="2819" max="2819" width="16.85546875" style="1" customWidth="1"/>
    <col min="2820" max="2820" width="14.85546875" style="1" customWidth="1"/>
    <col min="2821" max="2821" width="25.140625" style="1" customWidth="1"/>
    <col min="2822" max="3059" width="11.42578125" style="1"/>
    <col min="3060" max="3060" width="2.85546875" style="1" customWidth="1"/>
    <col min="3061" max="3062" width="12.85546875" style="1" customWidth="1"/>
    <col min="3063" max="3064" width="8.85546875" style="1" customWidth="1"/>
    <col min="3065" max="3065" width="17" style="1" customWidth="1"/>
    <col min="3066" max="3072" width="8.85546875" style="1" customWidth="1"/>
    <col min="3073" max="3073" width="15.140625" style="1" customWidth="1"/>
    <col min="3074" max="3074" width="12.140625" style="1" customWidth="1"/>
    <col min="3075" max="3075" width="16.85546875" style="1" customWidth="1"/>
    <col min="3076" max="3076" width="14.85546875" style="1" customWidth="1"/>
    <col min="3077" max="3077" width="25.140625" style="1" customWidth="1"/>
    <col min="3078" max="3315" width="11.42578125" style="1"/>
    <col min="3316" max="3316" width="2.85546875" style="1" customWidth="1"/>
    <col min="3317" max="3318" width="12.85546875" style="1" customWidth="1"/>
    <col min="3319" max="3320" width="8.85546875" style="1" customWidth="1"/>
    <col min="3321" max="3321" width="17" style="1" customWidth="1"/>
    <col min="3322" max="3328" width="8.85546875" style="1" customWidth="1"/>
    <col min="3329" max="3329" width="15.140625" style="1" customWidth="1"/>
    <col min="3330" max="3330" width="12.140625" style="1" customWidth="1"/>
    <col min="3331" max="3331" width="16.85546875" style="1" customWidth="1"/>
    <col min="3332" max="3332" width="14.85546875" style="1" customWidth="1"/>
    <col min="3333" max="3333" width="25.140625" style="1" customWidth="1"/>
    <col min="3334" max="3571" width="11.42578125" style="1"/>
    <col min="3572" max="3572" width="2.85546875" style="1" customWidth="1"/>
    <col min="3573" max="3574" width="12.85546875" style="1" customWidth="1"/>
    <col min="3575" max="3576" width="8.85546875" style="1" customWidth="1"/>
    <col min="3577" max="3577" width="17" style="1" customWidth="1"/>
    <col min="3578" max="3584" width="8.85546875" style="1" customWidth="1"/>
    <col min="3585" max="3585" width="15.140625" style="1" customWidth="1"/>
    <col min="3586" max="3586" width="12.140625" style="1" customWidth="1"/>
    <col min="3587" max="3587" width="16.85546875" style="1" customWidth="1"/>
    <col min="3588" max="3588" width="14.85546875" style="1" customWidth="1"/>
    <col min="3589" max="3589" width="25.140625" style="1" customWidth="1"/>
    <col min="3590" max="3827" width="11.42578125" style="1"/>
    <col min="3828" max="3828" width="2.85546875" style="1" customWidth="1"/>
    <col min="3829" max="3830" width="12.85546875" style="1" customWidth="1"/>
    <col min="3831" max="3832" width="8.85546875" style="1" customWidth="1"/>
    <col min="3833" max="3833" width="17" style="1" customWidth="1"/>
    <col min="3834" max="3840" width="8.85546875" style="1" customWidth="1"/>
    <col min="3841" max="3841" width="15.140625" style="1" customWidth="1"/>
    <col min="3842" max="3842" width="12.140625" style="1" customWidth="1"/>
    <col min="3843" max="3843" width="16.85546875" style="1" customWidth="1"/>
    <col min="3844" max="3844" width="14.85546875" style="1" customWidth="1"/>
    <col min="3845" max="3845" width="25.140625" style="1" customWidth="1"/>
    <col min="3846" max="4083" width="11.42578125" style="1"/>
    <col min="4084" max="4084" width="2.85546875" style="1" customWidth="1"/>
    <col min="4085" max="4086" width="12.85546875" style="1" customWidth="1"/>
    <col min="4087" max="4088" width="8.85546875" style="1" customWidth="1"/>
    <col min="4089" max="4089" width="17" style="1" customWidth="1"/>
    <col min="4090" max="4096" width="8.85546875" style="1" customWidth="1"/>
    <col min="4097" max="4097" width="15.140625" style="1" customWidth="1"/>
    <col min="4098" max="4098" width="12.140625" style="1" customWidth="1"/>
    <col min="4099" max="4099" width="16.85546875" style="1" customWidth="1"/>
    <col min="4100" max="4100" width="14.85546875" style="1" customWidth="1"/>
    <col min="4101" max="4101" width="25.140625" style="1" customWidth="1"/>
    <col min="4102" max="4339" width="11.42578125" style="1"/>
    <col min="4340" max="4340" width="2.85546875" style="1" customWidth="1"/>
    <col min="4341" max="4342" width="12.85546875" style="1" customWidth="1"/>
    <col min="4343" max="4344" width="8.85546875" style="1" customWidth="1"/>
    <col min="4345" max="4345" width="17" style="1" customWidth="1"/>
    <col min="4346" max="4352" width="8.85546875" style="1" customWidth="1"/>
    <col min="4353" max="4353" width="15.140625" style="1" customWidth="1"/>
    <col min="4354" max="4354" width="12.140625" style="1" customWidth="1"/>
    <col min="4355" max="4355" width="16.85546875" style="1" customWidth="1"/>
    <col min="4356" max="4356" width="14.85546875" style="1" customWidth="1"/>
    <col min="4357" max="4357" width="25.140625" style="1" customWidth="1"/>
    <col min="4358" max="4595" width="11.42578125" style="1"/>
    <col min="4596" max="4596" width="2.85546875" style="1" customWidth="1"/>
    <col min="4597" max="4598" width="12.85546875" style="1" customWidth="1"/>
    <col min="4599" max="4600" width="8.85546875" style="1" customWidth="1"/>
    <col min="4601" max="4601" width="17" style="1" customWidth="1"/>
    <col min="4602" max="4608" width="8.85546875" style="1" customWidth="1"/>
    <col min="4609" max="4609" width="15.140625" style="1" customWidth="1"/>
    <col min="4610" max="4610" width="12.140625" style="1" customWidth="1"/>
    <col min="4611" max="4611" width="16.85546875" style="1" customWidth="1"/>
    <col min="4612" max="4612" width="14.85546875" style="1" customWidth="1"/>
    <col min="4613" max="4613" width="25.140625" style="1" customWidth="1"/>
    <col min="4614" max="4851" width="11.42578125" style="1"/>
    <col min="4852" max="4852" width="2.85546875" style="1" customWidth="1"/>
    <col min="4853" max="4854" width="12.85546875" style="1" customWidth="1"/>
    <col min="4855" max="4856" width="8.85546875" style="1" customWidth="1"/>
    <col min="4857" max="4857" width="17" style="1" customWidth="1"/>
    <col min="4858" max="4864" width="8.85546875" style="1" customWidth="1"/>
    <col min="4865" max="4865" width="15.140625" style="1" customWidth="1"/>
    <col min="4866" max="4866" width="12.140625" style="1" customWidth="1"/>
    <col min="4867" max="4867" width="16.85546875" style="1" customWidth="1"/>
    <col min="4868" max="4868" width="14.85546875" style="1" customWidth="1"/>
    <col min="4869" max="4869" width="25.140625" style="1" customWidth="1"/>
    <col min="4870" max="5107" width="11.42578125" style="1"/>
    <col min="5108" max="5108" width="2.85546875" style="1" customWidth="1"/>
    <col min="5109" max="5110" width="12.85546875" style="1" customWidth="1"/>
    <col min="5111" max="5112" width="8.85546875" style="1" customWidth="1"/>
    <col min="5113" max="5113" width="17" style="1" customWidth="1"/>
    <col min="5114" max="5120" width="8.85546875" style="1" customWidth="1"/>
    <col min="5121" max="5121" width="15.140625" style="1" customWidth="1"/>
    <col min="5122" max="5122" width="12.140625" style="1" customWidth="1"/>
    <col min="5123" max="5123" width="16.85546875" style="1" customWidth="1"/>
    <col min="5124" max="5124" width="14.85546875" style="1" customWidth="1"/>
    <col min="5125" max="5125" width="25.140625" style="1" customWidth="1"/>
    <col min="5126" max="5363" width="11.42578125" style="1"/>
    <col min="5364" max="5364" width="2.85546875" style="1" customWidth="1"/>
    <col min="5365" max="5366" width="12.85546875" style="1" customWidth="1"/>
    <col min="5367" max="5368" width="8.85546875" style="1" customWidth="1"/>
    <col min="5369" max="5369" width="17" style="1" customWidth="1"/>
    <col min="5370" max="5376" width="8.85546875" style="1" customWidth="1"/>
    <col min="5377" max="5377" width="15.140625" style="1" customWidth="1"/>
    <col min="5378" max="5378" width="12.140625" style="1" customWidth="1"/>
    <col min="5379" max="5379" width="16.85546875" style="1" customWidth="1"/>
    <col min="5380" max="5380" width="14.85546875" style="1" customWidth="1"/>
    <col min="5381" max="5381" width="25.140625" style="1" customWidth="1"/>
    <col min="5382" max="5619" width="11.42578125" style="1"/>
    <col min="5620" max="5620" width="2.85546875" style="1" customWidth="1"/>
    <col min="5621" max="5622" width="12.85546875" style="1" customWidth="1"/>
    <col min="5623" max="5624" width="8.85546875" style="1" customWidth="1"/>
    <col min="5625" max="5625" width="17" style="1" customWidth="1"/>
    <col min="5626" max="5632" width="8.85546875" style="1" customWidth="1"/>
    <col min="5633" max="5633" width="15.140625" style="1" customWidth="1"/>
    <col min="5634" max="5634" width="12.140625" style="1" customWidth="1"/>
    <col min="5635" max="5635" width="16.85546875" style="1" customWidth="1"/>
    <col min="5636" max="5636" width="14.85546875" style="1" customWidth="1"/>
    <col min="5637" max="5637" width="25.140625" style="1" customWidth="1"/>
    <col min="5638" max="5875" width="11.42578125" style="1"/>
    <col min="5876" max="5876" width="2.85546875" style="1" customWidth="1"/>
    <col min="5877" max="5878" width="12.85546875" style="1" customWidth="1"/>
    <col min="5879" max="5880" width="8.85546875" style="1" customWidth="1"/>
    <col min="5881" max="5881" width="17" style="1" customWidth="1"/>
    <col min="5882" max="5888" width="8.85546875" style="1" customWidth="1"/>
    <col min="5889" max="5889" width="15.140625" style="1" customWidth="1"/>
    <col min="5890" max="5890" width="12.140625" style="1" customWidth="1"/>
    <col min="5891" max="5891" width="16.85546875" style="1" customWidth="1"/>
    <col min="5892" max="5892" width="14.85546875" style="1" customWidth="1"/>
    <col min="5893" max="5893" width="25.140625" style="1" customWidth="1"/>
    <col min="5894" max="6131" width="11.42578125" style="1"/>
    <col min="6132" max="6132" width="2.85546875" style="1" customWidth="1"/>
    <col min="6133" max="6134" width="12.85546875" style="1" customWidth="1"/>
    <col min="6135" max="6136" width="8.85546875" style="1" customWidth="1"/>
    <col min="6137" max="6137" width="17" style="1" customWidth="1"/>
    <col min="6138" max="6144" width="8.85546875" style="1" customWidth="1"/>
    <col min="6145" max="6145" width="15.140625" style="1" customWidth="1"/>
    <col min="6146" max="6146" width="12.140625" style="1" customWidth="1"/>
    <col min="6147" max="6147" width="16.85546875" style="1" customWidth="1"/>
    <col min="6148" max="6148" width="14.85546875" style="1" customWidth="1"/>
    <col min="6149" max="6149" width="25.140625" style="1" customWidth="1"/>
    <col min="6150" max="6387" width="11.42578125" style="1"/>
    <col min="6388" max="6388" width="2.85546875" style="1" customWidth="1"/>
    <col min="6389" max="6390" width="12.85546875" style="1" customWidth="1"/>
    <col min="6391" max="6392" width="8.85546875" style="1" customWidth="1"/>
    <col min="6393" max="6393" width="17" style="1" customWidth="1"/>
    <col min="6394" max="6400" width="8.85546875" style="1" customWidth="1"/>
    <col min="6401" max="6401" width="15.140625" style="1" customWidth="1"/>
    <col min="6402" max="6402" width="12.140625" style="1" customWidth="1"/>
    <col min="6403" max="6403" width="16.85546875" style="1" customWidth="1"/>
    <col min="6404" max="6404" width="14.85546875" style="1" customWidth="1"/>
    <col min="6405" max="6405" width="25.140625" style="1" customWidth="1"/>
    <col min="6406" max="6643" width="11.42578125" style="1"/>
    <col min="6644" max="6644" width="2.85546875" style="1" customWidth="1"/>
    <col min="6645" max="6646" width="12.85546875" style="1" customWidth="1"/>
    <col min="6647" max="6648" width="8.85546875" style="1" customWidth="1"/>
    <col min="6649" max="6649" width="17" style="1" customWidth="1"/>
    <col min="6650" max="6656" width="8.85546875" style="1" customWidth="1"/>
    <col min="6657" max="6657" width="15.140625" style="1" customWidth="1"/>
    <col min="6658" max="6658" width="12.140625" style="1" customWidth="1"/>
    <col min="6659" max="6659" width="16.85546875" style="1" customWidth="1"/>
    <col min="6660" max="6660" width="14.85546875" style="1" customWidth="1"/>
    <col min="6661" max="6661" width="25.140625" style="1" customWidth="1"/>
    <col min="6662" max="6899" width="11.42578125" style="1"/>
    <col min="6900" max="6900" width="2.85546875" style="1" customWidth="1"/>
    <col min="6901" max="6902" width="12.85546875" style="1" customWidth="1"/>
    <col min="6903" max="6904" width="8.85546875" style="1" customWidth="1"/>
    <col min="6905" max="6905" width="17" style="1" customWidth="1"/>
    <col min="6906" max="6912" width="8.85546875" style="1" customWidth="1"/>
    <col min="6913" max="6913" width="15.140625" style="1" customWidth="1"/>
    <col min="6914" max="6914" width="12.140625" style="1" customWidth="1"/>
    <col min="6915" max="6915" width="16.85546875" style="1" customWidth="1"/>
    <col min="6916" max="6916" width="14.85546875" style="1" customWidth="1"/>
    <col min="6917" max="6917" width="25.140625" style="1" customWidth="1"/>
    <col min="6918" max="7155" width="11.42578125" style="1"/>
    <col min="7156" max="7156" width="2.85546875" style="1" customWidth="1"/>
    <col min="7157" max="7158" width="12.85546875" style="1" customWidth="1"/>
    <col min="7159" max="7160" width="8.85546875" style="1" customWidth="1"/>
    <col min="7161" max="7161" width="17" style="1" customWidth="1"/>
    <col min="7162" max="7168" width="8.85546875" style="1" customWidth="1"/>
    <col min="7169" max="7169" width="15.140625" style="1" customWidth="1"/>
    <col min="7170" max="7170" width="12.140625" style="1" customWidth="1"/>
    <col min="7171" max="7171" width="16.85546875" style="1" customWidth="1"/>
    <col min="7172" max="7172" width="14.85546875" style="1" customWidth="1"/>
    <col min="7173" max="7173" width="25.140625" style="1" customWidth="1"/>
    <col min="7174" max="7411" width="11.42578125" style="1"/>
    <col min="7412" max="7412" width="2.85546875" style="1" customWidth="1"/>
    <col min="7413" max="7414" width="12.85546875" style="1" customWidth="1"/>
    <col min="7415" max="7416" width="8.85546875" style="1" customWidth="1"/>
    <col min="7417" max="7417" width="17" style="1" customWidth="1"/>
    <col min="7418" max="7424" width="8.85546875" style="1" customWidth="1"/>
    <col min="7425" max="7425" width="15.140625" style="1" customWidth="1"/>
    <col min="7426" max="7426" width="12.140625" style="1" customWidth="1"/>
    <col min="7427" max="7427" width="16.85546875" style="1" customWidth="1"/>
    <col min="7428" max="7428" width="14.85546875" style="1" customWidth="1"/>
    <col min="7429" max="7429" width="25.140625" style="1" customWidth="1"/>
    <col min="7430" max="7667" width="11.42578125" style="1"/>
    <col min="7668" max="7668" width="2.85546875" style="1" customWidth="1"/>
    <col min="7669" max="7670" width="12.85546875" style="1" customWidth="1"/>
    <col min="7671" max="7672" width="8.85546875" style="1" customWidth="1"/>
    <col min="7673" max="7673" width="17" style="1" customWidth="1"/>
    <col min="7674" max="7680" width="8.85546875" style="1" customWidth="1"/>
    <col min="7681" max="7681" width="15.140625" style="1" customWidth="1"/>
    <col min="7682" max="7682" width="12.140625" style="1" customWidth="1"/>
    <col min="7683" max="7683" width="16.85546875" style="1" customWidth="1"/>
    <col min="7684" max="7684" width="14.85546875" style="1" customWidth="1"/>
    <col min="7685" max="7685" width="25.140625" style="1" customWidth="1"/>
    <col min="7686" max="7923" width="11.42578125" style="1"/>
    <col min="7924" max="7924" width="2.85546875" style="1" customWidth="1"/>
    <col min="7925" max="7926" width="12.85546875" style="1" customWidth="1"/>
    <col min="7927" max="7928" width="8.85546875" style="1" customWidth="1"/>
    <col min="7929" max="7929" width="17" style="1" customWidth="1"/>
    <col min="7930" max="7936" width="8.85546875" style="1" customWidth="1"/>
    <col min="7937" max="7937" width="15.140625" style="1" customWidth="1"/>
    <col min="7938" max="7938" width="12.140625" style="1" customWidth="1"/>
    <col min="7939" max="7939" width="16.85546875" style="1" customWidth="1"/>
    <col min="7940" max="7940" width="14.85546875" style="1" customWidth="1"/>
    <col min="7941" max="7941" width="25.140625" style="1" customWidth="1"/>
    <col min="7942" max="8179" width="11.42578125" style="1"/>
    <col min="8180" max="8180" width="2.85546875" style="1" customWidth="1"/>
    <col min="8181" max="8182" width="12.85546875" style="1" customWidth="1"/>
    <col min="8183" max="8184" width="8.85546875" style="1" customWidth="1"/>
    <col min="8185" max="8185" width="17" style="1" customWidth="1"/>
    <col min="8186" max="8192" width="8.85546875" style="1" customWidth="1"/>
    <col min="8193" max="8193" width="15.140625" style="1" customWidth="1"/>
    <col min="8194" max="8194" width="12.140625" style="1" customWidth="1"/>
    <col min="8195" max="8195" width="16.85546875" style="1" customWidth="1"/>
    <col min="8196" max="8196" width="14.85546875" style="1" customWidth="1"/>
    <col min="8197" max="8197" width="25.140625" style="1" customWidth="1"/>
    <col min="8198" max="8435" width="11.42578125" style="1"/>
    <col min="8436" max="8436" width="2.85546875" style="1" customWidth="1"/>
    <col min="8437" max="8438" width="12.85546875" style="1" customWidth="1"/>
    <col min="8439" max="8440" width="8.85546875" style="1" customWidth="1"/>
    <col min="8441" max="8441" width="17" style="1" customWidth="1"/>
    <col min="8442" max="8448" width="8.85546875" style="1" customWidth="1"/>
    <col min="8449" max="8449" width="15.140625" style="1" customWidth="1"/>
    <col min="8450" max="8450" width="12.140625" style="1" customWidth="1"/>
    <col min="8451" max="8451" width="16.85546875" style="1" customWidth="1"/>
    <col min="8452" max="8452" width="14.85546875" style="1" customWidth="1"/>
    <col min="8453" max="8453" width="25.140625" style="1" customWidth="1"/>
    <col min="8454" max="8691" width="11.42578125" style="1"/>
    <col min="8692" max="8692" width="2.85546875" style="1" customWidth="1"/>
    <col min="8693" max="8694" width="12.85546875" style="1" customWidth="1"/>
    <col min="8695" max="8696" width="8.85546875" style="1" customWidth="1"/>
    <col min="8697" max="8697" width="17" style="1" customWidth="1"/>
    <col min="8698" max="8704" width="8.85546875" style="1" customWidth="1"/>
    <col min="8705" max="8705" width="15.140625" style="1" customWidth="1"/>
    <col min="8706" max="8706" width="12.140625" style="1" customWidth="1"/>
    <col min="8707" max="8707" width="16.85546875" style="1" customWidth="1"/>
    <col min="8708" max="8708" width="14.85546875" style="1" customWidth="1"/>
    <col min="8709" max="8709" width="25.140625" style="1" customWidth="1"/>
    <col min="8710" max="8947" width="11.42578125" style="1"/>
    <col min="8948" max="8948" width="2.85546875" style="1" customWidth="1"/>
    <col min="8949" max="8950" width="12.85546875" style="1" customWidth="1"/>
    <col min="8951" max="8952" width="8.85546875" style="1" customWidth="1"/>
    <col min="8953" max="8953" width="17" style="1" customWidth="1"/>
    <col min="8954" max="8960" width="8.85546875" style="1" customWidth="1"/>
    <col min="8961" max="8961" width="15.140625" style="1" customWidth="1"/>
    <col min="8962" max="8962" width="12.140625" style="1" customWidth="1"/>
    <col min="8963" max="8963" width="16.85546875" style="1" customWidth="1"/>
    <col min="8964" max="8964" width="14.85546875" style="1" customWidth="1"/>
    <col min="8965" max="8965" width="25.140625" style="1" customWidth="1"/>
    <col min="8966" max="9203" width="11.42578125" style="1"/>
    <col min="9204" max="9204" width="2.85546875" style="1" customWidth="1"/>
    <col min="9205" max="9206" width="12.85546875" style="1" customWidth="1"/>
    <col min="9207" max="9208" width="8.85546875" style="1" customWidth="1"/>
    <col min="9209" max="9209" width="17" style="1" customWidth="1"/>
    <col min="9210" max="9216" width="8.85546875" style="1" customWidth="1"/>
    <col min="9217" max="9217" width="15.140625" style="1" customWidth="1"/>
    <col min="9218" max="9218" width="12.140625" style="1" customWidth="1"/>
    <col min="9219" max="9219" width="16.85546875" style="1" customWidth="1"/>
    <col min="9220" max="9220" width="14.85546875" style="1" customWidth="1"/>
    <col min="9221" max="9221" width="25.140625" style="1" customWidth="1"/>
    <col min="9222" max="9459" width="11.42578125" style="1"/>
    <col min="9460" max="9460" width="2.85546875" style="1" customWidth="1"/>
    <col min="9461" max="9462" width="12.85546875" style="1" customWidth="1"/>
    <col min="9463" max="9464" width="8.85546875" style="1" customWidth="1"/>
    <col min="9465" max="9465" width="17" style="1" customWidth="1"/>
    <col min="9466" max="9472" width="8.85546875" style="1" customWidth="1"/>
    <col min="9473" max="9473" width="15.140625" style="1" customWidth="1"/>
    <col min="9474" max="9474" width="12.140625" style="1" customWidth="1"/>
    <col min="9475" max="9475" width="16.85546875" style="1" customWidth="1"/>
    <col min="9476" max="9476" width="14.85546875" style="1" customWidth="1"/>
    <col min="9477" max="9477" width="25.140625" style="1" customWidth="1"/>
    <col min="9478" max="9715" width="11.42578125" style="1"/>
    <col min="9716" max="9716" width="2.85546875" style="1" customWidth="1"/>
    <col min="9717" max="9718" width="12.85546875" style="1" customWidth="1"/>
    <col min="9719" max="9720" width="8.85546875" style="1" customWidth="1"/>
    <col min="9721" max="9721" width="17" style="1" customWidth="1"/>
    <col min="9722" max="9728" width="8.85546875" style="1" customWidth="1"/>
    <col min="9729" max="9729" width="15.140625" style="1" customWidth="1"/>
    <col min="9730" max="9730" width="12.140625" style="1" customWidth="1"/>
    <col min="9731" max="9731" width="16.85546875" style="1" customWidth="1"/>
    <col min="9732" max="9732" width="14.85546875" style="1" customWidth="1"/>
    <col min="9733" max="9733" width="25.140625" style="1" customWidth="1"/>
    <col min="9734" max="9971" width="11.42578125" style="1"/>
    <col min="9972" max="9972" width="2.85546875" style="1" customWidth="1"/>
    <col min="9973" max="9974" width="12.85546875" style="1" customWidth="1"/>
    <col min="9975" max="9976" width="8.85546875" style="1" customWidth="1"/>
    <col min="9977" max="9977" width="17" style="1" customWidth="1"/>
    <col min="9978" max="9984" width="8.85546875" style="1" customWidth="1"/>
    <col min="9985" max="9985" width="15.140625" style="1" customWidth="1"/>
    <col min="9986" max="9986" width="12.140625" style="1" customWidth="1"/>
    <col min="9987" max="9987" width="16.85546875" style="1" customWidth="1"/>
    <col min="9988" max="9988" width="14.85546875" style="1" customWidth="1"/>
    <col min="9989" max="9989" width="25.140625" style="1" customWidth="1"/>
    <col min="9990" max="10227" width="11.42578125" style="1"/>
    <col min="10228" max="10228" width="2.85546875" style="1" customWidth="1"/>
    <col min="10229" max="10230" width="12.85546875" style="1" customWidth="1"/>
    <col min="10231" max="10232" width="8.85546875" style="1" customWidth="1"/>
    <col min="10233" max="10233" width="17" style="1" customWidth="1"/>
    <col min="10234" max="10240" width="8.85546875" style="1" customWidth="1"/>
    <col min="10241" max="10241" width="15.140625" style="1" customWidth="1"/>
    <col min="10242" max="10242" width="12.140625" style="1" customWidth="1"/>
    <col min="10243" max="10243" width="16.85546875" style="1" customWidth="1"/>
    <col min="10244" max="10244" width="14.85546875" style="1" customWidth="1"/>
    <col min="10245" max="10245" width="25.140625" style="1" customWidth="1"/>
    <col min="10246" max="10483" width="11.42578125" style="1"/>
    <col min="10484" max="10484" width="2.85546875" style="1" customWidth="1"/>
    <col min="10485" max="10486" width="12.85546875" style="1" customWidth="1"/>
    <col min="10487" max="10488" width="8.85546875" style="1" customWidth="1"/>
    <col min="10489" max="10489" width="17" style="1" customWidth="1"/>
    <col min="10490" max="10496" width="8.85546875" style="1" customWidth="1"/>
    <col min="10497" max="10497" width="15.140625" style="1" customWidth="1"/>
    <col min="10498" max="10498" width="12.140625" style="1" customWidth="1"/>
    <col min="10499" max="10499" width="16.85546875" style="1" customWidth="1"/>
    <col min="10500" max="10500" width="14.85546875" style="1" customWidth="1"/>
    <col min="10501" max="10501" width="25.140625" style="1" customWidth="1"/>
    <col min="10502" max="10739" width="11.42578125" style="1"/>
    <col min="10740" max="10740" width="2.85546875" style="1" customWidth="1"/>
    <col min="10741" max="10742" width="12.85546875" style="1" customWidth="1"/>
    <col min="10743" max="10744" width="8.85546875" style="1" customWidth="1"/>
    <col min="10745" max="10745" width="17" style="1" customWidth="1"/>
    <col min="10746" max="10752" width="8.85546875" style="1" customWidth="1"/>
    <col min="10753" max="10753" width="15.140625" style="1" customWidth="1"/>
    <col min="10754" max="10754" width="12.140625" style="1" customWidth="1"/>
    <col min="10755" max="10755" width="16.85546875" style="1" customWidth="1"/>
    <col min="10756" max="10756" width="14.85546875" style="1" customWidth="1"/>
    <col min="10757" max="10757" width="25.140625" style="1" customWidth="1"/>
    <col min="10758" max="10995" width="11.42578125" style="1"/>
    <col min="10996" max="10996" width="2.85546875" style="1" customWidth="1"/>
    <col min="10997" max="10998" width="12.85546875" style="1" customWidth="1"/>
    <col min="10999" max="11000" width="8.85546875" style="1" customWidth="1"/>
    <col min="11001" max="11001" width="17" style="1" customWidth="1"/>
    <col min="11002" max="11008" width="8.85546875" style="1" customWidth="1"/>
    <col min="11009" max="11009" width="15.140625" style="1" customWidth="1"/>
    <col min="11010" max="11010" width="12.140625" style="1" customWidth="1"/>
    <col min="11011" max="11011" width="16.85546875" style="1" customWidth="1"/>
    <col min="11012" max="11012" width="14.85546875" style="1" customWidth="1"/>
    <col min="11013" max="11013" width="25.140625" style="1" customWidth="1"/>
    <col min="11014" max="11251" width="11.42578125" style="1"/>
    <col min="11252" max="11252" width="2.85546875" style="1" customWidth="1"/>
    <col min="11253" max="11254" width="12.85546875" style="1" customWidth="1"/>
    <col min="11255" max="11256" width="8.85546875" style="1" customWidth="1"/>
    <col min="11257" max="11257" width="17" style="1" customWidth="1"/>
    <col min="11258" max="11264" width="8.85546875" style="1" customWidth="1"/>
    <col min="11265" max="11265" width="15.140625" style="1" customWidth="1"/>
    <col min="11266" max="11266" width="12.140625" style="1" customWidth="1"/>
    <col min="11267" max="11267" width="16.85546875" style="1" customWidth="1"/>
    <col min="11268" max="11268" width="14.85546875" style="1" customWidth="1"/>
    <col min="11269" max="11269" width="25.140625" style="1" customWidth="1"/>
    <col min="11270" max="11507" width="11.42578125" style="1"/>
    <col min="11508" max="11508" width="2.85546875" style="1" customWidth="1"/>
    <col min="11509" max="11510" width="12.85546875" style="1" customWidth="1"/>
    <col min="11511" max="11512" width="8.85546875" style="1" customWidth="1"/>
    <col min="11513" max="11513" width="17" style="1" customWidth="1"/>
    <col min="11514" max="11520" width="8.85546875" style="1" customWidth="1"/>
    <col min="11521" max="11521" width="15.140625" style="1" customWidth="1"/>
    <col min="11522" max="11522" width="12.140625" style="1" customWidth="1"/>
    <col min="11523" max="11523" width="16.85546875" style="1" customWidth="1"/>
    <col min="11524" max="11524" width="14.85546875" style="1" customWidth="1"/>
    <col min="11525" max="11525" width="25.140625" style="1" customWidth="1"/>
    <col min="11526" max="11763" width="11.42578125" style="1"/>
    <col min="11764" max="11764" width="2.85546875" style="1" customWidth="1"/>
    <col min="11765" max="11766" width="12.85546875" style="1" customWidth="1"/>
    <col min="11767" max="11768" width="8.85546875" style="1" customWidth="1"/>
    <col min="11769" max="11769" width="17" style="1" customWidth="1"/>
    <col min="11770" max="11776" width="8.85546875" style="1" customWidth="1"/>
    <col min="11777" max="11777" width="15.140625" style="1" customWidth="1"/>
    <col min="11778" max="11778" width="12.140625" style="1" customWidth="1"/>
    <col min="11779" max="11779" width="16.85546875" style="1" customWidth="1"/>
    <col min="11780" max="11780" width="14.85546875" style="1" customWidth="1"/>
    <col min="11781" max="11781" width="25.140625" style="1" customWidth="1"/>
    <col min="11782" max="12019" width="11.42578125" style="1"/>
    <col min="12020" max="12020" width="2.85546875" style="1" customWidth="1"/>
    <col min="12021" max="12022" width="12.85546875" style="1" customWidth="1"/>
    <col min="12023" max="12024" width="8.85546875" style="1" customWidth="1"/>
    <col min="12025" max="12025" width="17" style="1" customWidth="1"/>
    <col min="12026" max="12032" width="8.85546875" style="1" customWidth="1"/>
    <col min="12033" max="12033" width="15.140625" style="1" customWidth="1"/>
    <col min="12034" max="12034" width="12.140625" style="1" customWidth="1"/>
    <col min="12035" max="12035" width="16.85546875" style="1" customWidth="1"/>
    <col min="12036" max="12036" width="14.85546875" style="1" customWidth="1"/>
    <col min="12037" max="12037" width="25.140625" style="1" customWidth="1"/>
    <col min="12038" max="12275" width="11.42578125" style="1"/>
    <col min="12276" max="12276" width="2.85546875" style="1" customWidth="1"/>
    <col min="12277" max="12278" width="12.85546875" style="1" customWidth="1"/>
    <col min="12279" max="12280" width="8.85546875" style="1" customWidth="1"/>
    <col min="12281" max="12281" width="17" style="1" customWidth="1"/>
    <col min="12282" max="12288" width="8.85546875" style="1" customWidth="1"/>
    <col min="12289" max="12289" width="15.140625" style="1" customWidth="1"/>
    <col min="12290" max="12290" width="12.140625" style="1" customWidth="1"/>
    <col min="12291" max="12291" width="16.85546875" style="1" customWidth="1"/>
    <col min="12292" max="12292" width="14.85546875" style="1" customWidth="1"/>
    <col min="12293" max="12293" width="25.140625" style="1" customWidth="1"/>
    <col min="12294" max="12531" width="11.42578125" style="1"/>
    <col min="12532" max="12532" width="2.85546875" style="1" customWidth="1"/>
    <col min="12533" max="12534" width="12.85546875" style="1" customWidth="1"/>
    <col min="12535" max="12536" width="8.85546875" style="1" customWidth="1"/>
    <col min="12537" max="12537" width="17" style="1" customWidth="1"/>
    <col min="12538" max="12544" width="8.85546875" style="1" customWidth="1"/>
    <col min="12545" max="12545" width="15.140625" style="1" customWidth="1"/>
    <col min="12546" max="12546" width="12.140625" style="1" customWidth="1"/>
    <col min="12547" max="12547" width="16.85546875" style="1" customWidth="1"/>
    <col min="12548" max="12548" width="14.85546875" style="1" customWidth="1"/>
    <col min="12549" max="12549" width="25.140625" style="1" customWidth="1"/>
    <col min="12550" max="12787" width="11.42578125" style="1"/>
    <col min="12788" max="12788" width="2.85546875" style="1" customWidth="1"/>
    <col min="12789" max="12790" width="12.85546875" style="1" customWidth="1"/>
    <col min="12791" max="12792" width="8.85546875" style="1" customWidth="1"/>
    <col min="12793" max="12793" width="17" style="1" customWidth="1"/>
    <col min="12794" max="12800" width="8.85546875" style="1" customWidth="1"/>
    <col min="12801" max="12801" width="15.140625" style="1" customWidth="1"/>
    <col min="12802" max="12802" width="12.140625" style="1" customWidth="1"/>
    <col min="12803" max="12803" width="16.85546875" style="1" customWidth="1"/>
    <col min="12804" max="12804" width="14.85546875" style="1" customWidth="1"/>
    <col min="12805" max="12805" width="25.140625" style="1" customWidth="1"/>
    <col min="12806" max="13043" width="11.42578125" style="1"/>
    <col min="13044" max="13044" width="2.85546875" style="1" customWidth="1"/>
    <col min="13045" max="13046" width="12.85546875" style="1" customWidth="1"/>
    <col min="13047" max="13048" width="8.85546875" style="1" customWidth="1"/>
    <col min="13049" max="13049" width="17" style="1" customWidth="1"/>
    <col min="13050" max="13056" width="8.85546875" style="1" customWidth="1"/>
    <col min="13057" max="13057" width="15.140625" style="1" customWidth="1"/>
    <col min="13058" max="13058" width="12.140625" style="1" customWidth="1"/>
    <col min="13059" max="13059" width="16.85546875" style="1" customWidth="1"/>
    <col min="13060" max="13060" width="14.85546875" style="1" customWidth="1"/>
    <col min="13061" max="13061" width="25.140625" style="1" customWidth="1"/>
    <col min="13062" max="13299" width="11.42578125" style="1"/>
    <col min="13300" max="13300" width="2.85546875" style="1" customWidth="1"/>
    <col min="13301" max="13302" width="12.85546875" style="1" customWidth="1"/>
    <col min="13303" max="13304" width="8.85546875" style="1" customWidth="1"/>
    <col min="13305" max="13305" width="17" style="1" customWidth="1"/>
    <col min="13306" max="13312" width="8.85546875" style="1" customWidth="1"/>
    <col min="13313" max="13313" width="15.140625" style="1" customWidth="1"/>
    <col min="13314" max="13314" width="12.140625" style="1" customWidth="1"/>
    <col min="13315" max="13315" width="16.85546875" style="1" customWidth="1"/>
    <col min="13316" max="13316" width="14.85546875" style="1" customWidth="1"/>
    <col min="13317" max="13317" width="25.140625" style="1" customWidth="1"/>
    <col min="13318" max="13555" width="11.42578125" style="1"/>
    <col min="13556" max="13556" width="2.85546875" style="1" customWidth="1"/>
    <col min="13557" max="13558" width="12.85546875" style="1" customWidth="1"/>
    <col min="13559" max="13560" width="8.85546875" style="1" customWidth="1"/>
    <col min="13561" max="13561" width="17" style="1" customWidth="1"/>
    <col min="13562" max="13568" width="8.85546875" style="1" customWidth="1"/>
    <col min="13569" max="13569" width="15.140625" style="1" customWidth="1"/>
    <col min="13570" max="13570" width="12.140625" style="1" customWidth="1"/>
    <col min="13571" max="13571" width="16.85546875" style="1" customWidth="1"/>
    <col min="13572" max="13572" width="14.85546875" style="1" customWidth="1"/>
    <col min="13573" max="13573" width="25.140625" style="1" customWidth="1"/>
    <col min="13574" max="13811" width="11.42578125" style="1"/>
    <col min="13812" max="13812" width="2.85546875" style="1" customWidth="1"/>
    <col min="13813" max="13814" width="12.85546875" style="1" customWidth="1"/>
    <col min="13815" max="13816" width="8.85546875" style="1" customWidth="1"/>
    <col min="13817" max="13817" width="17" style="1" customWidth="1"/>
    <col min="13818" max="13824" width="8.85546875" style="1" customWidth="1"/>
    <col min="13825" max="13825" width="15.140625" style="1" customWidth="1"/>
    <col min="13826" max="13826" width="12.140625" style="1" customWidth="1"/>
    <col min="13827" max="13827" width="16.85546875" style="1" customWidth="1"/>
    <col min="13828" max="13828" width="14.85546875" style="1" customWidth="1"/>
    <col min="13829" max="13829" width="25.140625" style="1" customWidth="1"/>
    <col min="13830" max="14067" width="11.42578125" style="1"/>
    <col min="14068" max="14068" width="2.85546875" style="1" customWidth="1"/>
    <col min="14069" max="14070" width="12.85546875" style="1" customWidth="1"/>
    <col min="14071" max="14072" width="8.85546875" style="1" customWidth="1"/>
    <col min="14073" max="14073" width="17" style="1" customWidth="1"/>
    <col min="14074" max="14080" width="8.85546875" style="1" customWidth="1"/>
    <col min="14081" max="14081" width="15.140625" style="1" customWidth="1"/>
    <col min="14082" max="14082" width="12.140625" style="1" customWidth="1"/>
    <col min="14083" max="14083" width="16.85546875" style="1" customWidth="1"/>
    <col min="14084" max="14084" width="14.85546875" style="1" customWidth="1"/>
    <col min="14085" max="14085" width="25.140625" style="1" customWidth="1"/>
    <col min="14086" max="14323" width="11.42578125" style="1"/>
    <col min="14324" max="14324" width="2.85546875" style="1" customWidth="1"/>
    <col min="14325" max="14326" width="12.85546875" style="1" customWidth="1"/>
    <col min="14327" max="14328" width="8.85546875" style="1" customWidth="1"/>
    <col min="14329" max="14329" width="17" style="1" customWidth="1"/>
    <col min="14330" max="14336" width="8.85546875" style="1" customWidth="1"/>
    <col min="14337" max="14337" width="15.140625" style="1" customWidth="1"/>
    <col min="14338" max="14338" width="12.140625" style="1" customWidth="1"/>
    <col min="14339" max="14339" width="16.85546875" style="1" customWidth="1"/>
    <col min="14340" max="14340" width="14.85546875" style="1" customWidth="1"/>
    <col min="14341" max="14341" width="25.140625" style="1" customWidth="1"/>
    <col min="14342" max="14579" width="11.42578125" style="1"/>
    <col min="14580" max="14580" width="2.85546875" style="1" customWidth="1"/>
    <col min="14581" max="14582" width="12.85546875" style="1" customWidth="1"/>
    <col min="14583" max="14584" width="8.85546875" style="1" customWidth="1"/>
    <col min="14585" max="14585" width="17" style="1" customWidth="1"/>
    <col min="14586" max="14592" width="8.85546875" style="1" customWidth="1"/>
    <col min="14593" max="14593" width="15.140625" style="1" customWidth="1"/>
    <col min="14594" max="14594" width="12.140625" style="1" customWidth="1"/>
    <col min="14595" max="14595" width="16.85546875" style="1" customWidth="1"/>
    <col min="14596" max="14596" width="14.85546875" style="1" customWidth="1"/>
    <col min="14597" max="14597" width="25.140625" style="1" customWidth="1"/>
    <col min="14598" max="14835" width="11.42578125" style="1"/>
    <col min="14836" max="14836" width="2.85546875" style="1" customWidth="1"/>
    <col min="14837" max="14838" width="12.85546875" style="1" customWidth="1"/>
    <col min="14839" max="14840" width="8.85546875" style="1" customWidth="1"/>
    <col min="14841" max="14841" width="17" style="1" customWidth="1"/>
    <col min="14842" max="14848" width="8.85546875" style="1" customWidth="1"/>
    <col min="14849" max="14849" width="15.140625" style="1" customWidth="1"/>
    <col min="14850" max="14850" width="12.140625" style="1" customWidth="1"/>
    <col min="14851" max="14851" width="16.85546875" style="1" customWidth="1"/>
    <col min="14852" max="14852" width="14.85546875" style="1" customWidth="1"/>
    <col min="14853" max="14853" width="25.140625" style="1" customWidth="1"/>
    <col min="14854" max="15091" width="11.42578125" style="1"/>
    <col min="15092" max="15092" width="2.85546875" style="1" customWidth="1"/>
    <col min="15093" max="15094" width="12.85546875" style="1" customWidth="1"/>
    <col min="15095" max="15096" width="8.85546875" style="1" customWidth="1"/>
    <col min="15097" max="15097" width="17" style="1" customWidth="1"/>
    <col min="15098" max="15104" width="8.85546875" style="1" customWidth="1"/>
    <col min="15105" max="15105" width="15.140625" style="1" customWidth="1"/>
    <col min="15106" max="15106" width="12.140625" style="1" customWidth="1"/>
    <col min="15107" max="15107" width="16.85546875" style="1" customWidth="1"/>
    <col min="15108" max="15108" width="14.85546875" style="1" customWidth="1"/>
    <col min="15109" max="15109" width="25.140625" style="1" customWidth="1"/>
    <col min="15110" max="15347" width="11.42578125" style="1"/>
    <col min="15348" max="15348" width="2.85546875" style="1" customWidth="1"/>
    <col min="15349" max="15350" width="12.85546875" style="1" customWidth="1"/>
    <col min="15351" max="15352" width="8.85546875" style="1" customWidth="1"/>
    <col min="15353" max="15353" width="17" style="1" customWidth="1"/>
    <col min="15354" max="15360" width="8.85546875" style="1" customWidth="1"/>
    <col min="15361" max="15361" width="15.140625" style="1" customWidth="1"/>
    <col min="15362" max="15362" width="12.140625" style="1" customWidth="1"/>
    <col min="15363" max="15363" width="16.85546875" style="1" customWidth="1"/>
    <col min="15364" max="15364" width="14.85546875" style="1" customWidth="1"/>
    <col min="15365" max="15365" width="25.140625" style="1" customWidth="1"/>
    <col min="15366" max="15603" width="11.42578125" style="1"/>
    <col min="15604" max="15604" width="2.85546875" style="1" customWidth="1"/>
    <col min="15605" max="15606" width="12.85546875" style="1" customWidth="1"/>
    <col min="15607" max="15608" width="8.85546875" style="1" customWidth="1"/>
    <col min="15609" max="15609" width="17" style="1" customWidth="1"/>
    <col min="15610" max="15616" width="8.85546875" style="1" customWidth="1"/>
    <col min="15617" max="15617" width="15.140625" style="1" customWidth="1"/>
    <col min="15618" max="15618" width="12.140625" style="1" customWidth="1"/>
    <col min="15619" max="15619" width="16.85546875" style="1" customWidth="1"/>
    <col min="15620" max="15620" width="14.85546875" style="1" customWidth="1"/>
    <col min="15621" max="15621" width="25.140625" style="1" customWidth="1"/>
    <col min="15622" max="15859" width="11.42578125" style="1"/>
    <col min="15860" max="15860" width="2.85546875" style="1" customWidth="1"/>
    <col min="15861" max="15862" width="12.85546875" style="1" customWidth="1"/>
    <col min="15863" max="15864" width="8.85546875" style="1" customWidth="1"/>
    <col min="15865" max="15865" width="17" style="1" customWidth="1"/>
    <col min="15866" max="15872" width="8.85546875" style="1" customWidth="1"/>
    <col min="15873" max="15873" width="15.140625" style="1" customWidth="1"/>
    <col min="15874" max="15874" width="12.140625" style="1" customWidth="1"/>
    <col min="15875" max="15875" width="16.85546875" style="1" customWidth="1"/>
    <col min="15876" max="15876" width="14.85546875" style="1" customWidth="1"/>
    <col min="15877" max="15877" width="25.140625" style="1" customWidth="1"/>
    <col min="15878" max="16115" width="11.42578125" style="1"/>
    <col min="16116" max="16116" width="2.85546875" style="1" customWidth="1"/>
    <col min="16117" max="16118" width="12.85546875" style="1" customWidth="1"/>
    <col min="16119" max="16120" width="8.85546875" style="1" customWidth="1"/>
    <col min="16121" max="16121" width="17" style="1" customWidth="1"/>
    <col min="16122" max="16128" width="8.85546875" style="1" customWidth="1"/>
    <col min="16129" max="16129" width="15.140625" style="1" customWidth="1"/>
    <col min="16130" max="16130" width="12.140625" style="1" customWidth="1"/>
    <col min="16131" max="16131" width="16.85546875" style="1" customWidth="1"/>
    <col min="16132" max="16132" width="14.85546875" style="1" customWidth="1"/>
    <col min="16133" max="16133" width="25.140625" style="1" customWidth="1"/>
    <col min="16134" max="16372" width="11.42578125" style="1"/>
    <col min="16373" max="16384" width="11.42578125" style="1" customWidth="1"/>
  </cols>
  <sheetData>
    <row r="1" spans="1:8" s="58" customFormat="1" ht="16.5" thickTop="1" x14ac:dyDescent="0.25">
      <c r="A1" s="67"/>
      <c r="B1" s="84" t="s">
        <v>274</v>
      </c>
      <c r="C1" s="85"/>
      <c r="D1" s="85"/>
      <c r="E1" s="85"/>
      <c r="F1" s="85"/>
      <c r="G1" s="85"/>
      <c r="H1" s="86"/>
    </row>
    <row r="2" spans="1:8" s="58" customFormat="1" x14ac:dyDescent="0.2">
      <c r="B2" s="7"/>
      <c r="C2" s="8"/>
      <c r="D2" s="9"/>
      <c r="E2" s="9"/>
      <c r="F2" s="10"/>
      <c r="G2" s="10"/>
      <c r="H2" s="11"/>
    </row>
    <row r="3" spans="1:8" s="58" customFormat="1" ht="27" customHeight="1" x14ac:dyDescent="0.2">
      <c r="B3" s="12"/>
      <c r="C3" s="8"/>
      <c r="D3" s="9"/>
      <c r="E3" s="9"/>
      <c r="F3" s="8"/>
      <c r="G3" s="8"/>
      <c r="H3" s="11"/>
    </row>
    <row r="4" spans="1:8" s="58" customFormat="1" ht="15.75" x14ac:dyDescent="0.2">
      <c r="B4" s="12"/>
      <c r="C4" s="8"/>
      <c r="D4" s="9"/>
      <c r="E4" s="9"/>
      <c r="F4" s="8"/>
      <c r="G4" s="8"/>
      <c r="H4" s="11"/>
    </row>
    <row r="5" spans="1:8" s="58" customFormat="1" ht="9" customHeight="1" x14ac:dyDescent="0.2">
      <c r="B5" s="12"/>
      <c r="C5" s="8"/>
      <c r="D5" s="13"/>
      <c r="E5" s="13"/>
      <c r="F5" s="13"/>
      <c r="G5" s="13"/>
      <c r="H5" s="14"/>
    </row>
    <row r="6" spans="1:8" s="58" customFormat="1" ht="23.25" x14ac:dyDescent="0.2">
      <c r="B6" s="76"/>
      <c r="C6" s="77"/>
      <c r="D6" s="77"/>
      <c r="E6" s="77"/>
      <c r="F6" s="77"/>
      <c r="G6" s="107"/>
      <c r="H6" s="108"/>
    </row>
    <row r="7" spans="1:8" s="58" customFormat="1" ht="24" thickBot="1" x14ac:dyDescent="0.25">
      <c r="B7" s="96"/>
      <c r="C7" s="97"/>
      <c r="D7" s="97"/>
      <c r="E7" s="97"/>
      <c r="F7" s="97"/>
      <c r="G7" s="97"/>
      <c r="H7" s="98"/>
    </row>
    <row r="8" spans="1:8" s="58" customFormat="1" ht="32.450000000000003" customHeight="1" thickTop="1" x14ac:dyDescent="0.2">
      <c r="A8" s="68"/>
      <c r="B8" s="15" t="s">
        <v>1</v>
      </c>
      <c r="C8" s="87" t="s">
        <v>127</v>
      </c>
      <c r="D8" s="87"/>
      <c r="E8" s="87"/>
      <c r="F8" s="87"/>
      <c r="G8" s="88"/>
      <c r="H8" s="89"/>
    </row>
    <row r="9" spans="1:8" s="58" customFormat="1" ht="27.95" customHeight="1" x14ac:dyDescent="0.2">
      <c r="A9" s="68"/>
      <c r="B9" s="16" t="s">
        <v>2</v>
      </c>
      <c r="C9" s="90" t="s">
        <v>124</v>
      </c>
      <c r="D9" s="91"/>
      <c r="E9" s="91"/>
      <c r="F9" s="91"/>
      <c r="G9" s="91"/>
      <c r="H9" s="92"/>
    </row>
    <row r="10" spans="1:8" s="58" customFormat="1" ht="27.95" customHeight="1" x14ac:dyDescent="0.2">
      <c r="A10" s="68"/>
      <c r="B10" s="16" t="s">
        <v>3</v>
      </c>
      <c r="C10" s="90" t="s">
        <v>125</v>
      </c>
      <c r="D10" s="91"/>
      <c r="E10" s="91"/>
      <c r="F10" s="91"/>
      <c r="G10" s="91"/>
      <c r="H10" s="92"/>
    </row>
    <row r="11" spans="1:8" s="58" customFormat="1" ht="22.9" customHeight="1" thickBot="1" x14ac:dyDescent="0.25">
      <c r="A11" s="68"/>
      <c r="B11" s="17" t="s">
        <v>4</v>
      </c>
      <c r="C11" s="93" t="s">
        <v>126</v>
      </c>
      <c r="D11" s="94"/>
      <c r="E11" s="94"/>
      <c r="F11" s="94"/>
      <c r="G11" s="94"/>
      <c r="H11" s="95"/>
    </row>
    <row r="12" spans="1:8" s="33" customFormat="1" ht="16.5" thickTop="1" x14ac:dyDescent="0.2">
      <c r="A12" s="69"/>
      <c r="B12" s="18"/>
      <c r="C12" s="19"/>
      <c r="D12" s="20"/>
      <c r="E12" s="21"/>
      <c r="F12" s="22"/>
      <c r="G12" s="22"/>
      <c r="H12" s="22"/>
    </row>
    <row r="13" spans="1:8" s="33" customFormat="1" ht="15.75" x14ac:dyDescent="0.2">
      <c r="A13" s="69"/>
      <c r="B13" s="18"/>
      <c r="C13" s="19"/>
      <c r="D13" s="20"/>
      <c r="E13" s="21"/>
      <c r="F13" s="22"/>
      <c r="G13" s="22"/>
      <c r="H13" s="22"/>
    </row>
    <row r="14" spans="1:8" s="33" customFormat="1" ht="15.75" x14ac:dyDescent="0.2">
      <c r="A14" s="69"/>
      <c r="B14" s="18"/>
      <c r="C14" s="23"/>
      <c r="D14" s="20"/>
      <c r="E14" s="21"/>
      <c r="F14" s="22"/>
      <c r="G14" s="22"/>
      <c r="H14" s="22"/>
    </row>
    <row r="15" spans="1:8" s="33" customFormat="1" ht="15.75" x14ac:dyDescent="0.2">
      <c r="A15" s="69"/>
      <c r="B15" s="18"/>
      <c r="C15" s="23" t="s">
        <v>5</v>
      </c>
      <c r="D15" s="20"/>
      <c r="E15" s="21"/>
      <c r="F15" s="22"/>
      <c r="G15" s="22"/>
      <c r="H15" s="22"/>
    </row>
    <row r="16" spans="1:8" s="33" customFormat="1" ht="15.75" x14ac:dyDescent="0.2">
      <c r="A16" s="69"/>
      <c r="B16" s="18"/>
      <c r="C16" s="23"/>
      <c r="D16" s="20"/>
      <c r="E16" s="21"/>
      <c r="F16" s="22"/>
      <c r="G16" s="22"/>
      <c r="H16" s="22"/>
    </row>
    <row r="17" spans="1:8" s="33" customFormat="1" ht="15.75" customHeight="1" x14ac:dyDescent="0.2">
      <c r="A17" s="69"/>
      <c r="B17" s="18"/>
      <c r="C17" s="19"/>
      <c r="D17" s="20"/>
      <c r="E17" s="21"/>
      <c r="F17" s="22"/>
      <c r="G17" s="22"/>
      <c r="H17" s="22"/>
    </row>
    <row r="18" spans="1:8" s="33" customFormat="1" ht="15.75" x14ac:dyDescent="0.2">
      <c r="A18" s="69"/>
      <c r="B18" s="18"/>
      <c r="C18" s="105" t="s">
        <v>270</v>
      </c>
      <c r="D18" s="106"/>
      <c r="E18" s="106"/>
      <c r="F18" s="106"/>
      <c r="G18" s="106"/>
      <c r="H18" s="24"/>
    </row>
    <row r="19" spans="1:8" s="58" customFormat="1" ht="15.75" customHeight="1" x14ac:dyDescent="0.2">
      <c r="A19" s="68"/>
      <c r="B19" s="18"/>
      <c r="C19" s="25" t="s">
        <v>260</v>
      </c>
      <c r="D19" s="26"/>
      <c r="E19" s="27"/>
      <c r="F19" s="27"/>
      <c r="G19" s="27"/>
      <c r="H19" s="28">
        <f>Catálogo!H108</f>
        <v>208.69</v>
      </c>
    </row>
    <row r="20" spans="1:8" s="58" customFormat="1" ht="15.75" customHeight="1" x14ac:dyDescent="0.2">
      <c r="A20" s="68"/>
      <c r="B20" s="18"/>
      <c r="C20" s="25" t="s">
        <v>261</v>
      </c>
      <c r="D20" s="26"/>
      <c r="E20" s="27"/>
      <c r="F20" s="27"/>
      <c r="G20" s="27"/>
      <c r="H20" s="28">
        <f>H127</f>
        <v>10156.960000000003</v>
      </c>
    </row>
    <row r="21" spans="1:8" s="58" customFormat="1" ht="15.75" customHeight="1" x14ac:dyDescent="0.2">
      <c r="A21" s="68"/>
      <c r="B21" s="18"/>
      <c r="C21" s="25" t="s">
        <v>262</v>
      </c>
      <c r="D21" s="26"/>
      <c r="E21" s="27"/>
      <c r="F21" s="27"/>
      <c r="G21" s="27"/>
      <c r="H21" s="28">
        <f>H136</f>
        <v>6674.09</v>
      </c>
    </row>
    <row r="22" spans="1:8" s="58" customFormat="1" ht="15.75" customHeight="1" x14ac:dyDescent="0.2">
      <c r="A22" s="68"/>
      <c r="B22" s="18"/>
      <c r="C22" s="25" t="s">
        <v>263</v>
      </c>
      <c r="D22" s="26"/>
      <c r="E22" s="27"/>
      <c r="F22" s="27"/>
      <c r="G22" s="27"/>
      <c r="H22" s="28">
        <f>H158</f>
        <v>3707.08</v>
      </c>
    </row>
    <row r="23" spans="1:8" s="58" customFormat="1" ht="15.75" customHeight="1" x14ac:dyDescent="0.2">
      <c r="A23" s="68"/>
      <c r="B23" s="18"/>
      <c r="C23" s="25" t="s">
        <v>264</v>
      </c>
      <c r="D23" s="26"/>
      <c r="E23" s="27"/>
      <c r="F23" s="27"/>
      <c r="G23" s="27"/>
      <c r="H23" s="28">
        <f>H166</f>
        <v>73.23</v>
      </c>
    </row>
    <row r="24" spans="1:8" s="58" customFormat="1" ht="15.75" customHeight="1" x14ac:dyDescent="0.2">
      <c r="A24" s="68"/>
      <c r="B24" s="18"/>
      <c r="C24" s="25" t="s">
        <v>265</v>
      </c>
      <c r="D24" s="26"/>
      <c r="E24" s="27"/>
      <c r="F24" s="27"/>
      <c r="G24" s="27"/>
      <c r="H24" s="28">
        <f>H212</f>
        <v>1078</v>
      </c>
    </row>
    <row r="25" spans="1:8" s="33" customFormat="1" ht="15.75" x14ac:dyDescent="0.2">
      <c r="A25" s="69"/>
      <c r="B25" s="18"/>
      <c r="C25" s="29"/>
      <c r="D25" s="30"/>
      <c r="E25" s="20"/>
      <c r="F25" s="31"/>
      <c r="G25" s="31" t="s">
        <v>6</v>
      </c>
      <c r="H25" s="32">
        <f>SUBTOTAL(9,H19:H24)</f>
        <v>21898.050000000007</v>
      </c>
    </row>
    <row r="26" spans="1:8" s="33" customFormat="1" ht="15.75" x14ac:dyDescent="0.2">
      <c r="A26" s="69"/>
      <c r="B26" s="18"/>
      <c r="D26" s="34"/>
      <c r="E26" s="35"/>
      <c r="F26" s="36"/>
      <c r="G26" s="36"/>
      <c r="H26" s="37"/>
    </row>
    <row r="27" spans="1:8" s="33" customFormat="1" ht="15.75" x14ac:dyDescent="0.2">
      <c r="A27" s="69"/>
      <c r="B27" s="18"/>
      <c r="D27" s="34"/>
      <c r="E27" s="35"/>
      <c r="F27" s="36"/>
      <c r="G27" s="36"/>
      <c r="H27" s="37"/>
    </row>
    <row r="28" spans="1:8" s="33" customFormat="1" ht="15.75" x14ac:dyDescent="0.2">
      <c r="A28" s="69"/>
      <c r="B28" s="18"/>
      <c r="D28" s="34"/>
      <c r="E28" s="35"/>
      <c r="F28" s="36"/>
      <c r="G28" s="36"/>
      <c r="H28" s="37"/>
    </row>
    <row r="29" spans="1:8" s="33" customFormat="1" ht="15.75" x14ac:dyDescent="0.2">
      <c r="A29" s="69"/>
      <c r="B29" s="18"/>
      <c r="D29" s="34"/>
      <c r="E29" s="35"/>
      <c r="F29" s="36"/>
      <c r="G29" s="36"/>
      <c r="H29" s="37"/>
    </row>
    <row r="30" spans="1:8" s="33" customFormat="1" ht="15.75" x14ac:dyDescent="0.2">
      <c r="A30" s="69"/>
      <c r="B30" s="18"/>
      <c r="D30" s="34"/>
      <c r="E30" s="35"/>
      <c r="F30" s="36"/>
      <c r="G30" s="36"/>
      <c r="H30" s="37"/>
    </row>
    <row r="31" spans="1:8" s="33" customFormat="1" ht="15.75" x14ac:dyDescent="0.2">
      <c r="A31" s="69"/>
      <c r="B31" s="18"/>
      <c r="C31" s="105" t="s">
        <v>271</v>
      </c>
      <c r="D31" s="106"/>
      <c r="E31" s="106"/>
      <c r="F31" s="106"/>
      <c r="G31" s="106"/>
      <c r="H31" s="24"/>
    </row>
    <row r="32" spans="1:8" s="33" customFormat="1" ht="15.75" x14ac:dyDescent="0.2">
      <c r="A32" s="69"/>
      <c r="B32" s="18"/>
      <c r="C32" s="25" t="s">
        <v>260</v>
      </c>
      <c r="D32" s="26"/>
      <c r="E32" s="27"/>
      <c r="F32" s="27"/>
      <c r="G32" s="27"/>
      <c r="H32" s="28">
        <f>H223</f>
        <v>218.36</v>
      </c>
    </row>
    <row r="33" spans="1:10" s="33" customFormat="1" ht="15.75" x14ac:dyDescent="0.2">
      <c r="A33" s="69"/>
      <c r="B33" s="18"/>
      <c r="C33" s="25" t="s">
        <v>266</v>
      </c>
      <c r="D33" s="26"/>
      <c r="E33" s="27"/>
      <c r="F33" s="27"/>
      <c r="G33" s="27"/>
      <c r="H33" s="28">
        <f>H233</f>
        <v>8140.95</v>
      </c>
    </row>
    <row r="34" spans="1:10" s="33" customFormat="1" ht="15.75" x14ac:dyDescent="0.2">
      <c r="A34" s="69"/>
      <c r="B34" s="18"/>
      <c r="C34" s="25" t="s">
        <v>267</v>
      </c>
      <c r="D34" s="26"/>
      <c r="E34" s="27"/>
      <c r="F34" s="27"/>
      <c r="G34" s="27"/>
      <c r="H34" s="28">
        <f>H247</f>
        <v>2241.1699999999996</v>
      </c>
    </row>
    <row r="35" spans="1:10" s="33" customFormat="1" ht="15.75" x14ac:dyDescent="0.2">
      <c r="A35" s="69"/>
      <c r="B35" s="18"/>
      <c r="C35" s="25" t="s">
        <v>268</v>
      </c>
      <c r="D35" s="26"/>
      <c r="E35" s="27"/>
      <c r="F35" s="27"/>
      <c r="G35" s="27"/>
      <c r="H35" s="28">
        <f>H254</f>
        <v>84.1</v>
      </c>
    </row>
    <row r="36" spans="1:10" s="33" customFormat="1" ht="15.75" x14ac:dyDescent="0.2">
      <c r="A36" s="69"/>
      <c r="B36" s="18"/>
      <c r="C36" s="25" t="s">
        <v>269</v>
      </c>
      <c r="D36" s="26"/>
      <c r="E36" s="27"/>
      <c r="F36" s="27"/>
      <c r="G36" s="27"/>
      <c r="H36" s="28">
        <f>H274</f>
        <v>104</v>
      </c>
    </row>
    <row r="37" spans="1:10" s="33" customFormat="1" ht="15.75" x14ac:dyDescent="0.2">
      <c r="A37" s="69"/>
      <c r="B37" s="18"/>
      <c r="C37" s="29"/>
      <c r="D37" s="30"/>
      <c r="E37" s="20"/>
      <c r="F37" s="31"/>
      <c r="G37" s="31" t="s">
        <v>7</v>
      </c>
      <c r="H37" s="32">
        <f>SUM(H32:H36)</f>
        <v>10788.58</v>
      </c>
    </row>
    <row r="38" spans="1:10" s="33" customFormat="1" ht="15.75" x14ac:dyDescent="0.2">
      <c r="A38" s="69"/>
      <c r="B38" s="18"/>
      <c r="D38" s="34"/>
      <c r="E38" s="35"/>
      <c r="F38" s="36"/>
      <c r="G38" s="36"/>
      <c r="H38" s="37"/>
    </row>
    <row r="39" spans="1:10" s="33" customFormat="1" ht="15.75" x14ac:dyDescent="0.2">
      <c r="A39" s="69"/>
      <c r="B39" s="18"/>
      <c r="D39" s="34"/>
      <c r="E39" s="35"/>
      <c r="F39" s="36"/>
      <c r="G39" s="36"/>
      <c r="H39" s="37"/>
    </row>
    <row r="40" spans="1:10" s="33" customFormat="1" ht="15.75" x14ac:dyDescent="0.2">
      <c r="A40" s="69"/>
      <c r="B40" s="18"/>
      <c r="D40" s="34"/>
      <c r="E40" s="35"/>
      <c r="F40" s="36"/>
      <c r="G40" s="36"/>
      <c r="H40" s="37"/>
    </row>
    <row r="41" spans="1:10" s="33" customFormat="1" ht="15.75" x14ac:dyDescent="0.2">
      <c r="A41" s="69"/>
      <c r="B41" s="18"/>
      <c r="D41" s="34"/>
      <c r="E41" s="35"/>
      <c r="F41" s="36"/>
      <c r="G41" s="36"/>
      <c r="H41" s="37"/>
    </row>
    <row r="42" spans="1:10" s="33" customFormat="1" ht="15.75" x14ac:dyDescent="0.2">
      <c r="A42" s="69"/>
      <c r="B42" s="18"/>
      <c r="D42" s="34"/>
      <c r="E42" s="35"/>
      <c r="F42" s="36"/>
      <c r="G42" s="36"/>
      <c r="H42" s="37"/>
    </row>
    <row r="43" spans="1:10" s="33" customFormat="1" ht="15.75" x14ac:dyDescent="0.2">
      <c r="A43" s="69"/>
      <c r="B43" s="18"/>
      <c r="D43" s="34"/>
      <c r="E43" s="35"/>
      <c r="F43" s="36"/>
      <c r="G43" s="36"/>
      <c r="H43" s="37"/>
    </row>
    <row r="44" spans="1:10" s="33" customFormat="1" ht="15.75" x14ac:dyDescent="0.2">
      <c r="A44" s="69"/>
      <c r="B44" s="18"/>
      <c r="D44" s="34"/>
      <c r="E44" s="35"/>
      <c r="F44" s="36"/>
      <c r="G44" s="36"/>
      <c r="H44" s="37"/>
      <c r="I44" s="58"/>
      <c r="J44" s="58"/>
    </row>
    <row r="45" spans="1:10" s="33" customFormat="1" ht="15.75" x14ac:dyDescent="0.2">
      <c r="A45" s="69"/>
      <c r="B45" s="18"/>
      <c r="C45" s="19"/>
      <c r="D45" s="20"/>
      <c r="E45" s="21"/>
      <c r="F45" s="22"/>
      <c r="G45" s="22"/>
      <c r="H45" s="37"/>
      <c r="I45" s="58"/>
      <c r="J45" s="58"/>
    </row>
    <row r="46" spans="1:10" s="33" customFormat="1" ht="15.75" x14ac:dyDescent="0.2">
      <c r="A46" s="69"/>
      <c r="B46" s="18"/>
      <c r="C46" s="19"/>
      <c r="D46" s="20"/>
      <c r="E46" s="21"/>
      <c r="F46" s="22"/>
      <c r="G46" s="22"/>
      <c r="H46" s="37"/>
      <c r="I46" s="58"/>
      <c r="J46" s="58"/>
    </row>
    <row r="47" spans="1:10" s="33" customFormat="1" ht="15.75" x14ac:dyDescent="0.2">
      <c r="A47" s="69"/>
      <c r="B47" s="18"/>
      <c r="C47" s="19"/>
      <c r="D47" s="20"/>
      <c r="E47" s="21"/>
      <c r="F47" s="22"/>
      <c r="G47" s="22"/>
      <c r="H47" s="37"/>
      <c r="I47" s="58"/>
      <c r="J47" s="58"/>
    </row>
    <row r="48" spans="1:10" s="33" customFormat="1" ht="15.75" x14ac:dyDescent="0.2">
      <c r="A48" s="69"/>
      <c r="B48" s="18"/>
      <c r="C48" s="4"/>
      <c r="D48" s="38"/>
      <c r="E48" s="39" t="s">
        <v>8</v>
      </c>
      <c r="F48" s="5"/>
      <c r="G48" s="5"/>
      <c r="H48" s="40">
        <f>H25+H37</f>
        <v>32686.630000000005</v>
      </c>
      <c r="I48" s="58"/>
      <c r="J48" s="58"/>
    </row>
    <row r="49" spans="1:10" s="33" customFormat="1" ht="15.75" x14ac:dyDescent="0.2">
      <c r="A49" s="69"/>
      <c r="B49" s="18"/>
      <c r="C49" s="4"/>
      <c r="D49" s="38"/>
      <c r="E49" s="39" t="s">
        <v>0</v>
      </c>
      <c r="F49" s="6"/>
      <c r="G49" s="5"/>
      <c r="H49" s="40">
        <f>ROUND(H48*16%,2)</f>
        <v>5229.8599999999997</v>
      </c>
      <c r="I49" s="58"/>
      <c r="J49" s="58"/>
    </row>
    <row r="50" spans="1:10" s="33" customFormat="1" ht="15.75" x14ac:dyDescent="0.2">
      <c r="A50" s="69"/>
      <c r="B50" s="41"/>
      <c r="C50" s="4"/>
      <c r="D50" s="38"/>
      <c r="E50" s="39" t="s">
        <v>9</v>
      </c>
      <c r="F50" s="6"/>
      <c r="G50" s="5"/>
      <c r="H50" s="40">
        <f>SUM(H48:H49)</f>
        <v>37916.490000000005</v>
      </c>
      <c r="I50" s="58"/>
      <c r="J50" s="58"/>
    </row>
    <row r="51" spans="1:10" s="33" customFormat="1" ht="15.75" x14ac:dyDescent="0.2">
      <c r="A51" s="69"/>
      <c r="B51" s="41"/>
      <c r="C51" s="42"/>
      <c r="D51" s="42"/>
      <c r="E51" s="43"/>
      <c r="F51" s="44"/>
      <c r="G51" s="44"/>
      <c r="H51" s="37"/>
      <c r="I51" s="58"/>
      <c r="J51" s="58"/>
    </row>
    <row r="52" spans="1:10" s="33" customFormat="1" ht="15.75" x14ac:dyDescent="0.2">
      <c r="A52" s="69"/>
      <c r="B52" s="41"/>
      <c r="C52" s="42"/>
      <c r="D52" s="42"/>
      <c r="E52" s="43"/>
      <c r="F52" s="44"/>
      <c r="G52" s="44"/>
      <c r="H52" s="37"/>
      <c r="I52" s="58"/>
      <c r="J52" s="58"/>
    </row>
    <row r="53" spans="1:10" s="33" customFormat="1" ht="15.75" x14ac:dyDescent="0.2">
      <c r="A53" s="69"/>
      <c r="B53" s="41"/>
      <c r="C53" s="42"/>
      <c r="D53" s="42"/>
      <c r="E53" s="43"/>
      <c r="F53" s="44"/>
      <c r="G53" s="44"/>
      <c r="H53" s="37"/>
      <c r="I53" s="58"/>
      <c r="J53" s="58"/>
    </row>
    <row r="54" spans="1:10" s="33" customFormat="1" ht="15.75" x14ac:dyDescent="0.2">
      <c r="A54" s="69"/>
      <c r="B54" s="41"/>
      <c r="C54" s="42"/>
      <c r="D54" s="42"/>
      <c r="E54" s="43"/>
      <c r="F54" s="44"/>
      <c r="G54" s="44"/>
      <c r="H54" s="37"/>
      <c r="I54" s="58"/>
      <c r="J54" s="58"/>
    </row>
    <row r="55" spans="1:10" s="33" customFormat="1" ht="15.75" x14ac:dyDescent="0.2">
      <c r="A55" s="69"/>
      <c r="B55" s="41"/>
      <c r="C55" s="42"/>
      <c r="D55" s="42"/>
      <c r="E55" s="43"/>
      <c r="F55" s="44"/>
      <c r="G55" s="44"/>
      <c r="H55" s="37"/>
      <c r="I55" s="58"/>
      <c r="J55" s="58"/>
    </row>
    <row r="56" spans="1:10" s="33" customFormat="1" ht="15.75" x14ac:dyDescent="0.2">
      <c r="A56" s="69"/>
      <c r="B56" s="41"/>
      <c r="C56" s="42"/>
      <c r="D56" s="42"/>
      <c r="E56" s="43"/>
      <c r="F56" s="44"/>
      <c r="G56" s="44"/>
      <c r="H56" s="37"/>
      <c r="I56" s="58"/>
      <c r="J56" s="58"/>
    </row>
    <row r="57" spans="1:10" s="33" customFormat="1" ht="15.75" x14ac:dyDescent="0.2">
      <c r="A57" s="69"/>
      <c r="B57" s="41"/>
      <c r="C57" s="42"/>
      <c r="D57" s="42"/>
      <c r="E57" s="43"/>
      <c r="F57" s="44"/>
      <c r="G57" s="44"/>
      <c r="H57" s="37"/>
      <c r="I57" s="58"/>
      <c r="J57" s="58"/>
    </row>
    <row r="58" spans="1:10" s="33" customFormat="1" ht="15.75" x14ac:dyDescent="0.2">
      <c r="A58" s="69"/>
      <c r="B58" s="41"/>
      <c r="C58" s="42"/>
      <c r="D58" s="42"/>
      <c r="E58" s="43"/>
      <c r="F58" s="44"/>
      <c r="G58" s="44"/>
      <c r="H58" s="37"/>
      <c r="I58" s="58"/>
      <c r="J58" s="58"/>
    </row>
    <row r="59" spans="1:10" s="33" customFormat="1" ht="15.75" x14ac:dyDescent="0.2">
      <c r="A59" s="69"/>
      <c r="B59" s="41"/>
      <c r="C59" s="42"/>
      <c r="D59" s="42"/>
      <c r="E59" s="43"/>
      <c r="F59" s="44"/>
      <c r="G59" s="44"/>
      <c r="H59" s="37"/>
      <c r="I59" s="58"/>
      <c r="J59" s="58"/>
    </row>
    <row r="60" spans="1:10" s="33" customFormat="1" ht="15.75" x14ac:dyDescent="0.2">
      <c r="A60" s="69"/>
      <c r="B60" s="41"/>
      <c r="C60" s="42"/>
      <c r="D60" s="42"/>
      <c r="E60" s="43"/>
      <c r="F60" s="44"/>
      <c r="G60" s="44"/>
      <c r="H60" s="37"/>
      <c r="I60" s="58"/>
      <c r="J60" s="58"/>
    </row>
    <row r="61" spans="1:10" s="33" customFormat="1" ht="15.75" x14ac:dyDescent="0.2">
      <c r="A61" s="69"/>
      <c r="B61" s="41"/>
      <c r="C61" s="42"/>
      <c r="D61" s="42"/>
      <c r="E61" s="43"/>
      <c r="F61" s="44"/>
      <c r="G61" s="44"/>
      <c r="H61" s="37"/>
      <c r="I61" s="58"/>
      <c r="J61" s="58"/>
    </row>
    <row r="62" spans="1:10" s="33" customFormat="1" ht="15.75" x14ac:dyDescent="0.2">
      <c r="A62" s="69"/>
      <c r="B62" s="41"/>
      <c r="C62" s="42"/>
      <c r="D62" s="42"/>
      <c r="E62" s="43"/>
      <c r="F62" s="44"/>
      <c r="G62" s="44"/>
      <c r="H62" s="37"/>
      <c r="I62" s="58"/>
      <c r="J62" s="58"/>
    </row>
    <row r="63" spans="1:10" s="33" customFormat="1" ht="15.75" x14ac:dyDescent="0.2">
      <c r="A63" s="69"/>
      <c r="B63" s="41"/>
      <c r="C63" s="42"/>
      <c r="D63" s="42"/>
      <c r="E63" s="43"/>
      <c r="F63" s="44"/>
      <c r="G63" s="44"/>
      <c r="H63" s="37"/>
      <c r="I63" s="58"/>
      <c r="J63" s="58"/>
    </row>
    <row r="64" spans="1:10" s="33" customFormat="1" ht="15.75" x14ac:dyDescent="0.2">
      <c r="A64" s="69"/>
      <c r="B64" s="41"/>
      <c r="C64" s="42"/>
      <c r="D64" s="42"/>
      <c r="E64" s="43"/>
      <c r="F64" s="44"/>
      <c r="G64" s="44"/>
      <c r="H64" s="37"/>
      <c r="I64" s="58"/>
      <c r="J64" s="58"/>
    </row>
    <row r="65" spans="1:10" s="33" customFormat="1" ht="15.75" x14ac:dyDescent="0.2">
      <c r="A65" s="69"/>
      <c r="B65" s="41"/>
      <c r="C65" s="60"/>
      <c r="D65" s="42"/>
      <c r="E65" s="112"/>
      <c r="F65" s="112"/>
      <c r="G65" s="112"/>
      <c r="H65" s="37"/>
      <c r="I65" s="58"/>
      <c r="J65" s="58"/>
    </row>
    <row r="66" spans="1:10" s="33" customFormat="1" ht="15.75" x14ac:dyDescent="0.2">
      <c r="A66" s="69"/>
      <c r="B66" s="41"/>
      <c r="C66" s="42"/>
      <c r="D66" s="42"/>
      <c r="E66" s="43"/>
      <c r="F66" s="44"/>
      <c r="G66" s="44"/>
      <c r="H66" s="37"/>
      <c r="I66" s="58"/>
      <c r="J66" s="58"/>
    </row>
    <row r="67" spans="1:10" s="33" customFormat="1" ht="15.75" x14ac:dyDescent="0.2">
      <c r="A67" s="69"/>
      <c r="B67" s="41"/>
      <c r="C67" s="42"/>
      <c r="D67" s="42"/>
      <c r="E67" s="43"/>
      <c r="F67" s="44"/>
      <c r="G67" s="44"/>
      <c r="H67" s="37"/>
      <c r="I67" s="58"/>
      <c r="J67" s="58"/>
    </row>
    <row r="68" spans="1:10" s="33" customFormat="1" ht="15.75" x14ac:dyDescent="0.2">
      <c r="A68" s="69"/>
      <c r="B68" s="41"/>
      <c r="C68" s="42"/>
      <c r="D68" s="42"/>
      <c r="E68" s="43"/>
      <c r="F68" s="44"/>
      <c r="G68" s="44"/>
      <c r="H68" s="37"/>
      <c r="I68" s="58"/>
      <c r="J68" s="58"/>
    </row>
    <row r="69" spans="1:10" s="33" customFormat="1" ht="15.75" x14ac:dyDescent="0.2">
      <c r="A69" s="69"/>
      <c r="B69" s="41"/>
      <c r="C69" s="42"/>
      <c r="D69" s="42"/>
      <c r="E69" s="75"/>
      <c r="F69" s="44"/>
      <c r="G69" s="44"/>
      <c r="H69" s="37"/>
      <c r="I69" s="58"/>
      <c r="J69" s="58"/>
    </row>
    <row r="70" spans="1:10" s="33" customFormat="1" ht="15.75" x14ac:dyDescent="0.2">
      <c r="A70" s="69"/>
      <c r="B70" s="41"/>
      <c r="C70" s="42"/>
      <c r="D70" s="42"/>
      <c r="E70" s="75"/>
      <c r="F70" s="44"/>
      <c r="G70" s="44"/>
      <c r="H70" s="37"/>
      <c r="I70" s="58"/>
      <c r="J70" s="58"/>
    </row>
    <row r="71" spans="1:10" s="33" customFormat="1" ht="15.75" x14ac:dyDescent="0.2">
      <c r="A71" s="69"/>
      <c r="B71" s="41"/>
      <c r="C71" s="42"/>
      <c r="D71" s="42"/>
      <c r="E71" s="75"/>
      <c r="F71" s="44"/>
      <c r="G71" s="44"/>
      <c r="H71" s="37"/>
      <c r="I71" s="58"/>
      <c r="J71" s="58"/>
    </row>
    <row r="72" spans="1:10" s="33" customFormat="1" ht="15.75" x14ac:dyDescent="0.2">
      <c r="A72" s="69"/>
      <c r="B72" s="41"/>
      <c r="C72" s="42"/>
      <c r="D72" s="42"/>
      <c r="E72" s="75"/>
      <c r="F72" s="44"/>
      <c r="G72" s="44"/>
      <c r="H72" s="37"/>
      <c r="I72" s="58"/>
      <c r="J72" s="58"/>
    </row>
    <row r="73" spans="1:10" s="33" customFormat="1" ht="15.75" x14ac:dyDescent="0.2">
      <c r="A73" s="69"/>
      <c r="B73" s="41"/>
      <c r="C73" s="42"/>
      <c r="D73" s="42"/>
      <c r="E73" s="75"/>
      <c r="F73" s="44"/>
      <c r="G73" s="44"/>
      <c r="H73" s="37"/>
      <c r="I73" s="58"/>
      <c r="J73" s="58"/>
    </row>
    <row r="74" spans="1:10" s="33" customFormat="1" ht="15.75" x14ac:dyDescent="0.2">
      <c r="A74" s="69"/>
      <c r="B74" s="41"/>
      <c r="C74" s="42"/>
      <c r="D74" s="42"/>
      <c r="E74" s="75"/>
      <c r="F74" s="44"/>
      <c r="G74" s="44"/>
      <c r="H74" s="37"/>
      <c r="I74" s="58"/>
      <c r="J74" s="58"/>
    </row>
    <row r="75" spans="1:10" s="33" customFormat="1" ht="15.75" x14ac:dyDescent="0.2">
      <c r="A75" s="69"/>
      <c r="B75" s="41"/>
      <c r="C75" s="42"/>
      <c r="D75" s="42"/>
      <c r="E75" s="75"/>
      <c r="F75" s="44"/>
      <c r="G75" s="44"/>
      <c r="H75" s="37"/>
      <c r="I75" s="58"/>
      <c r="J75" s="58"/>
    </row>
    <row r="76" spans="1:10" s="33" customFormat="1" ht="15.75" x14ac:dyDescent="0.2">
      <c r="A76" s="69"/>
      <c r="B76" s="41"/>
      <c r="C76" s="42"/>
      <c r="D76" s="42"/>
      <c r="E76" s="75"/>
      <c r="F76" s="44"/>
      <c r="G76" s="44"/>
      <c r="H76" s="37"/>
      <c r="I76" s="58"/>
      <c r="J76" s="58"/>
    </row>
    <row r="77" spans="1:10" s="33" customFormat="1" ht="15.75" x14ac:dyDescent="0.2">
      <c r="A77" s="69"/>
      <c r="B77" s="41"/>
      <c r="C77" s="42"/>
      <c r="D77" s="42"/>
      <c r="E77" s="75"/>
      <c r="F77" s="44"/>
      <c r="G77" s="44"/>
      <c r="H77" s="37"/>
      <c r="I77" s="58"/>
      <c r="J77" s="58"/>
    </row>
    <row r="78" spans="1:10" s="33" customFormat="1" ht="15.75" x14ac:dyDescent="0.2">
      <c r="A78" s="69"/>
      <c r="B78" s="41"/>
      <c r="C78" s="42"/>
      <c r="D78" s="42"/>
      <c r="E78" s="113"/>
      <c r="F78" s="113"/>
      <c r="G78" s="113"/>
      <c r="H78" s="37"/>
      <c r="I78" s="58"/>
      <c r="J78" s="58"/>
    </row>
    <row r="79" spans="1:10" s="33" customFormat="1" ht="15.75" x14ac:dyDescent="0.2">
      <c r="A79" s="69"/>
      <c r="B79" s="41"/>
      <c r="C79" s="59"/>
      <c r="D79" s="42"/>
      <c r="E79" s="112"/>
      <c r="F79" s="112"/>
      <c r="G79" s="112"/>
      <c r="H79" s="37"/>
      <c r="I79" s="58"/>
      <c r="J79" s="58"/>
    </row>
    <row r="80" spans="1:10" s="33" customFormat="1" ht="15.75" x14ac:dyDescent="0.2">
      <c r="A80" s="69"/>
      <c r="B80" s="41"/>
      <c r="C80" s="42"/>
      <c r="D80" s="42"/>
      <c r="E80" s="43"/>
      <c r="F80" s="44"/>
      <c r="G80" s="44"/>
      <c r="H80" s="37"/>
      <c r="I80" s="58"/>
      <c r="J80" s="58"/>
    </row>
    <row r="81" spans="1:17" s="33" customFormat="1" ht="15.75" x14ac:dyDescent="0.2">
      <c r="A81" s="69"/>
      <c r="B81" s="41"/>
      <c r="C81" s="42"/>
      <c r="D81" s="42"/>
      <c r="E81" s="43"/>
      <c r="F81" s="44"/>
      <c r="G81" s="44"/>
      <c r="H81" s="37"/>
      <c r="I81" s="58"/>
      <c r="J81" s="58"/>
    </row>
    <row r="82" spans="1:17" s="2" customFormat="1" ht="15.75" customHeight="1" x14ac:dyDescent="0.2">
      <c r="A82" s="70"/>
      <c r="B82" s="41"/>
      <c r="C82" s="42"/>
      <c r="D82" s="42"/>
      <c r="E82" s="43"/>
      <c r="F82" s="44"/>
      <c r="G82" s="44"/>
      <c r="H82" s="37"/>
    </row>
    <row r="83" spans="1:17" s="2" customFormat="1" ht="15.75" customHeight="1" x14ac:dyDescent="0.2">
      <c r="A83" s="70"/>
      <c r="B83" s="41"/>
      <c r="C83" s="42"/>
      <c r="D83" s="42"/>
      <c r="E83" s="43"/>
      <c r="F83" s="44"/>
      <c r="G83" s="44"/>
      <c r="H83" s="37"/>
    </row>
    <row r="84" spans="1:17" s="2" customFormat="1" ht="15.75" customHeight="1" x14ac:dyDescent="0.2">
      <c r="A84" s="70"/>
      <c r="B84" s="41"/>
      <c r="C84" s="42"/>
      <c r="D84" s="42"/>
      <c r="E84" s="43"/>
      <c r="F84" s="44"/>
      <c r="G84" s="44"/>
      <c r="H84" s="37"/>
    </row>
    <row r="85" spans="1:17" s="2" customFormat="1" ht="15.75" customHeight="1" x14ac:dyDescent="0.2">
      <c r="A85" s="70"/>
      <c r="B85" s="41"/>
      <c r="C85" s="42"/>
      <c r="D85" s="42"/>
      <c r="E85" s="43"/>
      <c r="F85" s="44"/>
      <c r="G85" s="44"/>
      <c r="H85" s="37"/>
    </row>
    <row r="86" spans="1:17" s="2" customFormat="1" ht="15.75" customHeight="1" x14ac:dyDescent="0.2">
      <c r="A86" s="70"/>
      <c r="B86" s="41"/>
      <c r="C86" s="42"/>
      <c r="D86" s="42"/>
      <c r="E86" s="43"/>
      <c r="F86" s="44"/>
      <c r="G86" s="44"/>
      <c r="H86" s="37"/>
    </row>
    <row r="87" spans="1:17" s="2" customFormat="1" ht="15.75" customHeight="1" x14ac:dyDescent="0.2">
      <c r="A87" s="70"/>
      <c r="B87" s="41"/>
      <c r="C87" s="42"/>
      <c r="D87" s="42"/>
      <c r="E87" s="43"/>
      <c r="F87" s="44"/>
      <c r="G87" s="44"/>
      <c r="H87" s="37"/>
    </row>
    <row r="88" spans="1:17" s="2" customFormat="1" ht="15.75" customHeight="1" x14ac:dyDescent="0.2">
      <c r="A88" s="70"/>
      <c r="B88" s="41"/>
      <c r="C88" s="42"/>
      <c r="D88" s="42"/>
      <c r="E88" s="43"/>
      <c r="F88" s="44"/>
      <c r="G88" s="44"/>
      <c r="H88" s="37"/>
    </row>
    <row r="89" spans="1:17" ht="15.75" customHeight="1" x14ac:dyDescent="0.2">
      <c r="B89" s="41"/>
      <c r="C89" s="42"/>
      <c r="D89" s="42"/>
      <c r="E89" s="43"/>
      <c r="F89" s="44"/>
      <c r="G89" s="44"/>
      <c r="H89" s="37"/>
      <c r="I89" s="2"/>
      <c r="J89" s="2"/>
      <c r="K89" s="2"/>
      <c r="L89" s="2"/>
      <c r="M89" s="2"/>
      <c r="N89" s="2"/>
      <c r="O89" s="2"/>
      <c r="P89" s="2"/>
      <c r="Q89" s="2"/>
    </row>
    <row r="90" spans="1:17" ht="15.75" customHeight="1" x14ac:dyDescent="0.2">
      <c r="B90" s="41"/>
      <c r="C90" s="42"/>
      <c r="D90" s="42"/>
      <c r="E90" s="43"/>
      <c r="F90" s="44"/>
      <c r="G90" s="44"/>
      <c r="H90" s="37"/>
      <c r="I90" s="2"/>
      <c r="J90" s="2"/>
      <c r="K90" s="2"/>
      <c r="L90" s="2"/>
      <c r="M90" s="2"/>
      <c r="N90" s="2"/>
      <c r="O90" s="2"/>
      <c r="P90" s="2"/>
      <c r="Q90" s="2"/>
    </row>
    <row r="91" spans="1:17" ht="15.75" customHeight="1" x14ac:dyDescent="0.2">
      <c r="B91" s="41"/>
      <c r="C91" s="42"/>
      <c r="D91" s="42"/>
      <c r="E91" s="43"/>
      <c r="F91" s="44"/>
      <c r="G91" s="44"/>
      <c r="H91" s="37"/>
      <c r="I91" s="2"/>
      <c r="J91" s="2"/>
      <c r="K91" s="2"/>
      <c r="L91" s="2"/>
      <c r="M91" s="2"/>
      <c r="N91" s="2"/>
      <c r="O91" s="2"/>
      <c r="P91" s="2"/>
      <c r="Q91" s="2"/>
    </row>
    <row r="92" spans="1:17" ht="15.75" customHeight="1" thickBot="1" x14ac:dyDescent="0.25">
      <c r="B92" s="41"/>
      <c r="C92" s="42"/>
      <c r="D92" s="42"/>
      <c r="E92" s="43"/>
      <c r="F92" s="44"/>
      <c r="G92" s="44"/>
      <c r="H92" s="37"/>
      <c r="I92" s="2"/>
      <c r="J92" s="2"/>
      <c r="K92" s="2"/>
      <c r="L92" s="2"/>
      <c r="M92" s="2"/>
      <c r="N92" s="2"/>
      <c r="O92" s="2"/>
      <c r="P92" s="2"/>
      <c r="Q92" s="2"/>
    </row>
    <row r="93" spans="1:17" s="58" customFormat="1" ht="16.5" thickTop="1" x14ac:dyDescent="0.25">
      <c r="A93" s="67"/>
      <c r="B93" s="84" t="s">
        <v>274</v>
      </c>
      <c r="C93" s="85"/>
      <c r="D93" s="85"/>
      <c r="E93" s="85"/>
      <c r="F93" s="85"/>
      <c r="G93" s="85"/>
      <c r="H93" s="86"/>
    </row>
    <row r="94" spans="1:17" s="58" customFormat="1" x14ac:dyDescent="0.2">
      <c r="B94" s="7"/>
      <c r="C94" s="8"/>
      <c r="D94" s="9"/>
      <c r="E94" s="9"/>
      <c r="F94" s="10"/>
      <c r="G94" s="10"/>
      <c r="H94" s="11"/>
    </row>
    <row r="95" spans="1:17" s="58" customFormat="1" ht="27" customHeight="1" x14ac:dyDescent="0.2">
      <c r="B95" s="12"/>
      <c r="C95" s="8"/>
      <c r="D95" s="9"/>
      <c r="E95" s="9"/>
      <c r="F95" s="8"/>
      <c r="G95" s="8"/>
      <c r="H95" s="11"/>
    </row>
    <row r="96" spans="1:17" s="58" customFormat="1" ht="15.75" x14ac:dyDescent="0.2">
      <c r="B96" s="12"/>
      <c r="C96" s="8"/>
      <c r="D96" s="9"/>
      <c r="E96" s="9"/>
      <c r="F96" s="8"/>
      <c r="G96" s="8"/>
      <c r="H96" s="11"/>
    </row>
    <row r="97" spans="1:8" s="58" customFormat="1" ht="9" customHeight="1" x14ac:dyDescent="0.2">
      <c r="B97" s="12"/>
      <c r="C97" s="8"/>
      <c r="D97" s="13"/>
      <c r="E97" s="13"/>
      <c r="F97" s="13"/>
      <c r="G97" s="13"/>
      <c r="H97" s="14"/>
    </row>
    <row r="98" spans="1:8" s="58" customFormat="1" ht="23.25" x14ac:dyDescent="0.2">
      <c r="B98" s="76"/>
      <c r="C98" s="77"/>
      <c r="D98" s="77"/>
      <c r="E98" s="77"/>
      <c r="F98" s="77"/>
      <c r="G98" s="107"/>
      <c r="H98" s="108"/>
    </row>
    <row r="99" spans="1:8" s="58" customFormat="1" ht="24" thickBot="1" x14ac:dyDescent="0.25">
      <c r="B99" s="96"/>
      <c r="C99" s="97"/>
      <c r="D99" s="97"/>
      <c r="E99" s="97"/>
      <c r="F99" s="97"/>
      <c r="G99" s="97"/>
      <c r="H99" s="98"/>
    </row>
    <row r="100" spans="1:8" s="58" customFormat="1" ht="32.450000000000003" customHeight="1" thickTop="1" x14ac:dyDescent="0.2">
      <c r="A100" s="68"/>
      <c r="B100" s="15" t="s">
        <v>1</v>
      </c>
      <c r="C100" s="109" t="str">
        <f>C8</f>
        <v>construcción de aréa administrativa en estructura U3-C planta baja y Construcción de dos aulas didacticas en estructura U3-C planta alta.</v>
      </c>
      <c r="D100" s="109"/>
      <c r="E100" s="109"/>
      <c r="F100" s="109"/>
      <c r="G100" s="110"/>
      <c r="H100" s="111"/>
    </row>
    <row r="101" spans="1:8" s="58" customFormat="1" ht="27.95" customHeight="1" x14ac:dyDescent="0.2">
      <c r="A101" s="68"/>
      <c r="B101" s="16" t="s">
        <v>2</v>
      </c>
      <c r="C101" s="99" t="str">
        <f>C9</f>
        <v>Escuela Secundaria No.8</v>
      </c>
      <c r="D101" s="100"/>
      <c r="E101" s="100"/>
      <c r="F101" s="100"/>
      <c r="G101" s="100"/>
      <c r="H101" s="101"/>
    </row>
    <row r="102" spans="1:8" s="58" customFormat="1" ht="27.95" customHeight="1" x14ac:dyDescent="0.2">
      <c r="A102" s="68"/>
      <c r="B102" s="16" t="s">
        <v>3</v>
      </c>
      <c r="C102" s="99" t="str">
        <f>C10</f>
        <v>Cabos San Lucas</v>
      </c>
      <c r="D102" s="100"/>
      <c r="E102" s="100"/>
      <c r="F102" s="100"/>
      <c r="G102" s="100"/>
      <c r="H102" s="101"/>
    </row>
    <row r="103" spans="1:8" s="58" customFormat="1" ht="22.9" customHeight="1" thickBot="1" x14ac:dyDescent="0.25">
      <c r="A103" s="68"/>
      <c r="B103" s="17" t="s">
        <v>4</v>
      </c>
      <c r="C103" s="102" t="str">
        <f>C11</f>
        <v>Los Cabos, B.C.S.</v>
      </c>
      <c r="D103" s="103"/>
      <c r="E103" s="103"/>
      <c r="F103" s="103"/>
      <c r="G103" s="103"/>
      <c r="H103" s="104"/>
    </row>
    <row r="104" spans="1:8" s="58" customFormat="1" ht="32.450000000000003" customHeight="1" thickTop="1" thickBot="1" x14ac:dyDescent="0.25">
      <c r="A104" s="68"/>
      <c r="B104" s="45" t="s">
        <v>10</v>
      </c>
      <c r="C104" s="46" t="s">
        <v>11</v>
      </c>
      <c r="D104" s="46" t="s">
        <v>12</v>
      </c>
      <c r="E104" s="46" t="s">
        <v>13</v>
      </c>
      <c r="F104" s="46" t="s">
        <v>14</v>
      </c>
      <c r="G104" s="46" t="s">
        <v>15</v>
      </c>
      <c r="H104" s="46" t="s">
        <v>16</v>
      </c>
    </row>
    <row r="105" spans="1:8" ht="16.5" thickTop="1" x14ac:dyDescent="0.2">
      <c r="B105" s="64"/>
      <c r="C105" s="65" t="s">
        <v>256</v>
      </c>
      <c r="D105" s="65"/>
      <c r="E105" s="65"/>
      <c r="F105" s="65"/>
      <c r="G105" s="65"/>
      <c r="H105" s="66"/>
    </row>
    <row r="106" spans="1:8" ht="15.75" x14ac:dyDescent="0.2">
      <c r="B106" s="47"/>
      <c r="C106" s="48" t="s">
        <v>260</v>
      </c>
      <c r="D106" s="49"/>
      <c r="E106" s="49"/>
      <c r="F106" s="49"/>
      <c r="G106" s="49"/>
      <c r="H106" s="49"/>
    </row>
    <row r="107" spans="1:8" ht="105" x14ac:dyDescent="0.2">
      <c r="B107" s="50" t="s">
        <v>100</v>
      </c>
      <c r="C107" s="74" t="s">
        <v>145</v>
      </c>
      <c r="D107" s="73" t="s">
        <v>26</v>
      </c>
      <c r="E107" s="51">
        <v>208.69200000000001</v>
      </c>
      <c r="F107" s="52">
        <v>1</v>
      </c>
      <c r="G107" s="53"/>
      <c r="H107" s="54">
        <f>ROUND(E107*F107,2)</f>
        <v>208.69</v>
      </c>
    </row>
    <row r="108" spans="1:8" ht="15.75" x14ac:dyDescent="0.2">
      <c r="B108" s="48"/>
      <c r="C108" s="55" t="s">
        <v>118</v>
      </c>
      <c r="D108" s="56"/>
      <c r="E108" s="56"/>
      <c r="F108" s="52">
        <v>1</v>
      </c>
      <c r="G108" s="56"/>
      <c r="H108" s="57">
        <f>SUM(H107)</f>
        <v>208.69</v>
      </c>
    </row>
    <row r="109" spans="1:8" ht="15.75" x14ac:dyDescent="0.2">
      <c r="B109" s="47"/>
      <c r="C109" s="48" t="s">
        <v>261</v>
      </c>
      <c r="D109" s="49"/>
      <c r="E109" s="49"/>
      <c r="F109" s="52">
        <v>1</v>
      </c>
      <c r="G109" s="49"/>
      <c r="H109" s="49"/>
    </row>
    <row r="110" spans="1:8" ht="45" x14ac:dyDescent="0.2">
      <c r="B110" s="50" t="s">
        <v>101</v>
      </c>
      <c r="C110" s="74" t="s">
        <v>146</v>
      </c>
      <c r="D110" s="73" t="s">
        <v>24</v>
      </c>
      <c r="E110" s="51">
        <v>235.75</v>
      </c>
      <c r="F110" s="52">
        <v>1</v>
      </c>
      <c r="G110" s="53"/>
      <c r="H110" s="54">
        <f t="shared" ref="H110:H126" si="0">ROUND(E110*F110,2)</f>
        <v>235.75</v>
      </c>
    </row>
    <row r="111" spans="1:8" ht="45" x14ac:dyDescent="0.2">
      <c r="B111" s="50" t="s">
        <v>102</v>
      </c>
      <c r="C111" s="74" t="s">
        <v>147</v>
      </c>
      <c r="D111" s="73" t="s">
        <v>26</v>
      </c>
      <c r="E111" s="51">
        <v>284.23399999999998</v>
      </c>
      <c r="F111" s="52">
        <v>1</v>
      </c>
      <c r="G111" s="53"/>
      <c r="H111" s="54">
        <f t="shared" si="0"/>
        <v>284.23</v>
      </c>
    </row>
    <row r="112" spans="1:8" ht="60" x14ac:dyDescent="0.2">
      <c r="B112" s="50" t="s">
        <v>103</v>
      </c>
      <c r="C112" s="74" t="s">
        <v>148</v>
      </c>
      <c r="D112" s="73" t="s">
        <v>24</v>
      </c>
      <c r="E112" s="51">
        <v>206.05999999999997</v>
      </c>
      <c r="F112" s="52">
        <v>1</v>
      </c>
      <c r="G112" s="53"/>
      <c r="H112" s="54">
        <f t="shared" si="0"/>
        <v>206.06</v>
      </c>
    </row>
    <row r="113" spans="2:8" ht="60" x14ac:dyDescent="0.2">
      <c r="B113" s="50" t="s">
        <v>104</v>
      </c>
      <c r="C113" s="74" t="s">
        <v>149</v>
      </c>
      <c r="D113" s="73" t="s">
        <v>28</v>
      </c>
      <c r="E113" s="51">
        <v>1192.0914000000005</v>
      </c>
      <c r="F113" s="52">
        <v>1</v>
      </c>
      <c r="G113" s="53"/>
      <c r="H113" s="54">
        <f t="shared" si="0"/>
        <v>1192.0899999999999</v>
      </c>
    </row>
    <row r="114" spans="2:8" ht="60" x14ac:dyDescent="0.2">
      <c r="B114" s="72" t="s">
        <v>105</v>
      </c>
      <c r="C114" s="74" t="s">
        <v>150</v>
      </c>
      <c r="D114" s="73" t="s">
        <v>28</v>
      </c>
      <c r="E114" s="51">
        <v>2646.6707999999999</v>
      </c>
      <c r="F114" s="52">
        <v>1</v>
      </c>
      <c r="G114" s="53"/>
      <c r="H114" s="54">
        <f t="shared" si="0"/>
        <v>2646.67</v>
      </c>
    </row>
    <row r="115" spans="2:8" ht="75" x14ac:dyDescent="0.2">
      <c r="B115" s="72" t="s">
        <v>106</v>
      </c>
      <c r="C115" s="74" t="s">
        <v>151</v>
      </c>
      <c r="D115" s="73" t="s">
        <v>28</v>
      </c>
      <c r="E115" s="51">
        <v>4599.7199999999993</v>
      </c>
      <c r="F115" s="52">
        <v>1</v>
      </c>
      <c r="G115" s="53"/>
      <c r="H115" s="54">
        <f t="shared" si="0"/>
        <v>4599.72</v>
      </c>
    </row>
    <row r="116" spans="2:8" ht="60" x14ac:dyDescent="0.2">
      <c r="B116" s="72" t="s">
        <v>107</v>
      </c>
      <c r="C116" s="74" t="s">
        <v>152</v>
      </c>
      <c r="D116" s="73" t="s">
        <v>24</v>
      </c>
      <c r="E116" s="51">
        <v>238.52199999999999</v>
      </c>
      <c r="F116" s="52">
        <v>1</v>
      </c>
      <c r="G116" s="53"/>
      <c r="H116" s="54">
        <f t="shared" si="0"/>
        <v>238.52</v>
      </c>
    </row>
    <row r="117" spans="2:8" ht="45" x14ac:dyDescent="0.2">
      <c r="B117" s="50" t="s">
        <v>108</v>
      </c>
      <c r="C117" s="74" t="s">
        <v>153</v>
      </c>
      <c r="D117" s="73" t="s">
        <v>40</v>
      </c>
      <c r="E117" s="51">
        <v>15.2</v>
      </c>
      <c r="F117" s="52">
        <v>1</v>
      </c>
      <c r="G117" s="53"/>
      <c r="H117" s="54">
        <f t="shared" si="0"/>
        <v>15.2</v>
      </c>
    </row>
    <row r="118" spans="2:8" ht="60" x14ac:dyDescent="0.2">
      <c r="B118" s="50" t="s">
        <v>109</v>
      </c>
      <c r="C118" s="74" t="s">
        <v>154</v>
      </c>
      <c r="D118" s="73" t="s">
        <v>40</v>
      </c>
      <c r="E118" s="51">
        <v>11.7</v>
      </c>
      <c r="F118" s="52">
        <v>1</v>
      </c>
      <c r="G118" s="53"/>
      <c r="H118" s="54">
        <f t="shared" si="0"/>
        <v>11.7</v>
      </c>
    </row>
    <row r="119" spans="2:8" ht="75" x14ac:dyDescent="0.2">
      <c r="B119" s="72" t="s">
        <v>110</v>
      </c>
      <c r="C119" s="74" t="s">
        <v>155</v>
      </c>
      <c r="D119" s="73" t="s">
        <v>26</v>
      </c>
      <c r="E119" s="51">
        <v>93.66</v>
      </c>
      <c r="F119" s="52">
        <v>1</v>
      </c>
      <c r="G119" s="53"/>
      <c r="H119" s="54">
        <f t="shared" si="0"/>
        <v>93.66</v>
      </c>
    </row>
    <row r="120" spans="2:8" ht="60" x14ac:dyDescent="0.2">
      <c r="B120" s="50" t="s">
        <v>111</v>
      </c>
      <c r="C120" s="74" t="s">
        <v>156</v>
      </c>
      <c r="D120" s="73" t="s">
        <v>24</v>
      </c>
      <c r="E120" s="51">
        <v>62.501999999999995</v>
      </c>
      <c r="F120" s="52">
        <v>1</v>
      </c>
      <c r="G120" s="53"/>
      <c r="H120" s="54">
        <f t="shared" si="0"/>
        <v>62.5</v>
      </c>
    </row>
    <row r="121" spans="2:8" ht="45" x14ac:dyDescent="0.2">
      <c r="B121" s="50" t="s">
        <v>112</v>
      </c>
      <c r="C121" s="74" t="s">
        <v>157</v>
      </c>
      <c r="D121" s="73" t="s">
        <v>40</v>
      </c>
      <c r="E121" s="51">
        <v>25.6</v>
      </c>
      <c r="F121" s="52">
        <v>1</v>
      </c>
      <c r="G121" s="53"/>
      <c r="H121" s="54">
        <f t="shared" si="0"/>
        <v>25.6</v>
      </c>
    </row>
    <row r="122" spans="2:8" ht="45" x14ac:dyDescent="0.2">
      <c r="B122" s="50" t="s">
        <v>113</v>
      </c>
      <c r="C122" s="74" t="s">
        <v>158</v>
      </c>
      <c r="D122" s="73" t="s">
        <v>40</v>
      </c>
      <c r="E122" s="51">
        <v>32.1</v>
      </c>
      <c r="F122" s="52">
        <v>1</v>
      </c>
      <c r="G122" s="53"/>
      <c r="H122" s="54">
        <f t="shared" si="0"/>
        <v>32.1</v>
      </c>
    </row>
    <row r="123" spans="2:8" ht="45" x14ac:dyDescent="0.2">
      <c r="B123" s="72" t="s">
        <v>114</v>
      </c>
      <c r="C123" s="74" t="s">
        <v>159</v>
      </c>
      <c r="D123" s="73" t="s">
        <v>24</v>
      </c>
      <c r="E123" s="51">
        <v>152.50900000000001</v>
      </c>
      <c r="F123" s="52">
        <v>1</v>
      </c>
      <c r="G123" s="53"/>
      <c r="H123" s="54">
        <f t="shared" si="0"/>
        <v>152.51</v>
      </c>
    </row>
    <row r="124" spans="2:8" ht="75" x14ac:dyDescent="0.2">
      <c r="B124" s="50" t="s">
        <v>115</v>
      </c>
      <c r="C124" s="74" t="s">
        <v>160</v>
      </c>
      <c r="D124" s="73" t="s">
        <v>26</v>
      </c>
      <c r="E124" s="51">
        <v>284.23399999999998</v>
      </c>
      <c r="F124" s="52">
        <v>1</v>
      </c>
      <c r="G124" s="53"/>
      <c r="H124" s="54">
        <f t="shared" si="0"/>
        <v>284.23</v>
      </c>
    </row>
    <row r="125" spans="2:8" ht="45" x14ac:dyDescent="0.2">
      <c r="B125" s="50" t="s">
        <v>116</v>
      </c>
      <c r="C125" s="74" t="s">
        <v>161</v>
      </c>
      <c r="D125" s="73" t="s">
        <v>26</v>
      </c>
      <c r="E125" s="51">
        <v>27.53</v>
      </c>
      <c r="F125" s="52">
        <v>1</v>
      </c>
      <c r="G125" s="53"/>
      <c r="H125" s="54">
        <f t="shared" si="0"/>
        <v>27.53</v>
      </c>
    </row>
    <row r="126" spans="2:8" ht="75" x14ac:dyDescent="0.2">
      <c r="B126" s="50" t="s">
        <v>117</v>
      </c>
      <c r="C126" s="74" t="s">
        <v>162</v>
      </c>
      <c r="D126" s="73" t="s">
        <v>26</v>
      </c>
      <c r="E126" s="51">
        <v>48.893999999999998</v>
      </c>
      <c r="F126" s="52">
        <v>1</v>
      </c>
      <c r="G126" s="53"/>
      <c r="H126" s="54">
        <f t="shared" si="0"/>
        <v>48.89</v>
      </c>
    </row>
    <row r="127" spans="2:8" ht="15.75" x14ac:dyDescent="0.2">
      <c r="B127" s="48"/>
      <c r="C127" s="55" t="s">
        <v>119</v>
      </c>
      <c r="D127" s="56"/>
      <c r="E127" s="56"/>
      <c r="F127" s="52">
        <v>1</v>
      </c>
      <c r="G127" s="56"/>
      <c r="H127" s="57">
        <f>SUM(H110:H126)</f>
        <v>10156.960000000003</v>
      </c>
    </row>
    <row r="128" spans="2:8" ht="15.75" x14ac:dyDescent="0.2">
      <c r="B128" s="47"/>
      <c r="C128" s="48" t="s">
        <v>262</v>
      </c>
      <c r="D128" s="49"/>
      <c r="E128" s="49"/>
      <c r="F128" s="52">
        <v>1</v>
      </c>
      <c r="G128" s="49"/>
      <c r="H128" s="49"/>
    </row>
    <row r="129" spans="2:8" ht="45" x14ac:dyDescent="0.2">
      <c r="B129" s="50" t="s">
        <v>32</v>
      </c>
      <c r="C129" s="74" t="s">
        <v>163</v>
      </c>
      <c r="D129" s="73" t="s">
        <v>24</v>
      </c>
      <c r="E129" s="51">
        <v>163.26</v>
      </c>
      <c r="F129" s="52">
        <v>1</v>
      </c>
      <c r="G129" s="53"/>
      <c r="H129" s="54">
        <f t="shared" ref="H129:H135" si="1">ROUND(E129*F129,2)</f>
        <v>163.26</v>
      </c>
    </row>
    <row r="130" spans="2:8" ht="45" x14ac:dyDescent="0.2">
      <c r="B130" s="50" t="s">
        <v>34</v>
      </c>
      <c r="C130" s="74" t="s">
        <v>164</v>
      </c>
      <c r="D130" s="73" t="s">
        <v>24</v>
      </c>
      <c r="E130" s="51">
        <v>116.80099999999999</v>
      </c>
      <c r="F130" s="52">
        <v>1</v>
      </c>
      <c r="G130" s="53"/>
      <c r="H130" s="54">
        <f t="shared" si="1"/>
        <v>116.8</v>
      </c>
    </row>
    <row r="131" spans="2:8" ht="45" x14ac:dyDescent="0.2">
      <c r="B131" s="50" t="s">
        <v>35</v>
      </c>
      <c r="C131" s="74" t="s">
        <v>165</v>
      </c>
      <c r="D131" s="73" t="s">
        <v>24</v>
      </c>
      <c r="E131" s="51">
        <v>255.49999999999994</v>
      </c>
      <c r="F131" s="52">
        <v>1</v>
      </c>
      <c r="G131" s="53"/>
      <c r="H131" s="54">
        <f t="shared" si="1"/>
        <v>255.5</v>
      </c>
    </row>
    <row r="132" spans="2:8" ht="60" x14ac:dyDescent="0.2">
      <c r="B132" s="50" t="s">
        <v>27</v>
      </c>
      <c r="C132" s="74" t="s">
        <v>166</v>
      </c>
      <c r="D132" s="73" t="s">
        <v>28</v>
      </c>
      <c r="E132" s="51">
        <v>3365.7504800000002</v>
      </c>
      <c r="F132" s="52">
        <v>1</v>
      </c>
      <c r="G132" s="53"/>
      <c r="H132" s="54">
        <f t="shared" si="1"/>
        <v>3365.75</v>
      </c>
    </row>
    <row r="133" spans="2:8" ht="60" x14ac:dyDescent="0.2">
      <c r="B133" s="50" t="s">
        <v>29</v>
      </c>
      <c r="C133" s="74" t="s">
        <v>245</v>
      </c>
      <c r="D133" s="73" t="s">
        <v>28</v>
      </c>
      <c r="E133" s="51">
        <v>30.4</v>
      </c>
      <c r="F133" s="52">
        <v>1</v>
      </c>
      <c r="G133" s="53"/>
      <c r="H133" s="54">
        <f t="shared" si="1"/>
        <v>30.4</v>
      </c>
    </row>
    <row r="134" spans="2:8" ht="75" x14ac:dyDescent="0.2">
      <c r="B134" s="50" t="s">
        <v>30</v>
      </c>
      <c r="C134" s="74" t="s">
        <v>167</v>
      </c>
      <c r="D134" s="73" t="s">
        <v>28</v>
      </c>
      <c r="E134" s="51">
        <v>2692.4549999999999</v>
      </c>
      <c r="F134" s="52">
        <v>1</v>
      </c>
      <c r="G134" s="53"/>
      <c r="H134" s="54">
        <f t="shared" si="1"/>
        <v>2692.46</v>
      </c>
    </row>
    <row r="135" spans="2:8" ht="90" x14ac:dyDescent="0.2">
      <c r="B135" s="50" t="s">
        <v>31</v>
      </c>
      <c r="C135" s="74" t="s">
        <v>168</v>
      </c>
      <c r="D135" s="73" t="s">
        <v>26</v>
      </c>
      <c r="E135" s="51">
        <v>49.916860000000007</v>
      </c>
      <c r="F135" s="52">
        <v>1</v>
      </c>
      <c r="G135" s="53"/>
      <c r="H135" s="54">
        <f t="shared" si="1"/>
        <v>49.92</v>
      </c>
    </row>
    <row r="136" spans="2:8" ht="15.75" x14ac:dyDescent="0.2">
      <c r="B136" s="48"/>
      <c r="C136" s="55" t="s">
        <v>120</v>
      </c>
      <c r="D136" s="56"/>
      <c r="E136" s="56"/>
      <c r="F136" s="52">
        <v>1</v>
      </c>
      <c r="G136" s="56"/>
      <c r="H136" s="57">
        <f>SUM(H129:H135)</f>
        <v>6674.09</v>
      </c>
    </row>
    <row r="137" spans="2:8" ht="15.75" x14ac:dyDescent="0.2">
      <c r="B137" s="47"/>
      <c r="C137" s="48" t="s">
        <v>263</v>
      </c>
      <c r="D137" s="49"/>
      <c r="E137" s="49"/>
      <c r="F137" s="52">
        <v>1</v>
      </c>
      <c r="G137" s="49"/>
      <c r="H137" s="49"/>
    </row>
    <row r="138" spans="2:8" ht="90" x14ac:dyDescent="0.2">
      <c r="B138" s="50" t="s">
        <v>43</v>
      </c>
      <c r="C138" s="74" t="s">
        <v>169</v>
      </c>
      <c r="D138" s="73" t="s">
        <v>40</v>
      </c>
      <c r="E138" s="51">
        <v>26.099999999999998</v>
      </c>
      <c r="F138" s="52">
        <v>1</v>
      </c>
      <c r="G138" s="53"/>
      <c r="H138" s="54">
        <f t="shared" ref="H138:H157" si="2">ROUND(E138*F138,2)</f>
        <v>26.1</v>
      </c>
    </row>
    <row r="139" spans="2:8" ht="120" x14ac:dyDescent="0.2">
      <c r="B139" s="50" t="s">
        <v>44</v>
      </c>
      <c r="C139" s="74" t="s">
        <v>170</v>
      </c>
      <c r="D139" s="73" t="s">
        <v>40</v>
      </c>
      <c r="E139" s="51">
        <v>88.600000000000009</v>
      </c>
      <c r="F139" s="52">
        <v>1</v>
      </c>
      <c r="G139" s="53"/>
      <c r="H139" s="54">
        <f t="shared" si="2"/>
        <v>88.6</v>
      </c>
    </row>
    <row r="140" spans="2:8" ht="120" x14ac:dyDescent="0.2">
      <c r="B140" s="50" t="s">
        <v>72</v>
      </c>
      <c r="C140" s="74" t="s">
        <v>171</v>
      </c>
      <c r="D140" s="73" t="s">
        <v>40</v>
      </c>
      <c r="E140" s="51">
        <v>34.700000000000003</v>
      </c>
      <c r="F140" s="52">
        <v>1</v>
      </c>
      <c r="G140" s="53"/>
      <c r="H140" s="54">
        <f t="shared" si="2"/>
        <v>34.700000000000003</v>
      </c>
    </row>
    <row r="141" spans="2:8" ht="180" x14ac:dyDescent="0.2">
      <c r="B141" s="50" t="s">
        <v>45</v>
      </c>
      <c r="C141" s="74" t="s">
        <v>172</v>
      </c>
      <c r="D141" s="73" t="s">
        <v>24</v>
      </c>
      <c r="E141" s="51">
        <v>74.655000000000001</v>
      </c>
      <c r="F141" s="52">
        <v>1</v>
      </c>
      <c r="G141" s="53"/>
      <c r="H141" s="54">
        <f t="shared" si="2"/>
        <v>74.66</v>
      </c>
    </row>
    <row r="142" spans="2:8" ht="120" x14ac:dyDescent="0.2">
      <c r="B142" s="50" t="s">
        <v>73</v>
      </c>
      <c r="C142" s="74" t="s">
        <v>173</v>
      </c>
      <c r="D142" s="73" t="s">
        <v>24</v>
      </c>
      <c r="E142" s="51">
        <v>3.05</v>
      </c>
      <c r="F142" s="52">
        <v>1</v>
      </c>
      <c r="G142" s="53"/>
      <c r="H142" s="54">
        <f t="shared" si="2"/>
        <v>3.05</v>
      </c>
    </row>
    <row r="143" spans="2:8" ht="120" x14ac:dyDescent="0.2">
      <c r="B143" s="50" t="s">
        <v>79</v>
      </c>
      <c r="C143" s="74" t="s">
        <v>174</v>
      </c>
      <c r="D143" s="73" t="s">
        <v>24</v>
      </c>
      <c r="E143" s="51">
        <v>88.297499999999999</v>
      </c>
      <c r="F143" s="52">
        <v>1</v>
      </c>
      <c r="G143" s="53"/>
      <c r="H143" s="54">
        <f t="shared" si="2"/>
        <v>88.3</v>
      </c>
    </row>
    <row r="144" spans="2:8" ht="60" x14ac:dyDescent="0.2">
      <c r="B144" s="50" t="s">
        <v>74</v>
      </c>
      <c r="C144" s="74" t="s">
        <v>175</v>
      </c>
      <c r="D144" s="73" t="s">
        <v>24</v>
      </c>
      <c r="E144" s="51">
        <v>176.75000000000003</v>
      </c>
      <c r="F144" s="52">
        <v>1</v>
      </c>
      <c r="G144" s="53"/>
      <c r="H144" s="54">
        <f t="shared" si="2"/>
        <v>176.75</v>
      </c>
    </row>
    <row r="145" spans="2:8" ht="135" x14ac:dyDescent="0.2">
      <c r="B145" s="50" t="s">
        <v>75</v>
      </c>
      <c r="C145" s="74" t="s">
        <v>176</v>
      </c>
      <c r="D145" s="73" t="s">
        <v>24</v>
      </c>
      <c r="E145" s="51">
        <v>129.60000000000002</v>
      </c>
      <c r="F145" s="52">
        <v>1</v>
      </c>
      <c r="G145" s="53"/>
      <c r="H145" s="54">
        <f t="shared" si="2"/>
        <v>129.6</v>
      </c>
    </row>
    <row r="146" spans="2:8" ht="135" x14ac:dyDescent="0.2">
      <c r="B146" s="50" t="s">
        <v>76</v>
      </c>
      <c r="C146" s="74" t="s">
        <v>177</v>
      </c>
      <c r="D146" s="73" t="s">
        <v>24</v>
      </c>
      <c r="E146" s="51">
        <v>47.15</v>
      </c>
      <c r="F146" s="52">
        <v>1</v>
      </c>
      <c r="G146" s="53"/>
      <c r="H146" s="54">
        <f t="shared" si="2"/>
        <v>47.15</v>
      </c>
    </row>
    <row r="147" spans="2:8" ht="45" x14ac:dyDescent="0.2">
      <c r="B147" s="50" t="s">
        <v>77</v>
      </c>
      <c r="C147" s="74" t="s">
        <v>178</v>
      </c>
      <c r="D147" s="73" t="s">
        <v>24</v>
      </c>
      <c r="E147" s="51">
        <v>1.7999999999999998</v>
      </c>
      <c r="F147" s="52">
        <v>1</v>
      </c>
      <c r="G147" s="53"/>
      <c r="H147" s="54">
        <f t="shared" si="2"/>
        <v>1.8</v>
      </c>
    </row>
    <row r="148" spans="2:8" ht="135" x14ac:dyDescent="0.2">
      <c r="B148" s="50" t="s">
        <v>78</v>
      </c>
      <c r="C148" s="74" t="s">
        <v>179</v>
      </c>
      <c r="D148" s="73" t="s">
        <v>24</v>
      </c>
      <c r="E148" s="51">
        <v>38.194999999999993</v>
      </c>
      <c r="F148" s="52">
        <v>1</v>
      </c>
      <c r="G148" s="53"/>
      <c r="H148" s="54">
        <f t="shared" si="2"/>
        <v>38.200000000000003</v>
      </c>
    </row>
    <row r="149" spans="2:8" ht="165" x14ac:dyDescent="0.2">
      <c r="B149" s="50" t="s">
        <v>46</v>
      </c>
      <c r="C149" s="74" t="s">
        <v>180</v>
      </c>
      <c r="D149" s="73" t="s">
        <v>24</v>
      </c>
      <c r="E149" s="51">
        <v>146.22500000000002</v>
      </c>
      <c r="F149" s="52">
        <v>1</v>
      </c>
      <c r="G149" s="53"/>
      <c r="H149" s="54">
        <f t="shared" si="2"/>
        <v>146.22999999999999</v>
      </c>
    </row>
    <row r="150" spans="2:8" ht="150" x14ac:dyDescent="0.2">
      <c r="B150" s="50" t="s">
        <v>47</v>
      </c>
      <c r="C150" s="74" t="s">
        <v>181</v>
      </c>
      <c r="D150" s="73" t="s">
        <v>24</v>
      </c>
      <c r="E150" s="51">
        <v>535.56099999999992</v>
      </c>
      <c r="F150" s="52">
        <v>1</v>
      </c>
      <c r="G150" s="53"/>
      <c r="H150" s="54">
        <f t="shared" si="2"/>
        <v>535.55999999999995</v>
      </c>
    </row>
    <row r="151" spans="2:8" ht="165" x14ac:dyDescent="0.2">
      <c r="B151" s="50" t="s">
        <v>80</v>
      </c>
      <c r="C151" s="74" t="s">
        <v>182</v>
      </c>
      <c r="D151" s="73" t="s">
        <v>24</v>
      </c>
      <c r="E151" s="51">
        <v>38.194999999999993</v>
      </c>
      <c r="F151" s="52">
        <v>1</v>
      </c>
      <c r="G151" s="53"/>
      <c r="H151" s="54">
        <f t="shared" si="2"/>
        <v>38.200000000000003</v>
      </c>
    </row>
    <row r="152" spans="2:8" ht="180" x14ac:dyDescent="0.2">
      <c r="B152" s="50" t="s">
        <v>48</v>
      </c>
      <c r="C152" s="74" t="s">
        <v>183</v>
      </c>
      <c r="D152" s="73" t="s">
        <v>24</v>
      </c>
      <c r="E152" s="51">
        <v>520</v>
      </c>
      <c r="F152" s="52">
        <v>1</v>
      </c>
      <c r="G152" s="53"/>
      <c r="H152" s="54">
        <f t="shared" si="2"/>
        <v>520</v>
      </c>
    </row>
    <row r="153" spans="2:8" ht="165" x14ac:dyDescent="0.2">
      <c r="B153" s="50" t="s">
        <v>49</v>
      </c>
      <c r="C153" s="74" t="s">
        <v>184</v>
      </c>
      <c r="D153" s="73" t="s">
        <v>40</v>
      </c>
      <c r="E153" s="51">
        <v>110.30000000000001</v>
      </c>
      <c r="F153" s="52">
        <v>1</v>
      </c>
      <c r="G153" s="53"/>
      <c r="H153" s="54">
        <f t="shared" si="2"/>
        <v>110.3</v>
      </c>
    </row>
    <row r="154" spans="2:8" ht="195" x14ac:dyDescent="0.2">
      <c r="B154" s="50" t="s">
        <v>50</v>
      </c>
      <c r="C154" s="74" t="s">
        <v>185</v>
      </c>
      <c r="D154" s="73" t="s">
        <v>24</v>
      </c>
      <c r="E154" s="51">
        <v>1247.7169999999999</v>
      </c>
      <c r="F154" s="52">
        <v>1</v>
      </c>
      <c r="G154" s="53"/>
      <c r="H154" s="54">
        <f t="shared" si="2"/>
        <v>1247.72</v>
      </c>
    </row>
    <row r="155" spans="2:8" ht="120" x14ac:dyDescent="0.2">
      <c r="B155" s="50" t="s">
        <v>81</v>
      </c>
      <c r="C155" s="74" t="s">
        <v>186</v>
      </c>
      <c r="D155" s="73" t="s">
        <v>24</v>
      </c>
      <c r="E155" s="51">
        <v>196.07500000000002</v>
      </c>
      <c r="F155" s="52">
        <v>1</v>
      </c>
      <c r="G155" s="53"/>
      <c r="H155" s="54">
        <f t="shared" si="2"/>
        <v>196.08</v>
      </c>
    </row>
    <row r="156" spans="2:8" ht="120" x14ac:dyDescent="0.2">
      <c r="B156" s="50" t="s">
        <v>51</v>
      </c>
      <c r="C156" s="74" t="s">
        <v>187</v>
      </c>
      <c r="D156" s="73" t="s">
        <v>18</v>
      </c>
      <c r="E156" s="51">
        <v>8</v>
      </c>
      <c r="F156" s="52">
        <v>1</v>
      </c>
      <c r="G156" s="53"/>
      <c r="H156" s="54">
        <f t="shared" si="2"/>
        <v>8</v>
      </c>
    </row>
    <row r="157" spans="2:8" ht="135" x14ac:dyDescent="0.2">
      <c r="B157" s="50" t="s">
        <v>82</v>
      </c>
      <c r="C157" s="74" t="s">
        <v>188</v>
      </c>
      <c r="D157" s="73" t="s">
        <v>24</v>
      </c>
      <c r="E157" s="51">
        <v>196.07500000000002</v>
      </c>
      <c r="F157" s="52">
        <v>1</v>
      </c>
      <c r="G157" s="53"/>
      <c r="H157" s="54">
        <f t="shared" si="2"/>
        <v>196.08</v>
      </c>
    </row>
    <row r="158" spans="2:8" ht="15.75" x14ac:dyDescent="0.2">
      <c r="B158" s="48"/>
      <c r="C158" s="55" t="s">
        <v>121</v>
      </c>
      <c r="D158" s="56"/>
      <c r="E158" s="56"/>
      <c r="F158" s="52">
        <v>1</v>
      </c>
      <c r="G158" s="56"/>
      <c r="H158" s="57">
        <f>SUM(H138:H157)</f>
        <v>3707.08</v>
      </c>
    </row>
    <row r="159" spans="2:8" ht="15.75" x14ac:dyDescent="0.2">
      <c r="B159" s="47"/>
      <c r="C159" s="48" t="s">
        <v>264</v>
      </c>
      <c r="D159" s="49"/>
      <c r="E159" s="49"/>
      <c r="F159" s="52">
        <v>1</v>
      </c>
      <c r="G159" s="49"/>
      <c r="H159" s="49"/>
    </row>
    <row r="160" spans="2:8" ht="120" x14ac:dyDescent="0.2">
      <c r="B160" s="50" t="s">
        <v>39</v>
      </c>
      <c r="C160" s="74" t="s">
        <v>189</v>
      </c>
      <c r="D160" s="73" t="s">
        <v>18</v>
      </c>
      <c r="E160" s="51">
        <v>1</v>
      </c>
      <c r="F160" s="52">
        <v>1</v>
      </c>
      <c r="G160" s="53"/>
      <c r="H160" s="54">
        <f t="shared" ref="H160:H165" si="3">ROUND(E160*F160,2)</f>
        <v>1</v>
      </c>
    </row>
    <row r="161" spans="2:8" ht="75" x14ac:dyDescent="0.2">
      <c r="B161" s="50" t="s">
        <v>69</v>
      </c>
      <c r="C161" s="74" t="s">
        <v>190</v>
      </c>
      <c r="D161" s="73" t="s">
        <v>24</v>
      </c>
      <c r="E161" s="51">
        <v>17.82</v>
      </c>
      <c r="F161" s="52">
        <v>1</v>
      </c>
      <c r="G161" s="53"/>
      <c r="H161" s="54">
        <f t="shared" si="3"/>
        <v>17.82</v>
      </c>
    </row>
    <row r="162" spans="2:8" ht="60" x14ac:dyDescent="0.2">
      <c r="B162" s="50" t="s">
        <v>70</v>
      </c>
      <c r="C162" s="74" t="s">
        <v>191</v>
      </c>
      <c r="D162" s="73" t="s">
        <v>24</v>
      </c>
      <c r="E162" s="51">
        <v>4.7300000000000004</v>
      </c>
      <c r="F162" s="52">
        <v>1</v>
      </c>
      <c r="G162" s="53"/>
      <c r="H162" s="54">
        <f t="shared" si="3"/>
        <v>4.7300000000000004</v>
      </c>
    </row>
    <row r="163" spans="2:8" ht="45" x14ac:dyDescent="0.2">
      <c r="B163" s="50" t="s">
        <v>37</v>
      </c>
      <c r="C163" s="74" t="s">
        <v>192</v>
      </c>
      <c r="D163" s="73" t="s">
        <v>24</v>
      </c>
      <c r="E163" s="51">
        <v>23.340000000000003</v>
      </c>
      <c r="F163" s="52">
        <v>1</v>
      </c>
      <c r="G163" s="53"/>
      <c r="H163" s="54">
        <f t="shared" si="3"/>
        <v>23.34</v>
      </c>
    </row>
    <row r="164" spans="2:8" ht="120" x14ac:dyDescent="0.2">
      <c r="B164" s="50" t="s">
        <v>38</v>
      </c>
      <c r="C164" s="74" t="s">
        <v>193</v>
      </c>
      <c r="D164" s="73" t="s">
        <v>24</v>
      </c>
      <c r="E164" s="51">
        <v>23.34</v>
      </c>
      <c r="F164" s="52">
        <v>1</v>
      </c>
      <c r="G164" s="53"/>
      <c r="H164" s="54">
        <f t="shared" si="3"/>
        <v>23.34</v>
      </c>
    </row>
    <row r="165" spans="2:8" ht="45" x14ac:dyDescent="0.2">
      <c r="B165" s="50" t="s">
        <v>71</v>
      </c>
      <c r="C165" s="74" t="s">
        <v>194</v>
      </c>
      <c r="D165" s="73" t="s">
        <v>24</v>
      </c>
      <c r="E165" s="51">
        <v>3</v>
      </c>
      <c r="F165" s="52">
        <v>1</v>
      </c>
      <c r="G165" s="53"/>
      <c r="H165" s="54">
        <f t="shared" si="3"/>
        <v>3</v>
      </c>
    </row>
    <row r="166" spans="2:8" ht="15.75" x14ac:dyDescent="0.2">
      <c r="B166" s="48"/>
      <c r="C166" s="55" t="s">
        <v>122</v>
      </c>
      <c r="D166" s="56"/>
      <c r="E166" s="56"/>
      <c r="F166" s="52">
        <v>1</v>
      </c>
      <c r="G166" s="56"/>
      <c r="H166" s="57">
        <f>SUM(H160:H165)</f>
        <v>73.23</v>
      </c>
    </row>
    <row r="167" spans="2:8" ht="15.75" x14ac:dyDescent="0.2">
      <c r="B167" s="47"/>
      <c r="C167" s="48" t="s">
        <v>265</v>
      </c>
      <c r="D167" s="49"/>
      <c r="E167" s="49"/>
      <c r="F167" s="52">
        <v>1</v>
      </c>
      <c r="G167" s="49"/>
      <c r="H167" s="49"/>
    </row>
    <row r="168" spans="2:8" ht="90" x14ac:dyDescent="0.2">
      <c r="B168" s="50" t="s">
        <v>55</v>
      </c>
      <c r="C168" s="74" t="s">
        <v>195</v>
      </c>
      <c r="D168" s="73" t="s">
        <v>56</v>
      </c>
      <c r="E168" s="51">
        <v>18</v>
      </c>
      <c r="F168" s="52">
        <v>1</v>
      </c>
      <c r="G168" s="53"/>
      <c r="H168" s="54">
        <f t="shared" ref="H168:H211" si="4">ROUND(E168*F168,2)</f>
        <v>18</v>
      </c>
    </row>
    <row r="169" spans="2:8" ht="45" x14ac:dyDescent="0.2">
      <c r="B169" s="50" t="s">
        <v>57</v>
      </c>
      <c r="C169" s="74" t="s">
        <v>196</v>
      </c>
      <c r="D169" s="73" t="s">
        <v>56</v>
      </c>
      <c r="E169" s="51">
        <v>26</v>
      </c>
      <c r="F169" s="52">
        <v>1</v>
      </c>
      <c r="G169" s="53"/>
      <c r="H169" s="54">
        <f t="shared" si="4"/>
        <v>26</v>
      </c>
    </row>
    <row r="170" spans="2:8" ht="75" x14ac:dyDescent="0.2">
      <c r="B170" s="50" t="s">
        <v>128</v>
      </c>
      <c r="C170" s="74" t="s">
        <v>197</v>
      </c>
      <c r="D170" s="73" t="s">
        <v>18</v>
      </c>
      <c r="E170" s="51">
        <v>18</v>
      </c>
      <c r="F170" s="52">
        <v>1</v>
      </c>
      <c r="G170" s="53"/>
      <c r="H170" s="54">
        <f t="shared" si="4"/>
        <v>18</v>
      </c>
    </row>
    <row r="171" spans="2:8" ht="90" x14ac:dyDescent="0.2">
      <c r="B171" s="50" t="s">
        <v>59</v>
      </c>
      <c r="C171" s="74" t="s">
        <v>198</v>
      </c>
      <c r="D171" s="73" t="s">
        <v>18</v>
      </c>
      <c r="E171" s="51">
        <v>8</v>
      </c>
      <c r="F171" s="52">
        <v>1</v>
      </c>
      <c r="G171" s="53"/>
      <c r="H171" s="54">
        <f t="shared" si="4"/>
        <v>8</v>
      </c>
    </row>
    <row r="172" spans="2:8" ht="60" x14ac:dyDescent="0.2">
      <c r="B172" s="50" t="s">
        <v>60</v>
      </c>
      <c r="C172" s="74" t="s">
        <v>199</v>
      </c>
      <c r="D172" s="73" t="s">
        <v>56</v>
      </c>
      <c r="E172" s="51">
        <v>9</v>
      </c>
      <c r="F172" s="52">
        <v>1</v>
      </c>
      <c r="G172" s="53"/>
      <c r="H172" s="54">
        <f t="shared" si="4"/>
        <v>9</v>
      </c>
    </row>
    <row r="173" spans="2:8" ht="45" x14ac:dyDescent="0.2">
      <c r="B173" s="50" t="s">
        <v>61</v>
      </c>
      <c r="C173" s="74" t="s">
        <v>200</v>
      </c>
      <c r="D173" s="73" t="s">
        <v>18</v>
      </c>
      <c r="E173" s="51">
        <v>9</v>
      </c>
      <c r="F173" s="52">
        <v>1</v>
      </c>
      <c r="G173" s="53"/>
      <c r="H173" s="54">
        <f t="shared" si="4"/>
        <v>9</v>
      </c>
    </row>
    <row r="174" spans="2:8" ht="60" x14ac:dyDescent="0.2">
      <c r="B174" s="50" t="s">
        <v>68</v>
      </c>
      <c r="C174" s="74" t="s">
        <v>201</v>
      </c>
      <c r="D174" s="73" t="s">
        <v>18</v>
      </c>
      <c r="E174" s="51">
        <v>1</v>
      </c>
      <c r="F174" s="52">
        <v>1</v>
      </c>
      <c r="G174" s="53"/>
      <c r="H174" s="54">
        <f t="shared" si="4"/>
        <v>1</v>
      </c>
    </row>
    <row r="175" spans="2:8" ht="120" x14ac:dyDescent="0.2">
      <c r="B175" s="50" t="s">
        <v>62</v>
      </c>
      <c r="C175" s="74" t="s">
        <v>202</v>
      </c>
      <c r="D175" s="73" t="s">
        <v>18</v>
      </c>
      <c r="E175" s="51">
        <v>10</v>
      </c>
      <c r="F175" s="52">
        <v>1</v>
      </c>
      <c r="G175" s="53"/>
      <c r="H175" s="54">
        <f t="shared" si="4"/>
        <v>10</v>
      </c>
    </row>
    <row r="176" spans="2:8" ht="60" x14ac:dyDescent="0.2">
      <c r="B176" s="50" t="s">
        <v>83</v>
      </c>
      <c r="C176" s="74" t="s">
        <v>203</v>
      </c>
      <c r="D176" s="73" t="s">
        <v>18</v>
      </c>
      <c r="E176" s="51">
        <v>1</v>
      </c>
      <c r="F176" s="52">
        <v>1</v>
      </c>
      <c r="G176" s="53"/>
      <c r="H176" s="54">
        <f t="shared" si="4"/>
        <v>1</v>
      </c>
    </row>
    <row r="177" spans="2:8" ht="105" x14ac:dyDescent="0.2">
      <c r="B177" s="50" t="s">
        <v>63</v>
      </c>
      <c r="C177" s="74" t="s">
        <v>204</v>
      </c>
      <c r="D177" s="73" t="s">
        <v>56</v>
      </c>
      <c r="E177" s="51">
        <v>8</v>
      </c>
      <c r="F177" s="52">
        <v>1</v>
      </c>
      <c r="G177" s="53"/>
      <c r="H177" s="54">
        <f t="shared" si="4"/>
        <v>8</v>
      </c>
    </row>
    <row r="178" spans="2:8" ht="45" x14ac:dyDescent="0.2">
      <c r="B178" s="50" t="s">
        <v>64</v>
      </c>
      <c r="C178" s="74" t="s">
        <v>205</v>
      </c>
      <c r="D178" s="73" t="s">
        <v>56</v>
      </c>
      <c r="E178" s="51">
        <v>8</v>
      </c>
      <c r="F178" s="52">
        <v>1</v>
      </c>
      <c r="G178" s="53"/>
      <c r="H178" s="54">
        <f t="shared" si="4"/>
        <v>8</v>
      </c>
    </row>
    <row r="179" spans="2:8" ht="165" x14ac:dyDescent="0.2">
      <c r="B179" s="50" t="s">
        <v>86</v>
      </c>
      <c r="C179" s="74" t="s">
        <v>206</v>
      </c>
      <c r="D179" s="73" t="s">
        <v>18</v>
      </c>
      <c r="E179" s="51">
        <v>6</v>
      </c>
      <c r="F179" s="52">
        <v>1</v>
      </c>
      <c r="G179" s="53"/>
      <c r="H179" s="54">
        <f t="shared" si="4"/>
        <v>6</v>
      </c>
    </row>
    <row r="180" spans="2:8" ht="165" x14ac:dyDescent="0.2">
      <c r="B180" s="50" t="s">
        <v>129</v>
      </c>
      <c r="C180" s="74" t="s">
        <v>207</v>
      </c>
      <c r="D180" s="73" t="s">
        <v>18</v>
      </c>
      <c r="E180" s="51">
        <v>3</v>
      </c>
      <c r="F180" s="52">
        <v>1</v>
      </c>
      <c r="G180" s="53"/>
      <c r="H180" s="54">
        <f t="shared" si="4"/>
        <v>3</v>
      </c>
    </row>
    <row r="181" spans="2:8" ht="75" x14ac:dyDescent="0.2">
      <c r="B181" s="50" t="s">
        <v>84</v>
      </c>
      <c r="C181" s="74" t="s">
        <v>208</v>
      </c>
      <c r="D181" s="73" t="s">
        <v>18</v>
      </c>
      <c r="E181" s="51">
        <v>9</v>
      </c>
      <c r="F181" s="52">
        <v>1</v>
      </c>
      <c r="G181" s="53"/>
      <c r="H181" s="54">
        <f t="shared" si="4"/>
        <v>9</v>
      </c>
    </row>
    <row r="182" spans="2:8" ht="90" x14ac:dyDescent="0.2">
      <c r="B182" s="50" t="s">
        <v>66</v>
      </c>
      <c r="C182" s="74" t="s">
        <v>209</v>
      </c>
      <c r="D182" s="73" t="s">
        <v>18</v>
      </c>
      <c r="E182" s="51">
        <v>8</v>
      </c>
      <c r="F182" s="52">
        <v>1</v>
      </c>
      <c r="G182" s="53"/>
      <c r="H182" s="54">
        <f t="shared" si="4"/>
        <v>8</v>
      </c>
    </row>
    <row r="183" spans="2:8" ht="90" x14ac:dyDescent="0.2">
      <c r="B183" s="50" t="s">
        <v>85</v>
      </c>
      <c r="C183" s="74" t="s">
        <v>210</v>
      </c>
      <c r="D183" s="73" t="s">
        <v>18</v>
      </c>
      <c r="E183" s="51">
        <v>9</v>
      </c>
      <c r="F183" s="52">
        <v>1</v>
      </c>
      <c r="G183" s="53"/>
      <c r="H183" s="54">
        <f t="shared" si="4"/>
        <v>9</v>
      </c>
    </row>
    <row r="184" spans="2:8" ht="90" x14ac:dyDescent="0.2">
      <c r="B184" s="50" t="s">
        <v>130</v>
      </c>
      <c r="C184" s="74" t="s">
        <v>211</v>
      </c>
      <c r="D184" s="73" t="s">
        <v>18</v>
      </c>
      <c r="E184" s="51">
        <v>1</v>
      </c>
      <c r="F184" s="52">
        <v>1</v>
      </c>
      <c r="G184" s="53"/>
      <c r="H184" s="54">
        <f t="shared" si="4"/>
        <v>1</v>
      </c>
    </row>
    <row r="185" spans="2:8" ht="45" x14ac:dyDescent="0.2">
      <c r="B185" s="50" t="s">
        <v>143</v>
      </c>
      <c r="C185" s="74" t="s">
        <v>212</v>
      </c>
      <c r="D185" s="73" t="s">
        <v>18</v>
      </c>
      <c r="E185" s="51">
        <v>1</v>
      </c>
      <c r="F185" s="52">
        <v>1</v>
      </c>
      <c r="G185" s="53"/>
      <c r="H185" s="54">
        <f t="shared" si="4"/>
        <v>1</v>
      </c>
    </row>
    <row r="186" spans="2:8" ht="60" x14ac:dyDescent="0.2">
      <c r="B186" s="50" t="s">
        <v>67</v>
      </c>
      <c r="C186" s="74" t="s">
        <v>213</v>
      </c>
      <c r="D186" s="73" t="s">
        <v>18</v>
      </c>
      <c r="E186" s="51">
        <v>1</v>
      </c>
      <c r="F186" s="52">
        <v>1</v>
      </c>
      <c r="G186" s="53"/>
      <c r="H186" s="54">
        <f t="shared" si="4"/>
        <v>1</v>
      </c>
    </row>
    <row r="187" spans="2:8" ht="75" x14ac:dyDescent="0.2">
      <c r="B187" s="50" t="s">
        <v>144</v>
      </c>
      <c r="C187" s="74" t="s">
        <v>214</v>
      </c>
      <c r="D187" s="73" t="s">
        <v>18</v>
      </c>
      <c r="E187" s="51">
        <v>1</v>
      </c>
      <c r="F187" s="52">
        <v>1</v>
      </c>
      <c r="G187" s="53"/>
      <c r="H187" s="54">
        <f t="shared" si="4"/>
        <v>1</v>
      </c>
    </row>
    <row r="188" spans="2:8" ht="150" x14ac:dyDescent="0.2">
      <c r="B188" s="50" t="s">
        <v>131</v>
      </c>
      <c r="C188" s="74" t="s">
        <v>215</v>
      </c>
      <c r="D188" s="73" t="s">
        <v>18</v>
      </c>
      <c r="E188" s="51">
        <v>2</v>
      </c>
      <c r="F188" s="52">
        <v>1</v>
      </c>
      <c r="G188" s="53"/>
      <c r="H188" s="54">
        <f t="shared" si="4"/>
        <v>2</v>
      </c>
    </row>
    <row r="189" spans="2:8" ht="60" x14ac:dyDescent="0.2">
      <c r="B189" s="50" t="s">
        <v>133</v>
      </c>
      <c r="C189" s="74" t="s">
        <v>216</v>
      </c>
      <c r="D189" s="73" t="s">
        <v>40</v>
      </c>
      <c r="E189" s="51">
        <v>150</v>
      </c>
      <c r="F189" s="52">
        <v>1</v>
      </c>
      <c r="G189" s="53"/>
      <c r="H189" s="54">
        <f t="shared" si="4"/>
        <v>150</v>
      </c>
    </row>
    <row r="190" spans="2:8" ht="60" x14ac:dyDescent="0.2">
      <c r="B190" s="50" t="s">
        <v>134</v>
      </c>
      <c r="C190" s="74" t="s">
        <v>217</v>
      </c>
      <c r="D190" s="73" t="s">
        <v>40</v>
      </c>
      <c r="E190" s="51">
        <v>46</v>
      </c>
      <c r="F190" s="52">
        <v>1</v>
      </c>
      <c r="G190" s="53"/>
      <c r="H190" s="54">
        <f t="shared" si="4"/>
        <v>46</v>
      </c>
    </row>
    <row r="191" spans="2:8" ht="45" x14ac:dyDescent="0.2">
      <c r="B191" s="50" t="s">
        <v>135</v>
      </c>
      <c r="C191" s="74" t="s">
        <v>218</v>
      </c>
      <c r="D191" s="73" t="s">
        <v>40</v>
      </c>
      <c r="E191" s="51">
        <v>25</v>
      </c>
      <c r="F191" s="52">
        <v>1</v>
      </c>
      <c r="G191" s="53"/>
      <c r="H191" s="54">
        <f t="shared" si="4"/>
        <v>25</v>
      </c>
    </row>
    <row r="192" spans="2:8" ht="45" x14ac:dyDescent="0.2">
      <c r="B192" s="50" t="s">
        <v>136</v>
      </c>
      <c r="C192" s="74" t="s">
        <v>219</v>
      </c>
      <c r="D192" s="73" t="s">
        <v>40</v>
      </c>
      <c r="E192" s="51">
        <v>62</v>
      </c>
      <c r="F192" s="52">
        <v>1</v>
      </c>
      <c r="G192" s="53"/>
      <c r="H192" s="54">
        <f t="shared" si="4"/>
        <v>62</v>
      </c>
    </row>
    <row r="193" spans="2:8" ht="45" x14ac:dyDescent="0.2">
      <c r="B193" s="50" t="s">
        <v>137</v>
      </c>
      <c r="C193" s="74" t="s">
        <v>220</v>
      </c>
      <c r="D193" s="73" t="s">
        <v>40</v>
      </c>
      <c r="E193" s="51">
        <v>75</v>
      </c>
      <c r="F193" s="52">
        <v>1</v>
      </c>
      <c r="G193" s="53"/>
      <c r="H193" s="54">
        <f t="shared" si="4"/>
        <v>75</v>
      </c>
    </row>
    <row r="194" spans="2:8" ht="45" x14ac:dyDescent="0.2">
      <c r="B194" s="50" t="s">
        <v>138</v>
      </c>
      <c r="C194" s="74" t="s">
        <v>221</v>
      </c>
      <c r="D194" s="73" t="s">
        <v>40</v>
      </c>
      <c r="E194" s="51">
        <v>62</v>
      </c>
      <c r="F194" s="52">
        <v>1</v>
      </c>
      <c r="G194" s="53"/>
      <c r="H194" s="54">
        <f t="shared" si="4"/>
        <v>62</v>
      </c>
    </row>
    <row r="195" spans="2:8" ht="45" x14ac:dyDescent="0.2">
      <c r="B195" s="50" t="s">
        <v>139</v>
      </c>
      <c r="C195" s="74" t="s">
        <v>222</v>
      </c>
      <c r="D195" s="73" t="s">
        <v>40</v>
      </c>
      <c r="E195" s="51">
        <v>184</v>
      </c>
      <c r="F195" s="52">
        <v>1</v>
      </c>
      <c r="G195" s="53"/>
      <c r="H195" s="54">
        <f t="shared" si="4"/>
        <v>184</v>
      </c>
    </row>
    <row r="196" spans="2:8" ht="45" x14ac:dyDescent="0.2">
      <c r="B196" s="50" t="s">
        <v>132</v>
      </c>
      <c r="C196" s="74" t="s">
        <v>223</v>
      </c>
      <c r="D196" s="73" t="s">
        <v>18</v>
      </c>
      <c r="E196" s="51">
        <v>1</v>
      </c>
      <c r="F196" s="52">
        <v>1</v>
      </c>
      <c r="G196" s="53"/>
      <c r="H196" s="54">
        <f t="shared" si="4"/>
        <v>1</v>
      </c>
    </row>
    <row r="197" spans="2:8" ht="45" x14ac:dyDescent="0.2">
      <c r="B197" s="50" t="s">
        <v>87</v>
      </c>
      <c r="C197" s="74" t="s">
        <v>224</v>
      </c>
      <c r="D197" s="73" t="s">
        <v>56</v>
      </c>
      <c r="E197" s="51">
        <v>4</v>
      </c>
      <c r="F197" s="52">
        <v>1</v>
      </c>
      <c r="G197" s="53"/>
      <c r="H197" s="54">
        <f t="shared" si="4"/>
        <v>4</v>
      </c>
    </row>
    <row r="198" spans="2:8" ht="45" x14ac:dyDescent="0.2">
      <c r="B198" s="50" t="s">
        <v>88</v>
      </c>
      <c r="C198" s="74" t="s">
        <v>225</v>
      </c>
      <c r="D198" s="73" t="s">
        <v>56</v>
      </c>
      <c r="E198" s="51">
        <v>3</v>
      </c>
      <c r="F198" s="52">
        <v>1</v>
      </c>
      <c r="G198" s="53"/>
      <c r="H198" s="54">
        <f t="shared" si="4"/>
        <v>3</v>
      </c>
    </row>
    <row r="199" spans="2:8" ht="30" x14ac:dyDescent="0.2">
      <c r="B199" s="50" t="s">
        <v>89</v>
      </c>
      <c r="C199" s="74" t="s">
        <v>226</v>
      </c>
      <c r="D199" s="73" t="s">
        <v>56</v>
      </c>
      <c r="E199" s="51">
        <v>5</v>
      </c>
      <c r="F199" s="52">
        <v>1</v>
      </c>
      <c r="G199" s="53"/>
      <c r="H199" s="54">
        <f t="shared" si="4"/>
        <v>5</v>
      </c>
    </row>
    <row r="200" spans="2:8" ht="30" x14ac:dyDescent="0.2">
      <c r="B200" s="50" t="s">
        <v>94</v>
      </c>
      <c r="C200" s="74" t="s">
        <v>227</v>
      </c>
      <c r="D200" s="73" t="s">
        <v>56</v>
      </c>
      <c r="E200" s="51">
        <v>2</v>
      </c>
      <c r="F200" s="52">
        <v>1</v>
      </c>
      <c r="G200" s="53"/>
      <c r="H200" s="54">
        <f t="shared" si="4"/>
        <v>2</v>
      </c>
    </row>
    <row r="201" spans="2:8" ht="45" x14ac:dyDescent="0.2">
      <c r="B201" s="50" t="s">
        <v>95</v>
      </c>
      <c r="C201" s="74" t="s">
        <v>228</v>
      </c>
      <c r="D201" s="73" t="s">
        <v>18</v>
      </c>
      <c r="E201" s="51">
        <v>2</v>
      </c>
      <c r="F201" s="52">
        <v>1</v>
      </c>
      <c r="G201" s="53"/>
      <c r="H201" s="54">
        <f t="shared" si="4"/>
        <v>2</v>
      </c>
    </row>
    <row r="202" spans="2:8" ht="90" x14ac:dyDescent="0.2">
      <c r="B202" s="50" t="s">
        <v>90</v>
      </c>
      <c r="C202" s="74" t="s">
        <v>229</v>
      </c>
      <c r="D202" s="73" t="s">
        <v>18</v>
      </c>
      <c r="E202" s="51">
        <v>3</v>
      </c>
      <c r="F202" s="52">
        <v>1</v>
      </c>
      <c r="G202" s="53"/>
      <c r="H202" s="54">
        <f t="shared" si="4"/>
        <v>3</v>
      </c>
    </row>
    <row r="203" spans="2:8" ht="75" x14ac:dyDescent="0.2">
      <c r="B203" s="50" t="s">
        <v>91</v>
      </c>
      <c r="C203" s="74" t="s">
        <v>230</v>
      </c>
      <c r="D203" s="73" t="s">
        <v>18</v>
      </c>
      <c r="E203" s="51">
        <v>3</v>
      </c>
      <c r="F203" s="52">
        <v>1</v>
      </c>
      <c r="G203" s="53"/>
      <c r="H203" s="54">
        <f t="shared" si="4"/>
        <v>3</v>
      </c>
    </row>
    <row r="204" spans="2:8" ht="45" x14ac:dyDescent="0.2">
      <c r="B204" s="50" t="s">
        <v>92</v>
      </c>
      <c r="C204" s="74" t="s">
        <v>231</v>
      </c>
      <c r="D204" s="73" t="s">
        <v>18</v>
      </c>
      <c r="E204" s="51">
        <v>1</v>
      </c>
      <c r="F204" s="52">
        <v>1</v>
      </c>
      <c r="G204" s="53"/>
      <c r="H204" s="54">
        <f t="shared" si="4"/>
        <v>1</v>
      </c>
    </row>
    <row r="205" spans="2:8" ht="30" x14ac:dyDescent="0.2">
      <c r="B205" s="50" t="s">
        <v>93</v>
      </c>
      <c r="C205" s="74" t="s">
        <v>232</v>
      </c>
      <c r="D205" s="73" t="s">
        <v>18</v>
      </c>
      <c r="E205" s="51">
        <v>5</v>
      </c>
      <c r="F205" s="52">
        <v>1</v>
      </c>
      <c r="G205" s="53"/>
      <c r="H205" s="54">
        <f t="shared" si="4"/>
        <v>5</v>
      </c>
    </row>
    <row r="206" spans="2:8" ht="60" x14ac:dyDescent="0.2">
      <c r="B206" s="50" t="s">
        <v>98</v>
      </c>
      <c r="C206" s="74" t="s">
        <v>233</v>
      </c>
      <c r="D206" s="73" t="s">
        <v>40</v>
      </c>
      <c r="E206" s="51">
        <v>100</v>
      </c>
      <c r="F206" s="52">
        <v>1</v>
      </c>
      <c r="G206" s="53"/>
      <c r="H206" s="54">
        <f t="shared" si="4"/>
        <v>100</v>
      </c>
    </row>
    <row r="207" spans="2:8" ht="60" x14ac:dyDescent="0.2">
      <c r="B207" s="50" t="s">
        <v>99</v>
      </c>
      <c r="C207" s="74" t="s">
        <v>234</v>
      </c>
      <c r="D207" s="73" t="s">
        <v>18</v>
      </c>
      <c r="E207" s="51">
        <v>2</v>
      </c>
      <c r="F207" s="52">
        <v>1</v>
      </c>
      <c r="G207" s="53"/>
      <c r="H207" s="54">
        <f t="shared" si="4"/>
        <v>2</v>
      </c>
    </row>
    <row r="208" spans="2:8" ht="60" x14ac:dyDescent="0.2">
      <c r="B208" s="50" t="s">
        <v>96</v>
      </c>
      <c r="C208" s="74" t="s">
        <v>235</v>
      </c>
      <c r="D208" s="73" t="s">
        <v>40</v>
      </c>
      <c r="E208" s="51">
        <v>100</v>
      </c>
      <c r="F208" s="52">
        <v>1</v>
      </c>
      <c r="G208" s="53"/>
      <c r="H208" s="54">
        <f t="shared" si="4"/>
        <v>100</v>
      </c>
    </row>
    <row r="209" spans="2:8" ht="60" x14ac:dyDescent="0.2">
      <c r="B209" s="50" t="s">
        <v>98</v>
      </c>
      <c r="C209" s="74" t="s">
        <v>233</v>
      </c>
      <c r="D209" s="73" t="s">
        <v>40</v>
      </c>
      <c r="E209" s="51">
        <v>80</v>
      </c>
      <c r="F209" s="52">
        <v>1</v>
      </c>
      <c r="G209" s="53"/>
      <c r="H209" s="54">
        <f t="shared" si="4"/>
        <v>80</v>
      </c>
    </row>
    <row r="210" spans="2:8" ht="45" x14ac:dyDescent="0.2">
      <c r="B210" s="50" t="s">
        <v>257</v>
      </c>
      <c r="C210" s="74" t="s">
        <v>259</v>
      </c>
      <c r="D210" s="73" t="s">
        <v>18</v>
      </c>
      <c r="E210" s="51">
        <v>1</v>
      </c>
      <c r="F210" s="52">
        <v>1</v>
      </c>
      <c r="G210" s="53"/>
      <c r="H210" s="54">
        <f t="shared" si="4"/>
        <v>1</v>
      </c>
    </row>
    <row r="211" spans="2:8" ht="135" x14ac:dyDescent="0.2">
      <c r="B211" s="50" t="s">
        <v>97</v>
      </c>
      <c r="C211" s="74" t="s">
        <v>236</v>
      </c>
      <c r="D211" s="73" t="s">
        <v>18</v>
      </c>
      <c r="E211" s="51">
        <v>5</v>
      </c>
      <c r="F211" s="52">
        <v>1</v>
      </c>
      <c r="G211" s="53"/>
      <c r="H211" s="54">
        <f t="shared" si="4"/>
        <v>5</v>
      </c>
    </row>
    <row r="212" spans="2:8" ht="15.75" x14ac:dyDescent="0.2">
      <c r="B212" s="48"/>
      <c r="C212" s="55" t="s">
        <v>123</v>
      </c>
      <c r="D212" s="56"/>
      <c r="E212" s="56"/>
      <c r="F212" s="52">
        <v>1</v>
      </c>
      <c r="G212" s="56"/>
      <c r="H212" s="57">
        <f>SUM(H168:H211)</f>
        <v>1078</v>
      </c>
    </row>
    <row r="213" spans="2:8" s="33" customFormat="1" ht="31.5" x14ac:dyDescent="0.2">
      <c r="B213" s="78"/>
      <c r="C213" s="79" t="s">
        <v>273</v>
      </c>
      <c r="D213" s="80"/>
      <c r="E213" s="81"/>
      <c r="F213" s="52">
        <v>1</v>
      </c>
      <c r="G213" s="81"/>
      <c r="H213" s="83">
        <f>H108+H127+H136+H158+H166+H212</f>
        <v>21898.050000000007</v>
      </c>
    </row>
    <row r="214" spans="2:8" ht="15.75" x14ac:dyDescent="0.2">
      <c r="B214" s="61"/>
      <c r="C214" s="62" t="s">
        <v>271</v>
      </c>
      <c r="D214" s="62"/>
      <c r="E214" s="62"/>
      <c r="F214" s="52">
        <v>1</v>
      </c>
      <c r="G214" s="62"/>
      <c r="H214" s="63"/>
    </row>
    <row r="215" spans="2:8" ht="15.75" x14ac:dyDescent="0.2">
      <c r="B215" s="47"/>
      <c r="C215" s="48" t="s">
        <v>260</v>
      </c>
      <c r="D215" s="49"/>
      <c r="E215" s="49"/>
      <c r="F215" s="52">
        <v>1</v>
      </c>
      <c r="G215" s="49"/>
      <c r="H215" s="49"/>
    </row>
    <row r="216" spans="2:8" ht="45" x14ac:dyDescent="0.2">
      <c r="B216" s="50" t="s">
        <v>17</v>
      </c>
      <c r="C216" s="74" t="s">
        <v>237</v>
      </c>
      <c r="D216" s="73" t="s">
        <v>18</v>
      </c>
      <c r="E216" s="51">
        <v>14</v>
      </c>
      <c r="F216" s="52">
        <v>1</v>
      </c>
      <c r="G216" s="53"/>
      <c r="H216" s="54">
        <f t="shared" ref="H216:H222" si="5">ROUND(E216*F216,2)</f>
        <v>14</v>
      </c>
    </row>
    <row r="217" spans="2:8" ht="45" x14ac:dyDescent="0.2">
      <c r="B217" s="50" t="s">
        <v>19</v>
      </c>
      <c r="C217" s="74" t="s">
        <v>238</v>
      </c>
      <c r="D217" s="73" t="s">
        <v>18</v>
      </c>
      <c r="E217" s="51">
        <v>3</v>
      </c>
      <c r="F217" s="52">
        <v>1</v>
      </c>
      <c r="G217" s="53"/>
      <c r="H217" s="54">
        <f t="shared" si="5"/>
        <v>3</v>
      </c>
    </row>
    <row r="218" spans="2:8" ht="45" x14ac:dyDescent="0.2">
      <c r="B218" s="50" t="s">
        <v>20</v>
      </c>
      <c r="C218" s="74" t="s">
        <v>239</v>
      </c>
      <c r="D218" s="73" t="s">
        <v>18</v>
      </c>
      <c r="E218" s="51">
        <v>2</v>
      </c>
      <c r="F218" s="52">
        <v>1</v>
      </c>
      <c r="G218" s="53"/>
      <c r="H218" s="54">
        <f t="shared" si="5"/>
        <v>2</v>
      </c>
    </row>
    <row r="219" spans="2:8" ht="45" x14ac:dyDescent="0.2">
      <c r="B219" s="50" t="s">
        <v>25</v>
      </c>
      <c r="C219" s="74" t="s">
        <v>240</v>
      </c>
      <c r="D219" s="73" t="s">
        <v>18</v>
      </c>
      <c r="E219" s="51">
        <v>20</v>
      </c>
      <c r="F219" s="52">
        <v>1</v>
      </c>
      <c r="G219" s="53"/>
      <c r="H219" s="54">
        <f t="shared" si="5"/>
        <v>20</v>
      </c>
    </row>
    <row r="220" spans="2:8" ht="75" x14ac:dyDescent="0.2">
      <c r="B220" s="50" t="s">
        <v>21</v>
      </c>
      <c r="C220" s="74" t="s">
        <v>241</v>
      </c>
      <c r="D220" s="73" t="s">
        <v>18</v>
      </c>
      <c r="E220" s="51">
        <v>4</v>
      </c>
      <c r="F220" s="52">
        <v>1</v>
      </c>
      <c r="G220" s="53"/>
      <c r="H220" s="54">
        <f t="shared" si="5"/>
        <v>4</v>
      </c>
    </row>
    <row r="221" spans="2:8" ht="120" x14ac:dyDescent="0.2">
      <c r="B221" s="50" t="s">
        <v>22</v>
      </c>
      <c r="C221" s="74" t="s">
        <v>242</v>
      </c>
      <c r="D221" s="73" t="s">
        <v>18</v>
      </c>
      <c r="E221" s="51">
        <v>4</v>
      </c>
      <c r="F221" s="52">
        <v>1</v>
      </c>
      <c r="G221" s="53"/>
      <c r="H221" s="54">
        <f t="shared" si="5"/>
        <v>4</v>
      </c>
    </row>
    <row r="222" spans="2:8" ht="60" x14ac:dyDescent="0.2">
      <c r="B222" s="50" t="s">
        <v>23</v>
      </c>
      <c r="C222" s="74" t="s">
        <v>243</v>
      </c>
      <c r="D222" s="73" t="s">
        <v>24</v>
      </c>
      <c r="E222" s="51">
        <v>171.35999999999999</v>
      </c>
      <c r="F222" s="52">
        <v>1</v>
      </c>
      <c r="G222" s="53"/>
      <c r="H222" s="54">
        <f t="shared" si="5"/>
        <v>171.36</v>
      </c>
    </row>
    <row r="223" spans="2:8" ht="15.75" x14ac:dyDescent="0.2">
      <c r="B223" s="48"/>
      <c r="C223" s="55" t="s">
        <v>118</v>
      </c>
      <c r="D223" s="56"/>
      <c r="E223" s="56"/>
      <c r="F223" s="52">
        <v>1</v>
      </c>
      <c r="G223" s="56"/>
      <c r="H223" s="57">
        <f>SUM(H216:H222)</f>
        <v>218.36</v>
      </c>
    </row>
    <row r="224" spans="2:8" ht="15.75" x14ac:dyDescent="0.2">
      <c r="B224" s="47"/>
      <c r="C224" s="48" t="s">
        <v>266</v>
      </c>
      <c r="D224" s="49"/>
      <c r="E224" s="49"/>
      <c r="F224" s="52">
        <v>1</v>
      </c>
      <c r="G224" s="49"/>
      <c r="H224" s="49"/>
    </row>
    <row r="225" spans="2:8" ht="45" x14ac:dyDescent="0.2">
      <c r="B225" s="50" t="s">
        <v>32</v>
      </c>
      <c r="C225" s="74" t="s">
        <v>163</v>
      </c>
      <c r="D225" s="73" t="s">
        <v>24</v>
      </c>
      <c r="E225" s="51">
        <v>191.535</v>
      </c>
      <c r="F225" s="52">
        <v>1</v>
      </c>
      <c r="G225" s="53"/>
      <c r="H225" s="54">
        <f t="shared" ref="H225:H232" si="6">ROUND(E225*F225,2)</f>
        <v>191.54</v>
      </c>
    </row>
    <row r="226" spans="2:8" ht="60" x14ac:dyDescent="0.2">
      <c r="B226" s="50" t="s">
        <v>33</v>
      </c>
      <c r="C226" s="74" t="s">
        <v>244</v>
      </c>
      <c r="D226" s="73" t="s">
        <v>24</v>
      </c>
      <c r="E226" s="51">
        <v>51.853999999999992</v>
      </c>
      <c r="F226" s="52">
        <v>1</v>
      </c>
      <c r="G226" s="53"/>
      <c r="H226" s="54">
        <f t="shared" si="6"/>
        <v>51.85</v>
      </c>
    </row>
    <row r="227" spans="2:8" ht="45" x14ac:dyDescent="0.2">
      <c r="B227" s="50" t="s">
        <v>34</v>
      </c>
      <c r="C227" s="74" t="s">
        <v>164</v>
      </c>
      <c r="D227" s="73" t="s">
        <v>24</v>
      </c>
      <c r="E227" s="51">
        <v>121.05699999999997</v>
      </c>
      <c r="F227" s="52">
        <v>1</v>
      </c>
      <c r="G227" s="53"/>
      <c r="H227" s="54">
        <f t="shared" si="6"/>
        <v>121.06</v>
      </c>
    </row>
    <row r="228" spans="2:8" ht="45" x14ac:dyDescent="0.2">
      <c r="B228" s="50" t="s">
        <v>35</v>
      </c>
      <c r="C228" s="74" t="s">
        <v>165</v>
      </c>
      <c r="D228" s="73" t="s">
        <v>24</v>
      </c>
      <c r="E228" s="51">
        <v>214.75</v>
      </c>
      <c r="F228" s="52">
        <v>1</v>
      </c>
      <c r="G228" s="53"/>
      <c r="H228" s="54">
        <f t="shared" si="6"/>
        <v>214.75</v>
      </c>
    </row>
    <row r="229" spans="2:8" ht="60" x14ac:dyDescent="0.2">
      <c r="B229" s="50" t="s">
        <v>27</v>
      </c>
      <c r="C229" s="74" t="s">
        <v>166</v>
      </c>
      <c r="D229" s="73" t="s">
        <v>28</v>
      </c>
      <c r="E229" s="51">
        <v>3757.4830099999995</v>
      </c>
      <c r="F229" s="52">
        <v>1</v>
      </c>
      <c r="G229" s="53"/>
      <c r="H229" s="54">
        <f t="shared" si="6"/>
        <v>3757.48</v>
      </c>
    </row>
    <row r="230" spans="2:8" ht="60" x14ac:dyDescent="0.2">
      <c r="B230" s="50" t="s">
        <v>29</v>
      </c>
      <c r="C230" s="74" t="s">
        <v>245</v>
      </c>
      <c r="D230" s="73" t="s">
        <v>28</v>
      </c>
      <c r="E230" s="51">
        <v>51.792000000000002</v>
      </c>
      <c r="F230" s="52">
        <v>1</v>
      </c>
      <c r="G230" s="53"/>
      <c r="H230" s="54">
        <f t="shared" si="6"/>
        <v>51.79</v>
      </c>
    </row>
    <row r="231" spans="2:8" ht="75" x14ac:dyDescent="0.2">
      <c r="B231" s="50" t="s">
        <v>30</v>
      </c>
      <c r="C231" s="74" t="s">
        <v>167</v>
      </c>
      <c r="D231" s="73" t="s">
        <v>28</v>
      </c>
      <c r="E231" s="51">
        <v>3697.605</v>
      </c>
      <c r="F231" s="52">
        <v>1</v>
      </c>
      <c r="G231" s="53"/>
      <c r="H231" s="54">
        <f t="shared" si="6"/>
        <v>3697.61</v>
      </c>
    </row>
    <row r="232" spans="2:8" ht="90" x14ac:dyDescent="0.2">
      <c r="B232" s="50" t="s">
        <v>31</v>
      </c>
      <c r="C232" s="74" t="s">
        <v>168</v>
      </c>
      <c r="D232" s="73" t="s">
        <v>26</v>
      </c>
      <c r="E232" s="51">
        <v>54.868319999999997</v>
      </c>
      <c r="F232" s="52">
        <v>1</v>
      </c>
      <c r="G232" s="53"/>
      <c r="H232" s="54">
        <f t="shared" si="6"/>
        <v>54.87</v>
      </c>
    </row>
    <row r="233" spans="2:8" ht="15.75" x14ac:dyDescent="0.2">
      <c r="B233" s="48"/>
      <c r="C233" s="55" t="s">
        <v>120</v>
      </c>
      <c r="D233" s="56"/>
      <c r="E233" s="56"/>
      <c r="F233" s="52">
        <v>1</v>
      </c>
      <c r="G233" s="56"/>
      <c r="H233" s="57">
        <f>SUM(H225:H232)</f>
        <v>8140.95</v>
      </c>
    </row>
    <row r="234" spans="2:8" ht="15.75" x14ac:dyDescent="0.2">
      <c r="B234" s="47"/>
      <c r="C234" s="48" t="s">
        <v>267</v>
      </c>
      <c r="D234" s="49"/>
      <c r="E234" s="49"/>
      <c r="F234" s="52">
        <v>1</v>
      </c>
      <c r="G234" s="49"/>
      <c r="H234" s="49"/>
    </row>
    <row r="235" spans="2:8" ht="90" x14ac:dyDescent="0.2">
      <c r="B235" s="50" t="s">
        <v>43</v>
      </c>
      <c r="C235" s="74" t="s">
        <v>169</v>
      </c>
      <c r="D235" s="73" t="s">
        <v>40</v>
      </c>
      <c r="E235" s="51">
        <v>20.6</v>
      </c>
      <c r="F235" s="52">
        <v>1</v>
      </c>
      <c r="G235" s="53"/>
      <c r="H235" s="54">
        <f t="shared" ref="H235:H246" si="7">ROUND(E235*F235,2)</f>
        <v>20.6</v>
      </c>
    </row>
    <row r="236" spans="2:8" ht="120" x14ac:dyDescent="0.2">
      <c r="B236" s="50" t="s">
        <v>44</v>
      </c>
      <c r="C236" s="74" t="s">
        <v>170</v>
      </c>
      <c r="D236" s="73" t="s">
        <v>40</v>
      </c>
      <c r="E236" s="51">
        <v>67.199999999999989</v>
      </c>
      <c r="F236" s="52">
        <v>1</v>
      </c>
      <c r="G236" s="53"/>
      <c r="H236" s="54">
        <f t="shared" si="7"/>
        <v>67.2</v>
      </c>
    </row>
    <row r="237" spans="2:8" ht="180" x14ac:dyDescent="0.2">
      <c r="B237" s="50" t="s">
        <v>45</v>
      </c>
      <c r="C237" s="74" t="s">
        <v>172</v>
      </c>
      <c r="D237" s="73" t="s">
        <v>24</v>
      </c>
      <c r="E237" s="51">
        <v>46.86</v>
      </c>
      <c r="F237" s="52">
        <v>1</v>
      </c>
      <c r="G237" s="53"/>
      <c r="H237" s="54">
        <f t="shared" si="7"/>
        <v>46.86</v>
      </c>
    </row>
    <row r="238" spans="2:8" ht="165" x14ac:dyDescent="0.2">
      <c r="B238" s="50" t="s">
        <v>46</v>
      </c>
      <c r="C238" s="74" t="s">
        <v>180</v>
      </c>
      <c r="D238" s="73" t="s">
        <v>24</v>
      </c>
      <c r="E238" s="51">
        <v>102.20000000000002</v>
      </c>
      <c r="F238" s="52">
        <v>1</v>
      </c>
      <c r="G238" s="53"/>
      <c r="H238" s="54">
        <f t="shared" si="7"/>
        <v>102.2</v>
      </c>
    </row>
    <row r="239" spans="2:8" ht="150" x14ac:dyDescent="0.2">
      <c r="B239" s="50" t="s">
        <v>47</v>
      </c>
      <c r="C239" s="74" t="s">
        <v>181</v>
      </c>
      <c r="D239" s="73" t="s">
        <v>24</v>
      </c>
      <c r="E239" s="51">
        <v>579.19599999999991</v>
      </c>
      <c r="F239" s="52">
        <v>1</v>
      </c>
      <c r="G239" s="53"/>
      <c r="H239" s="54">
        <f t="shared" si="7"/>
        <v>579.20000000000005</v>
      </c>
    </row>
    <row r="240" spans="2:8" ht="180" x14ac:dyDescent="0.2">
      <c r="B240" s="50" t="s">
        <v>48</v>
      </c>
      <c r="C240" s="74" t="s">
        <v>183</v>
      </c>
      <c r="D240" s="73" t="s">
        <v>24</v>
      </c>
      <c r="E240" s="51">
        <v>209.42</v>
      </c>
      <c r="F240" s="52">
        <v>1</v>
      </c>
      <c r="G240" s="53"/>
      <c r="H240" s="54">
        <f t="shared" si="7"/>
        <v>209.42</v>
      </c>
    </row>
    <row r="241" spans="2:8" ht="165" x14ac:dyDescent="0.2">
      <c r="B241" s="50" t="s">
        <v>49</v>
      </c>
      <c r="C241" s="74" t="s">
        <v>184</v>
      </c>
      <c r="D241" s="73" t="s">
        <v>40</v>
      </c>
      <c r="E241" s="51">
        <v>94.299999999999983</v>
      </c>
      <c r="F241" s="52">
        <v>1</v>
      </c>
      <c r="G241" s="53"/>
      <c r="H241" s="54">
        <f t="shared" si="7"/>
        <v>94.3</v>
      </c>
    </row>
    <row r="242" spans="2:8" ht="195" x14ac:dyDescent="0.2">
      <c r="B242" s="50" t="s">
        <v>50</v>
      </c>
      <c r="C242" s="74" t="s">
        <v>185</v>
      </c>
      <c r="D242" s="73" t="s">
        <v>24</v>
      </c>
      <c r="E242" s="51">
        <v>681.39599999999996</v>
      </c>
      <c r="F242" s="52">
        <v>1</v>
      </c>
      <c r="G242" s="53"/>
      <c r="H242" s="54">
        <f t="shared" si="7"/>
        <v>681.4</v>
      </c>
    </row>
    <row r="243" spans="2:8" ht="135" x14ac:dyDescent="0.2">
      <c r="B243" s="50" t="s">
        <v>53</v>
      </c>
      <c r="C243" s="74" t="s">
        <v>246</v>
      </c>
      <c r="D243" s="73" t="s">
        <v>24</v>
      </c>
      <c r="E243" s="51">
        <v>194.06</v>
      </c>
      <c r="F243" s="52">
        <v>1</v>
      </c>
      <c r="G243" s="53"/>
      <c r="H243" s="54">
        <f t="shared" si="7"/>
        <v>194.06</v>
      </c>
    </row>
    <row r="244" spans="2:8" ht="120" x14ac:dyDescent="0.2">
      <c r="B244" s="50" t="s">
        <v>51</v>
      </c>
      <c r="C244" s="74" t="s">
        <v>187</v>
      </c>
      <c r="D244" s="73" t="s">
        <v>18</v>
      </c>
      <c r="E244" s="51">
        <v>4</v>
      </c>
      <c r="F244" s="52">
        <v>1</v>
      </c>
      <c r="G244" s="53"/>
      <c r="H244" s="54">
        <f t="shared" si="7"/>
        <v>4</v>
      </c>
    </row>
    <row r="245" spans="2:8" ht="105" x14ac:dyDescent="0.2">
      <c r="B245" s="50" t="s">
        <v>42</v>
      </c>
      <c r="C245" s="74" t="s">
        <v>247</v>
      </c>
      <c r="D245" s="73" t="s">
        <v>18</v>
      </c>
      <c r="E245" s="51">
        <v>1</v>
      </c>
      <c r="F245" s="52">
        <v>1</v>
      </c>
      <c r="G245" s="53"/>
      <c r="H245" s="54">
        <f t="shared" si="7"/>
        <v>1</v>
      </c>
    </row>
    <row r="246" spans="2:8" ht="75" x14ac:dyDescent="0.2">
      <c r="B246" s="50" t="s">
        <v>52</v>
      </c>
      <c r="C246" s="74" t="s">
        <v>248</v>
      </c>
      <c r="D246" s="73" t="s">
        <v>24</v>
      </c>
      <c r="E246" s="51">
        <v>240.92499999999998</v>
      </c>
      <c r="F246" s="52">
        <v>1</v>
      </c>
      <c r="G246" s="53"/>
      <c r="H246" s="54">
        <f t="shared" si="7"/>
        <v>240.93</v>
      </c>
    </row>
    <row r="247" spans="2:8" ht="15.75" x14ac:dyDescent="0.2">
      <c r="B247" s="48"/>
      <c r="C247" s="55" t="s">
        <v>121</v>
      </c>
      <c r="D247" s="56"/>
      <c r="E247" s="56"/>
      <c r="F247" s="52">
        <v>1</v>
      </c>
      <c r="G247" s="56"/>
      <c r="H247" s="57">
        <f>SUM(H235:H246)</f>
        <v>2241.1699999999996</v>
      </c>
    </row>
    <row r="248" spans="2:8" ht="15.75" x14ac:dyDescent="0.2">
      <c r="B248" s="47"/>
      <c r="C248" s="48" t="s">
        <v>268</v>
      </c>
      <c r="D248" s="49"/>
      <c r="E248" s="49"/>
      <c r="F248" s="52">
        <v>1</v>
      </c>
      <c r="G248" s="49"/>
      <c r="H248" s="49"/>
    </row>
    <row r="249" spans="2:8" ht="120" x14ac:dyDescent="0.2">
      <c r="B249" s="50" t="s">
        <v>39</v>
      </c>
      <c r="C249" s="74" t="s">
        <v>189</v>
      </c>
      <c r="D249" s="73" t="s">
        <v>18</v>
      </c>
      <c r="E249" s="51">
        <v>2</v>
      </c>
      <c r="F249" s="52">
        <v>1</v>
      </c>
      <c r="G249" s="53"/>
      <c r="H249" s="54">
        <f>ROUND(E249*F249,2)</f>
        <v>2</v>
      </c>
    </row>
    <row r="250" spans="2:8" ht="45" x14ac:dyDescent="0.2">
      <c r="B250" s="50" t="s">
        <v>37</v>
      </c>
      <c r="C250" s="74" t="s">
        <v>192</v>
      </c>
      <c r="D250" s="73" t="s">
        <v>24</v>
      </c>
      <c r="E250" s="51">
        <v>21.9</v>
      </c>
      <c r="F250" s="52">
        <v>1</v>
      </c>
      <c r="G250" s="53"/>
      <c r="H250" s="54">
        <f>ROUND(E250*F250,2)</f>
        <v>21.9</v>
      </c>
    </row>
    <row r="251" spans="2:8" ht="120" x14ac:dyDescent="0.2">
      <c r="B251" s="50" t="s">
        <v>38</v>
      </c>
      <c r="C251" s="74" t="s">
        <v>193</v>
      </c>
      <c r="D251" s="73" t="s">
        <v>24</v>
      </c>
      <c r="E251" s="51">
        <v>21.9</v>
      </c>
      <c r="F251" s="52">
        <v>1</v>
      </c>
      <c r="G251" s="53"/>
      <c r="H251" s="54">
        <f>ROUND(E251*F251,2)</f>
        <v>21.9</v>
      </c>
    </row>
    <row r="252" spans="2:8" ht="210" x14ac:dyDescent="0.2">
      <c r="B252" s="50" t="s">
        <v>41</v>
      </c>
      <c r="C252" s="74" t="s">
        <v>258</v>
      </c>
      <c r="D252" s="73" t="s">
        <v>40</v>
      </c>
      <c r="E252" s="51">
        <v>36.299999999999997</v>
      </c>
      <c r="F252" s="52">
        <v>1</v>
      </c>
      <c r="G252" s="53"/>
      <c r="H252" s="54">
        <f>ROUND(E252*F252,2)</f>
        <v>36.299999999999997</v>
      </c>
    </row>
    <row r="253" spans="2:8" ht="30" x14ac:dyDescent="0.2">
      <c r="B253" s="50" t="s">
        <v>36</v>
      </c>
      <c r="C253" s="74" t="s">
        <v>249</v>
      </c>
      <c r="D253" s="73" t="s">
        <v>18</v>
      </c>
      <c r="E253" s="51">
        <v>2</v>
      </c>
      <c r="F253" s="52">
        <v>1</v>
      </c>
      <c r="G253" s="53"/>
      <c r="H253" s="54">
        <f>ROUND(E253*F253,2)</f>
        <v>2</v>
      </c>
    </row>
    <row r="254" spans="2:8" ht="15.75" x14ac:dyDescent="0.2">
      <c r="B254" s="48"/>
      <c r="C254" s="55" t="s">
        <v>122</v>
      </c>
      <c r="D254" s="56"/>
      <c r="E254" s="56"/>
      <c r="F254" s="52">
        <v>1</v>
      </c>
      <c r="G254" s="56"/>
      <c r="H254" s="57">
        <f>SUM(H249:H253)</f>
        <v>84.1</v>
      </c>
    </row>
    <row r="255" spans="2:8" ht="15.75" x14ac:dyDescent="0.2">
      <c r="B255" s="47"/>
      <c r="C255" s="48" t="s">
        <v>269</v>
      </c>
      <c r="D255" s="49"/>
      <c r="E255" s="49"/>
      <c r="F255" s="52">
        <v>1</v>
      </c>
      <c r="G255" s="49"/>
      <c r="H255" s="49"/>
    </row>
    <row r="256" spans="2:8" ht="90" x14ac:dyDescent="0.2">
      <c r="B256" s="50" t="s">
        <v>55</v>
      </c>
      <c r="C256" s="74" t="s">
        <v>195</v>
      </c>
      <c r="D256" s="73" t="s">
        <v>56</v>
      </c>
      <c r="E256" s="51">
        <v>10</v>
      </c>
      <c r="F256" s="52">
        <v>1</v>
      </c>
      <c r="G256" s="53"/>
      <c r="H256" s="54">
        <f t="shared" ref="H256:H273" si="8">ROUND(E256*F256,2)</f>
        <v>10</v>
      </c>
    </row>
    <row r="257" spans="2:8" ht="45" x14ac:dyDescent="0.2">
      <c r="B257" s="50" t="s">
        <v>57</v>
      </c>
      <c r="C257" s="74" t="s">
        <v>196</v>
      </c>
      <c r="D257" s="73" t="s">
        <v>56</v>
      </c>
      <c r="E257" s="51">
        <v>17</v>
      </c>
      <c r="F257" s="52">
        <v>1</v>
      </c>
      <c r="G257" s="53"/>
      <c r="H257" s="54">
        <f t="shared" si="8"/>
        <v>17</v>
      </c>
    </row>
    <row r="258" spans="2:8" ht="105" x14ac:dyDescent="0.2">
      <c r="B258" s="50" t="s">
        <v>58</v>
      </c>
      <c r="C258" s="74" t="s">
        <v>250</v>
      </c>
      <c r="D258" s="73" t="s">
        <v>18</v>
      </c>
      <c r="E258" s="51">
        <v>12</v>
      </c>
      <c r="F258" s="52">
        <v>1</v>
      </c>
      <c r="G258" s="53"/>
      <c r="H258" s="54">
        <f t="shared" si="8"/>
        <v>12</v>
      </c>
    </row>
    <row r="259" spans="2:8" ht="90" x14ac:dyDescent="0.2">
      <c r="B259" s="50" t="s">
        <v>59</v>
      </c>
      <c r="C259" s="74" t="s">
        <v>198</v>
      </c>
      <c r="D259" s="73" t="s">
        <v>18</v>
      </c>
      <c r="E259" s="51">
        <v>5</v>
      </c>
      <c r="F259" s="52">
        <v>1</v>
      </c>
      <c r="G259" s="53"/>
      <c r="H259" s="54">
        <f t="shared" si="8"/>
        <v>5</v>
      </c>
    </row>
    <row r="260" spans="2:8" ht="60" x14ac:dyDescent="0.2">
      <c r="B260" s="50" t="s">
        <v>60</v>
      </c>
      <c r="C260" s="74" t="s">
        <v>199</v>
      </c>
      <c r="D260" s="73" t="s">
        <v>56</v>
      </c>
      <c r="E260" s="51">
        <v>8</v>
      </c>
      <c r="F260" s="52">
        <v>1</v>
      </c>
      <c r="G260" s="53"/>
      <c r="H260" s="54">
        <f t="shared" si="8"/>
        <v>8</v>
      </c>
    </row>
    <row r="261" spans="2:8" ht="45" x14ac:dyDescent="0.2">
      <c r="B261" s="50" t="s">
        <v>61</v>
      </c>
      <c r="C261" s="74" t="s">
        <v>200</v>
      </c>
      <c r="D261" s="73" t="s">
        <v>18</v>
      </c>
      <c r="E261" s="51">
        <v>8</v>
      </c>
      <c r="F261" s="52">
        <v>1</v>
      </c>
      <c r="G261" s="53"/>
      <c r="H261" s="54">
        <f t="shared" si="8"/>
        <v>8</v>
      </c>
    </row>
    <row r="262" spans="2:8" ht="60" x14ac:dyDescent="0.2">
      <c r="B262" s="50" t="s">
        <v>68</v>
      </c>
      <c r="C262" s="74" t="s">
        <v>201</v>
      </c>
      <c r="D262" s="73" t="s">
        <v>18</v>
      </c>
      <c r="E262" s="51">
        <v>1</v>
      </c>
      <c r="F262" s="52">
        <v>1</v>
      </c>
      <c r="G262" s="53"/>
      <c r="H262" s="54">
        <f t="shared" si="8"/>
        <v>1</v>
      </c>
    </row>
    <row r="263" spans="2:8" ht="120" x14ac:dyDescent="0.2">
      <c r="B263" s="50" t="s">
        <v>62</v>
      </c>
      <c r="C263" s="74" t="s">
        <v>202</v>
      </c>
      <c r="D263" s="73" t="s">
        <v>18</v>
      </c>
      <c r="E263" s="51">
        <v>2</v>
      </c>
      <c r="F263" s="52">
        <v>1</v>
      </c>
      <c r="G263" s="53"/>
      <c r="H263" s="54">
        <f t="shared" si="8"/>
        <v>2</v>
      </c>
    </row>
    <row r="264" spans="2:8" ht="105" x14ac:dyDescent="0.2">
      <c r="B264" s="50" t="s">
        <v>140</v>
      </c>
      <c r="C264" s="74" t="s">
        <v>251</v>
      </c>
      <c r="D264" s="73" t="s">
        <v>56</v>
      </c>
      <c r="E264" s="51">
        <v>2</v>
      </c>
      <c r="F264" s="52">
        <v>1</v>
      </c>
      <c r="G264" s="53"/>
      <c r="H264" s="54">
        <f t="shared" si="8"/>
        <v>2</v>
      </c>
    </row>
    <row r="265" spans="2:8" ht="45" x14ac:dyDescent="0.2">
      <c r="B265" s="50" t="s">
        <v>64</v>
      </c>
      <c r="C265" s="74" t="s">
        <v>205</v>
      </c>
      <c r="D265" s="73" t="s">
        <v>56</v>
      </c>
      <c r="E265" s="51">
        <v>2</v>
      </c>
      <c r="F265" s="52">
        <v>1</v>
      </c>
      <c r="G265" s="53"/>
      <c r="H265" s="54">
        <f t="shared" si="8"/>
        <v>2</v>
      </c>
    </row>
    <row r="266" spans="2:8" ht="165" x14ac:dyDescent="0.2">
      <c r="B266" s="50" t="s">
        <v>54</v>
      </c>
      <c r="C266" s="74" t="s">
        <v>252</v>
      </c>
      <c r="D266" s="73" t="s">
        <v>18</v>
      </c>
      <c r="E266" s="51">
        <v>2</v>
      </c>
      <c r="F266" s="52">
        <v>1</v>
      </c>
      <c r="G266" s="53"/>
      <c r="H266" s="54">
        <f t="shared" si="8"/>
        <v>2</v>
      </c>
    </row>
    <row r="267" spans="2:8" ht="75" x14ac:dyDescent="0.2">
      <c r="B267" s="50" t="s">
        <v>65</v>
      </c>
      <c r="C267" s="74" t="s">
        <v>253</v>
      </c>
      <c r="D267" s="73" t="s">
        <v>18</v>
      </c>
      <c r="E267" s="51">
        <v>2</v>
      </c>
      <c r="F267" s="52">
        <v>1</v>
      </c>
      <c r="G267" s="53"/>
      <c r="H267" s="54">
        <f t="shared" si="8"/>
        <v>2</v>
      </c>
    </row>
    <row r="268" spans="2:8" ht="90" x14ac:dyDescent="0.2">
      <c r="B268" s="50" t="s">
        <v>66</v>
      </c>
      <c r="C268" s="74" t="s">
        <v>209</v>
      </c>
      <c r="D268" s="73" t="s">
        <v>18</v>
      </c>
      <c r="E268" s="51">
        <v>6</v>
      </c>
      <c r="F268" s="52">
        <v>1</v>
      </c>
      <c r="G268" s="53"/>
      <c r="H268" s="54">
        <f t="shared" si="8"/>
        <v>6</v>
      </c>
    </row>
    <row r="269" spans="2:8" ht="90" x14ac:dyDescent="0.2">
      <c r="B269" s="50" t="s">
        <v>141</v>
      </c>
      <c r="C269" s="74" t="s">
        <v>254</v>
      </c>
      <c r="D269" s="73" t="s">
        <v>18</v>
      </c>
      <c r="E269" s="51">
        <v>1</v>
      </c>
      <c r="F269" s="52">
        <v>1</v>
      </c>
      <c r="G269" s="53"/>
      <c r="H269" s="54">
        <f t="shared" si="8"/>
        <v>1</v>
      </c>
    </row>
    <row r="270" spans="2:8" ht="60" x14ac:dyDescent="0.2">
      <c r="B270" s="50" t="s">
        <v>142</v>
      </c>
      <c r="C270" s="74" t="s">
        <v>255</v>
      </c>
      <c r="D270" s="73" t="s">
        <v>18</v>
      </c>
      <c r="E270" s="51">
        <v>1</v>
      </c>
      <c r="F270" s="52">
        <v>1</v>
      </c>
      <c r="G270" s="53"/>
      <c r="H270" s="54">
        <f t="shared" si="8"/>
        <v>1</v>
      </c>
    </row>
    <row r="271" spans="2:8" ht="45" x14ac:dyDescent="0.2">
      <c r="B271" s="50" t="s">
        <v>136</v>
      </c>
      <c r="C271" s="74" t="s">
        <v>219</v>
      </c>
      <c r="D271" s="73" t="s">
        <v>40</v>
      </c>
      <c r="E271" s="51">
        <v>5</v>
      </c>
      <c r="F271" s="52">
        <v>1</v>
      </c>
      <c r="G271" s="53"/>
      <c r="H271" s="54">
        <f t="shared" si="8"/>
        <v>5</v>
      </c>
    </row>
    <row r="272" spans="2:8" ht="45" x14ac:dyDescent="0.2">
      <c r="B272" s="50" t="s">
        <v>138</v>
      </c>
      <c r="C272" s="74" t="s">
        <v>221</v>
      </c>
      <c r="D272" s="73" t="s">
        <v>40</v>
      </c>
      <c r="E272" s="51">
        <v>5</v>
      </c>
      <c r="F272" s="52">
        <v>1</v>
      </c>
      <c r="G272" s="53"/>
      <c r="H272" s="54">
        <f t="shared" si="8"/>
        <v>5</v>
      </c>
    </row>
    <row r="273" spans="2:8" ht="45" x14ac:dyDescent="0.2">
      <c r="B273" s="50" t="s">
        <v>139</v>
      </c>
      <c r="C273" s="74" t="s">
        <v>222</v>
      </c>
      <c r="D273" s="73" t="s">
        <v>40</v>
      </c>
      <c r="E273" s="51">
        <v>15</v>
      </c>
      <c r="F273" s="52">
        <v>1</v>
      </c>
      <c r="G273" s="53"/>
      <c r="H273" s="54">
        <f t="shared" si="8"/>
        <v>15</v>
      </c>
    </row>
    <row r="274" spans="2:8" ht="15.75" x14ac:dyDescent="0.2">
      <c r="B274" s="48"/>
      <c r="C274" s="55" t="s">
        <v>123</v>
      </c>
      <c r="D274" s="56"/>
      <c r="E274" s="56"/>
      <c r="F274" s="56"/>
      <c r="G274" s="56"/>
      <c r="H274" s="57">
        <f>SUM(H256:H273)</f>
        <v>104</v>
      </c>
    </row>
    <row r="275" spans="2:8" s="33" customFormat="1" ht="15.75" x14ac:dyDescent="0.2">
      <c r="B275" s="78"/>
      <c r="C275" s="79" t="s">
        <v>272</v>
      </c>
      <c r="D275" s="80"/>
      <c r="E275" s="81"/>
      <c r="F275" s="82"/>
      <c r="G275" s="82"/>
      <c r="H275" s="83">
        <f>H223+H233+H247+H254+H274</f>
        <v>10788.58</v>
      </c>
    </row>
    <row r="291" spans="10:10" x14ac:dyDescent="0.2">
      <c r="J291" s="3"/>
    </row>
  </sheetData>
  <protectedRanges>
    <protectedRange sqref="C106 C215" name="Rango1_47_1_1_2_1"/>
  </protectedRanges>
  <autoFilter ref="B106:H275"/>
  <mergeCells count="19">
    <mergeCell ref="C102:H102"/>
    <mergeCell ref="C103:H103"/>
    <mergeCell ref="C18:G18"/>
    <mergeCell ref="C31:G31"/>
    <mergeCell ref="G6:H6"/>
    <mergeCell ref="C100:H100"/>
    <mergeCell ref="C101:H101"/>
    <mergeCell ref="G98:H98"/>
    <mergeCell ref="B99:H99"/>
    <mergeCell ref="B93:H93"/>
    <mergeCell ref="E65:G65"/>
    <mergeCell ref="E78:G78"/>
    <mergeCell ref="E79:G79"/>
    <mergeCell ref="B1:H1"/>
    <mergeCell ref="C8:H8"/>
    <mergeCell ref="C9:H9"/>
    <mergeCell ref="C10:H10"/>
    <mergeCell ref="C11:H11"/>
    <mergeCell ref="B7:H7"/>
  </mergeCells>
  <printOptions horizontalCentered="1"/>
  <pageMargins left="0.23622047244094491" right="0.23622047244094491" top="0.35433070866141736" bottom="0.35433070866141736" header="0" footer="0.19685039370078741"/>
  <pageSetup scale="50" fitToWidth="0" fitToHeight="0" orientation="portrait" horizontalDpi="4294967293" verticalDpi="4294967293" r:id="rId1"/>
  <headerFooter differentFirst="1" alignWithMargins="0">
    <oddFooter>&amp;CPágina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Ana Belen Cosio Benson</cp:lastModifiedBy>
  <cp:lastPrinted>2024-05-22T15:47:15Z</cp:lastPrinted>
  <dcterms:created xsi:type="dcterms:W3CDTF">2015-03-31T19:29:48Z</dcterms:created>
  <dcterms:modified xsi:type="dcterms:W3CDTF">2024-06-14T17:53:35Z</dcterms:modified>
</cp:coreProperties>
</file>