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rabajo\ISIFE\1. Planeacion\2024\3. Concursos\Licitación Pública\Fam Superior\024-2024\"/>
    </mc:Choice>
  </mc:AlternateContent>
  <bookViews>
    <workbookView xWindow="0" yWindow="0" windowWidth="23040" windowHeight="891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Catálogo!$B$105:$H$236</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Catálogo!$B$1:$H$236</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Catálogo!$93:$104</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4" i="1" l="1"/>
  <c r="H225" i="1"/>
  <c r="H199" i="1"/>
  <c r="H198" i="1"/>
  <c r="H197" i="1"/>
  <c r="H196" i="1"/>
  <c r="H195" i="1"/>
  <c r="H194" i="1"/>
  <c r="H193" i="1"/>
  <c r="H192" i="1"/>
  <c r="H191" i="1"/>
  <c r="C189" i="1"/>
  <c r="C188" i="1"/>
  <c r="H185" i="1"/>
  <c r="H184" i="1"/>
  <c r="H183" i="1"/>
  <c r="H182" i="1"/>
  <c r="H181" i="1"/>
  <c r="H180" i="1"/>
  <c r="H179" i="1"/>
  <c r="H178" i="1"/>
  <c r="H177" i="1"/>
  <c r="H176" i="1"/>
  <c r="H175" i="1"/>
  <c r="H174" i="1"/>
  <c r="H173" i="1"/>
  <c r="H163" i="1"/>
  <c r="H162" i="1"/>
  <c r="H161" i="1"/>
  <c r="H160" i="1"/>
  <c r="H159" i="1"/>
  <c r="H158" i="1"/>
  <c r="H154" i="1"/>
  <c r="H153" i="1"/>
  <c r="H152" i="1"/>
  <c r="H151" i="1"/>
  <c r="H150" i="1"/>
  <c r="H149" i="1"/>
  <c r="H148" i="1"/>
  <c r="H147" i="1"/>
  <c r="H146" i="1"/>
  <c r="H145" i="1"/>
  <c r="H144" i="1"/>
  <c r="H143" i="1"/>
  <c r="H142" i="1"/>
  <c r="H141" i="1"/>
  <c r="H140" i="1"/>
  <c r="C156" i="1"/>
  <c r="H135" i="1"/>
  <c r="H134" i="1"/>
  <c r="H133" i="1"/>
  <c r="H132" i="1"/>
  <c r="H131" i="1"/>
  <c r="H130" i="1"/>
  <c r="H129" i="1"/>
  <c r="H128" i="1"/>
  <c r="C165" i="1" l="1"/>
  <c r="C137" i="1"/>
  <c r="C122" i="1"/>
  <c r="C106" i="1"/>
  <c r="C105" i="1"/>
  <c r="H234" i="1" l="1"/>
  <c r="H233" i="1"/>
  <c r="H232" i="1"/>
  <c r="H229" i="1"/>
  <c r="H226" i="1"/>
  <c r="H223" i="1"/>
  <c r="H222" i="1"/>
  <c r="H221" i="1"/>
  <c r="H216" i="1"/>
  <c r="H215" i="1"/>
  <c r="H214" i="1"/>
  <c r="H211" i="1"/>
  <c r="H210" i="1"/>
  <c r="H209" i="1"/>
  <c r="H208" i="1"/>
  <c r="H207" i="1"/>
  <c r="H204" i="1"/>
  <c r="H203" i="1"/>
  <c r="H202" i="1"/>
  <c r="H190" i="1"/>
  <c r="H172" i="1"/>
  <c r="H171" i="1"/>
  <c r="H170" i="1"/>
  <c r="H169" i="1"/>
  <c r="H168" i="1"/>
  <c r="H167" i="1"/>
  <c r="H166" i="1"/>
  <c r="H157" i="1"/>
  <c r="H139" i="1"/>
  <c r="H138" i="1"/>
  <c r="H127" i="1"/>
  <c r="H126" i="1"/>
  <c r="H125" i="1"/>
  <c r="H124" i="1"/>
  <c r="H123" i="1"/>
  <c r="H120" i="1"/>
  <c r="H119" i="1"/>
  <c r="H118" i="1"/>
  <c r="H117" i="1"/>
  <c r="H116" i="1"/>
  <c r="H115" i="1"/>
  <c r="H114" i="1"/>
  <c r="H113" i="1"/>
  <c r="H112" i="1"/>
  <c r="H111" i="1"/>
  <c r="H110" i="1"/>
  <c r="H109" i="1"/>
  <c r="H108" i="1"/>
  <c r="H107" i="1"/>
  <c r="H205" i="1" l="1"/>
  <c r="H32" i="1" s="1"/>
  <c r="H227" i="1"/>
  <c r="H41" i="1" s="1"/>
  <c r="H164" i="1"/>
  <c r="H23" i="1" s="1"/>
  <c r="H200" i="1"/>
  <c r="H212" i="1"/>
  <c r="H33" i="1" s="1"/>
  <c r="H230" i="1"/>
  <c r="H42" i="1" s="1"/>
  <c r="H136" i="1"/>
  <c r="H21" i="1" s="1"/>
  <c r="H155" i="1"/>
  <c r="H22" i="1" s="1"/>
  <c r="H217" i="1"/>
  <c r="H34" i="1" s="1"/>
  <c r="H235" i="1"/>
  <c r="H186" i="1"/>
  <c r="H24" i="1" s="1"/>
  <c r="H121" i="1"/>
  <c r="H43" i="1" l="1"/>
  <c r="H236" i="1"/>
  <c r="H31" i="1"/>
  <c r="H218" i="1"/>
  <c r="H20" i="1"/>
  <c r="H187" i="1"/>
  <c r="H44" i="1" l="1"/>
  <c r="H25" i="1" l="1"/>
  <c r="H35" i="1"/>
  <c r="H50" i="1" l="1"/>
  <c r="C103" i="1"/>
  <c r="C102" i="1"/>
  <c r="C101" i="1"/>
  <c r="C100" i="1"/>
  <c r="H51" i="1" l="1"/>
  <c r="H52" i="1" s="1"/>
</calcChain>
</file>

<file path=xl/sharedStrings.xml><?xml version="1.0" encoding="utf-8"?>
<sst xmlns="http://schemas.openxmlformats.org/spreadsheetml/2006/main" count="371" uniqueCount="216">
  <si>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</si>
  <si>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</si>
  <si>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</si>
  <si>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</si>
  <si>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</si>
  <si>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</si>
  <si>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</si>
  <si>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</si>
  <si>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</si>
  <si>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</si>
  <si>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</si>
  <si>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</si>
  <si>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</si>
  <si>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</si>
  <si>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</si>
  <si>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</si>
  <si>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</si>
  <si>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</si>
  <si>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</si>
  <si>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</si>
  <si>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</si>
  <si>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</si>
  <si>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</si>
  <si>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</si>
  <si>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</si>
  <si>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</si>
  <si>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Acero de refuerzo en estructura #3 f'y=4,200 kg/cm2; incluye: suministro, habilitado, armado, cortes, traslapes, ganchos y desperdicios, silletas, alambre recocido, mano de obra, herramienta, equipo de protección personal y limpieza del área de trabajo.</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</si>
  <si>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</si>
  <si>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Subtotal estructura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</si>
  <si>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</si>
  <si>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Subtotal albañilería y acabados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</si>
  <si>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</si>
  <si>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</si>
  <si>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</si>
  <si>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</si>
  <si>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</si>
  <si>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8, incluye: cinta aislante, vulcanizada, barniz y perno de conexión, cocas y desperdicios.</t>
  </si>
  <si>
    <t>Subtotal instalaciones</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</si>
  <si>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</si>
  <si>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</si>
  <si>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colocación y conexión de lámpara fluorescente de sobreponer 4x32 watts, marca cooper ligthing, highlumen, lithonia o similar en calidad y precio, fijada con 4 anclas tipo hilti o 4 taquetes y pijas, con acrílico difusor envolvente, gabinete para sobreponer de 1,22 m de largo y de 30 cm a 35 cm de ancho, balastro electrónico, 4 tubos t-8 de 32 watts cada uno temperatura de color de 4100, pruebas, conexiones, mano de obra, herramienta, equipo de protección personal y limpieza del área de trabajo.</t>
  </si>
  <si>
    <t>Subtotal II</t>
  </si>
  <si>
    <t>Subtotal III</t>
  </si>
  <si>
    <t>Suministro, colocación y conexión de cable de cobre con aislamiento thw-ls o thw-ls a 75 grados calibre # 10, incluye: cinta aislante, vulcanizada, barniz y perno de conexión, cocas y desperdicios.</t>
  </si>
  <si>
    <t>Acero de refuerzo en cimentación diámetro #4 f'y=4,200 kg/cm2; incluye: suministro, habilitado, armado, cortes, traslapes, ganchos y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</si>
  <si>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</si>
  <si>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</si>
  <si>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</si>
  <si>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</si>
  <si>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Subtotal Cimentación</t>
  </si>
  <si>
    <t>03. Albañilería y acabados</t>
  </si>
  <si>
    <t>Retiro de material producto de excavaciones o demoliciones, incluye; carga con equipo mecánico y retiro de material fuera de los sitios de los trabajos a una distancia de 10 km.</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</si>
  <si>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</si>
  <si>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</si>
  <si>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</si>
  <si>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Acero de refuerzo en cimentación diámetro #5 f'y=4,200 kg/cm2; incluye: suministro, habilitado, armado, cortes, traslapes, ganchos y desperdicios, silletas, alambre recocido, mano de obra, herramienta, equipo de protección personal y limpieza del área de trabajo.</t>
  </si>
  <si>
    <t>Suministro y colocación de mortero expansivo de 0.00 hasta 4.00 cm. de espesor para nivelación de placas en base de columnas de acero, incluye: cimbrado, descimbrado, materiales, herramienta, mano de obra y limpieza.</t>
  </si>
  <si>
    <t>Suministro, habilitado y colocación de columnas, trabes con viga diferentes pesos (ipr) a-36, incluye; soldadura, flete, maniobras, plomeo, una mano de primario epóxico anticorrosivo ea p-10 color blanco con catalizador disolución a base de solvente y 2 manos de pintura esmalte en acabado final, color definido por la residencia (ver plano).</t>
  </si>
  <si>
    <t>Suministro, habilitado y colocación de perfiles cuadrados y rectangulares ® en diferentes secciones y pesos incluye: corte, soldadura, nivelación, una mano de primario epóxico anticorrosivo ea p-10 color blanco con catalizador disolución a base de solvente y 2 manos de pintura esmalte en acabado final, color definido por la residencia.</t>
  </si>
  <si>
    <t>Suministro, habilitado y armado de trabes y columnas a base de monten de 0,00 hasta 10.00 m. de altura en diferentes medidas, incluye: fletes, maniobras, una mano de primario epóxico anticorrosivo ea p-10 color blanco con catalizador disolución a base de solvente y 2 manos de pintura esmalte en acabado final, color definido por la residencia.</t>
  </si>
  <si>
    <t>Suministro, habilitado y colocación de placa de diferentes medidas; incluye: soldadura 70-11, una mano de primario epóxico anticorrosivo ea p-10 color blanco con catalizador disolución a base de solvente y 2 manos de pintura esmalte en acabado final, color definido por la residencia, incluye: fletes, maniobras, mano de obra, herramienta y equipo.</t>
  </si>
  <si>
    <t>Suministro y colocación de caballete dentado zintro aluminio calibre 26 r-72, incluye: anclajes a marco y largueros con pijas tipo lap auto taladrantes a cada 50 cm. de largo, sellado del caballete con sika flex.</t>
  </si>
  <si>
    <t>La Paz, B.C.S.</t>
  </si>
  <si>
    <t>02.- Estructura</t>
  </si>
  <si>
    <t>03.- Albañilería y acabados</t>
  </si>
  <si>
    <t>04.- Herrería, carpintería y cancelería</t>
  </si>
  <si>
    <t>05.- Instalaciones</t>
  </si>
  <si>
    <t>Universidad Autonoma de Baja California Sur (extension San Pedro)</t>
  </si>
  <si>
    <t>San Pedro</t>
  </si>
  <si>
    <t>Construccion de 2da etapa de unidad porcina (gestacion), construccion de fosa septica, red sanitaria</t>
  </si>
  <si>
    <t>I.- Nave de Gestación</t>
  </si>
  <si>
    <t>01.- Cimentación</t>
  </si>
  <si>
    <t>II.- Construcción de Fosa Septica "A"</t>
  </si>
  <si>
    <t>III.- Construcción de Pozo de Absorcion "A"</t>
  </si>
  <si>
    <t>10001/03</t>
  </si>
  <si>
    <t>11122/03</t>
  </si>
  <si>
    <t>11072/03</t>
  </si>
  <si>
    <t>11101/03</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</si>
  <si>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</si>
  <si>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11121/03</t>
  </si>
  <si>
    <t>12010/03</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</si>
  <si>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</si>
  <si>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12021/03</t>
  </si>
  <si>
    <t>12033/03</t>
  </si>
  <si>
    <t>Acero de refuerzo en cimentación con alambrón #2 f'y= 2,530 kg/cm2, incluye: suministro, habilitado, armado, cortes, traslapes, ganchos y desperdicios, silletas, alambre recocido, mano de obra, herramienta, equipo de protección personal y limpieza del área de trabajo.</t>
  </si>
  <si>
    <t>12034/03</t>
  </si>
  <si>
    <t>12035/03</t>
  </si>
  <si>
    <t>12036/03</t>
  </si>
  <si>
    <t>12063/03</t>
  </si>
  <si>
    <t>Murete de enrase acabado común en cimentación a base de block de cemento de 15x20x40 cm. (60 kg/cm2), asentado con mortero cemento-arena en proporción de 1:3 y con celdas rellenas de concreto f'c= 150 kg/cm2. incluye: desfondar block y varilla del # 3 @ 40 cm.</t>
  </si>
  <si>
    <t>10017/03</t>
  </si>
  <si>
    <t>Suministro y aplicación de impermeabilizante en cimentación de concreto, block mampostería a base de recubrimiento impermeable cementoso, sellatex de retex para evitar surgimientos de humedades y afloracion de salitre (ver instrucciones del proveedor para aplicación).</t>
  </si>
  <si>
    <t>12078/03</t>
  </si>
  <si>
    <t>Anclaje de castillos de 15x15 cm. en zapatas y enrases 0.00 a 1.20 m. altura con 4 varillas de 3/8" y estribos #2 @ 15 cm. incluye: cimbra común, colado, cruces de varillas, vibrado, curado y descimbrado.</t>
  </si>
  <si>
    <t>21101/03</t>
  </si>
  <si>
    <t>21203/03</t>
  </si>
  <si>
    <t>21205/03</t>
  </si>
  <si>
    <t>21300/03</t>
  </si>
  <si>
    <t>20005/03</t>
  </si>
  <si>
    <t>20121/03</t>
  </si>
  <si>
    <t>20101/03</t>
  </si>
  <si>
    <t>20106/03</t>
  </si>
  <si>
    <t>20127/03</t>
  </si>
  <si>
    <t>20124/03</t>
  </si>
  <si>
    <t>Suministro y colocación de lámina zintro r72 calibre 26, incluye: pijas auto taladrante tipo 12-14x1 ancladas a largueros y montenes en cada canal para evitar vibraciones, elevación de material, maniobras y fletes (ver plano).</t>
  </si>
  <si>
    <t>10010/03</t>
  </si>
  <si>
    <t>20045/03</t>
  </si>
  <si>
    <t>Suministro, habilitado y colocación de anclas con 8 redondos de 1/2" de diámetro con una longitud de 80 cm, perforaciones de 5/8" con terminación para rosca, incluye; corte, rosca, tuerca de sujeción, rondanas de presión, mano de obra y herramienta.</t>
  </si>
  <si>
    <t>32008/03</t>
  </si>
  <si>
    <t>Suministro y aplicación de poliuretano espreado sobre techumbre de lámina en un promedio de 2" de espesor, incluye: material, mano de obra, herramienta y equipo, andamios, consumibles, desperdicios, preparación de la superficie, acarreos, elevaciones, acopio y retiro fuera de la obra de materiales sobrantes, limpieza previa, chaflanes, acabado con elastomerico blanco o reflecta con 5 años de garantía aplicando dos en diferentes sentidos según lo requiera para lograr una película adecuada, la aplicación del elastomerico deberá ser colocada por lo menos 3 días después de la colocación del poliuretano espreado, limpieza final, cubrir, recortar y/o empapelar zona de trabajo.</t>
  </si>
  <si>
    <t>31093/03</t>
  </si>
  <si>
    <t>Castillo 15 x 20 cm, acabado común, concreto h. en o., f'c= 200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</si>
  <si>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31094/03</t>
  </si>
  <si>
    <t>Castillo 15 x 25 cm, acabado común, concreto h. en o., f'c= 200 kg/cm2, armada con 6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</si>
  <si>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31095/03</t>
  </si>
  <si>
    <t>Castillo 10 x 10 cm, acabado común, concreto h. en o., f'c= 200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</si>
  <si>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31204/03</t>
  </si>
  <si>
    <t>Malla electrosoldada 6x6/6-6, se deberá considerar para este trabajo: suministro y colocación, cortes, sujeción, traslapes, silleta pm-50 plastificada 4 pza/m2, mano de obra, equipo, herramienta, acopio y retiro de desperdicios a tiro autorizado y limpieza del área de trabajo.</t>
  </si>
  <si>
    <t>31200/03</t>
  </si>
  <si>
    <t>31220/03</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</si>
  <si>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</si>
  <si>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31146/03</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</si>
  <si>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</si>
  <si>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35601/03</t>
  </si>
  <si>
    <t>Construcción de muro de block hueco de cemento 10x20x40 cm. (60 kg/cm2), asentado con mortero cemento-arena 1:3, acabado aparente a una cara,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</si>
  <si>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32001/03</t>
  </si>
  <si>
    <t>30001/03</t>
  </si>
  <si>
    <t>34031/03</t>
  </si>
  <si>
    <t>Aplicación de pintura esmalte alquidálico en muros, columnas, trabes y plafones; a dos manos con las siguientes características: sin contenido de plomo y metales pesados, densidad 0.9-1.2 kg/litro, sólidos en peso 50% mínimo, viscosidad 90-120 u. krebs, estabilidad de un año, alto contenido de pigmentos, base solvente, resistencia al lavado, tiempo máximo de secado al tacto de cinco horas, acabado brillante, color según muestra aprobada. se deberá de considerar para este trabajo: suministro de la pintura materiales, mano de obra, herramientas, andamios, primario anticorrosivo, aplicación de las manos necesarias para cubrir perfectamente la superficie, limpieza del área de trabajo.</t>
  </si>
  <si>
    <t>30101/03</t>
  </si>
  <si>
    <t>Sellador siliconizado marca osel línea oro para pisos de concreto acabado natural ; incluye para este trabajo: suministro de sellador, materiales, mano de obra, herramientas, aplicación de las manos necesarias para cubrir perfectamente la superficie, acopio y retiro de desperdicios a tiro autorizado y limpieza del área de trabajo.</t>
  </si>
  <si>
    <t>30023/03</t>
  </si>
  <si>
    <t>Suministro y colocación de malla galvanizada del tipo pajarera, en el interior de edificio como refuerzo en muros y plafones de poliestireno para recibir repellados de mortero o acabado con yeso el precio incluye: traslapes, elementos de fijación, material, andamiajes y mano de obra</t>
  </si>
  <si>
    <t>38020/03</t>
  </si>
  <si>
    <t>Separación muro-columna con canal lámina galvanizada calibre #18 con 28 cm. de desarrollo en forma de "C", con placa poliestireno 3/4" x 18 cm. ancho, fijada a columna con ancla tipo hilti 6 por cada metro; incluye: acarreo dentro y fuera de la obra, elevación de los materiales, cortes, colocación, fijación, amarres, mano de obra, equipo de protección, depreciación y demás cargos derivados del uso de herramienta y equipo.</t>
  </si>
  <si>
    <t>30102/03</t>
  </si>
  <si>
    <t>Suministro y colocación de piso slats, modelo slat 408 de 244x122x10 cm ranura de 1 1/4" (544 kk de peso) en area de corral de porcinos soportado de estructura incluye: armado y nivelado, accesorios de fijación, equipo para montaje, acarreos.</t>
  </si>
  <si>
    <t>30100/03</t>
  </si>
  <si>
    <t>Canal de desagüe sanitario en forma de "U" de 25 cm de ancho libre y 10cm de espesor para el paso del agua, hecho de concreto hecho en obra f'c=150 kg/cm2 y armado con malla electrosoldada, de altura variable desde 20cm hasta 60cm. acabado pulido, se deberá considerar para este trabajo: materiales, mano de obra, herramienta, equipo, andamios, acarreos, cargas, elevación de materiales, habilitado, armado, colado, acopio y retiro de desperdicios a tiro autorizado y limpieza del área de trabajo.</t>
  </si>
  <si>
    <t>40130/03</t>
  </si>
  <si>
    <t>Suministro, habilitado y colocación de malla tipo mosquitero calibre 3/16 o mayor para colocarse en una altura de  0,00 hasta 10.00 m. de altura incluye: fijación, fletes, maniobras, una mano de primario epóxico anticorrosivo ea p-10 color blanco con catalizador disolución a base de solvente y 2 manos de pintura esmalte en acabado final, color definido por la residencia.</t>
  </si>
  <si>
    <t>49333/03</t>
  </si>
  <si>
    <t>suministro, habilitado y colocación de barandal de 1.00 m. de altura a  base de  6 tubos circular de 1" calibre #14 en forma horizontal, en poste a base de solera de 3"x1/4" a cada metro y en esquinas, pasamanos a base de angulo de 2"x1/4", incluye: una mano de primario epóxico anticorrosivo ea p-10 color blanco con catalizador disolución a base de solvente y 2 manos de pintura esmalte en acabado final, color definido por la residencia.</t>
  </si>
  <si>
    <t>49332/03</t>
  </si>
  <si>
    <t>Suministro, habilitado y colocación de puerta de 0.60x 1.00 m. a base de 6 tubos circular de 1" calibre #14 en forma horizontal, en poste a base de solera de 3"x1/4" fijada a mocheta, pasamanos a base de ángulo de 2"x1/4", con bisagra en apertura de 180°, pasador reforzado, incluye: una mano de primario epóxico anticorrosivo ea p-10 color blanco con catalizador disolución a base de solvente y 2 manos de pintura esmalte en acabado final, color definido por la residencia.</t>
  </si>
  <si>
    <t>48056/03</t>
  </si>
  <si>
    <t>40073/03</t>
  </si>
  <si>
    <t>Suministro y colocación de placa 10 x 10 cm. x 1/4" anclada a castillo con ángulo abierto de 1 1/4" x 1/8", incluye: perforación para fijar en cimbra como preparación. ( ver plano correspondiente)</t>
  </si>
  <si>
    <t>40208/03</t>
  </si>
  <si>
    <t>Suministro, habilitado y colocación de marco y puerta de herrería tubular con perfiles k-300,p-400,m-600 duela 170, incluye: una mano de primario epóxico anticorrosivo ea p-10 color blanco con catalizador disolución a base de solvente y 2 manos de pintura esmalte en acabado final, color definido por la residencia, cerrojo doble cilindro y cerradura de parche, bisagras de libro 3", puerta de de 0.90 x 2.20, jaladera con solera de 1" x 1/4", sello con silicón color blanco en el perímetro de la puerta, 5 placas para fijación de marco de 15 x 5 cm. por 1/4 de espesor en cadena, castillo y trabe. (ver plano aer-005-01).</t>
  </si>
  <si>
    <t>40003/03</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</si>
  <si>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</si>
  <si>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50007/03</t>
  </si>
  <si>
    <t>50009/03</t>
  </si>
  <si>
    <t>50085/03</t>
  </si>
  <si>
    <t>50024/03</t>
  </si>
  <si>
    <t>51009/03</t>
  </si>
  <si>
    <t>50058/03</t>
  </si>
  <si>
    <t>55508/03</t>
  </si>
  <si>
    <t>70085/03</t>
  </si>
  <si>
    <t>Descarga sanitaria de comedero a base de tubo de 3" conectada a bebedero y con descarga en rampa de canal, incluye: codos, tendido de tubo instalación de tubo previo a colado de rampa (4 ml de recorrido)</t>
  </si>
  <si>
    <t>51427/03</t>
  </si>
  <si>
    <t>Suministro y tendido de tubo conduit pvc c-40 de 21 mm (3/4") diámetro, incluye: tendido, conexiones, pegamento, trazos, excavación, relleno, material, mano de obra, herramienta, equipo de protección personal y limpieza del área de trabajo.</t>
  </si>
  <si>
    <t>51465/03</t>
  </si>
  <si>
    <t>Suministro, colocación y conexión de cable de cobre con aislamiento thw-ls o thw-ls a 75 grados calibre # 12, incluye: cinta aislante, vulcanizada, barniz y perno de conexión, cocas y desperdicios.</t>
  </si>
  <si>
    <t>51466/03</t>
  </si>
  <si>
    <t>61554/03</t>
  </si>
  <si>
    <t>Suministro y colocación de llave de bola para jardín de 3/4" cuerpo de latón cierre de vástago, incluye: ranurado, colocación y resanes.</t>
  </si>
  <si>
    <t>60016/03</t>
  </si>
  <si>
    <t>Suministro y tendido de tubo pvc hidráulico pesado 27 mm (1") de diámetro, incluye: tendido, conexiones, pegamento, trazos, excavación, relleno, material, mano de obra, herramienta, equipo de protección personal y limpieza del área de trabajo.</t>
  </si>
  <si>
    <t>61600/03</t>
  </si>
  <si>
    <t>Suministro, colocación y conexión de tanque para hidroneumático de 120 galones precargado con motobomba Jet de Hierro Gris con Motor 1 Hp succión de 1.25" y descarga de 1" modelo: JX2ME100E marca evans. incluye: base para tanque y manómetros de 0-100 psi 19 mm, tubería tuerca unión y coples necesarios para su conexión a red hidráulica existente de diámetros de motobomba hasta 5 metros de distancia y dos cables # 10, y uno # 12 para su conexión a centro de carga qo2 dentro de misma caseta.</t>
  </si>
  <si>
    <t>55507/03</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</si>
  <si>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</si>
  <si>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55620/03</t>
  </si>
  <si>
    <t>Suministro y colocación de centro de carga qo 30 circuitos 3f-4h 220/127 v con zapatas principales de 200 amperes, en gabinete nema 3r modelo qo330l200grb marca square d o similar en cálidad y precio, incluye: fijación conexiones, identificación y pruebas.</t>
  </si>
  <si>
    <t>51430/03</t>
  </si>
  <si>
    <t>Suministro y tendido de tubo conduit pvc c-40 de 41 mm (1 1/2") diámetro, incluye: tendido, conexiones, pegamento, trazos, excavación, relleno, material, mano de obra, herramienta, equipo de protección personal y limpieza del área de trabajo.</t>
  </si>
  <si>
    <t>51467/03</t>
  </si>
  <si>
    <t>51470/03</t>
  </si>
  <si>
    <t>Suministro, colocación y conexión de cable de cobre con aislamiento thw-ls o thhw-ls a 75 grados calibre # 4, incluye: cinta aislante, vulcanizada, barniz y perno de conexión, cocas y desperdicios.</t>
  </si>
  <si>
    <t>55465/03</t>
  </si>
  <si>
    <t>Suministro, colocación y conexión de interruptor termomagnético tipo qo (enchufable) de 3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</si>
  <si>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Total I.- Nave de Gestación</t>
  </si>
  <si>
    <t>12109/03</t>
  </si>
  <si>
    <t>Cadena de concreto f'c=150 kg/cm2 sección de 15x20 cm. armada con armex, incluye: cimbra común, colado, vibrado, descimbrado y curado.</t>
  </si>
  <si>
    <t>11001/03</t>
  </si>
  <si>
    <t>21112/03</t>
  </si>
  <si>
    <t>Cimbra para losas sin recuperación acabado común a base de triplay de pino 19mm como cimbra de contacto, incluye: cimbrado, descimbrado, habilitado y chaflanes u ochavos.</t>
  </si>
  <si>
    <t>31019/03</t>
  </si>
  <si>
    <t>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</si>
  <si>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32005/03</t>
  </si>
  <si>
    <t>Aplanado de mezcla acabado pulido con mortero cemento-arena en proporción de 1:3; incluye: repellado a plomo y regla, remate y emboquillados.</t>
  </si>
  <si>
    <t>32003/03</t>
  </si>
  <si>
    <t>Construcción de chaflán integrado a colado losa de cimentación entre muro y losa en forma triangular de 5 cm. de lado con mortero cemento-arena en proporción de 1:3; incluye: pegacreto trazo y nivelación para fosa séptica.</t>
  </si>
  <si>
    <t>70015/03</t>
  </si>
  <si>
    <t>Suministro y colocación de respiradero para fosa séptica y/o pozo de absorción con tubo de fierro galvanizado cedula 30 de 2" de diámetro 40 cm. de alto; incluye: 2 codos, tee con rosca, anclaje y nivelación.</t>
  </si>
  <si>
    <t>70016/03</t>
  </si>
  <si>
    <t>Suministro y colocación de intercomunicación en fosa séptica de tanque "a" al "b"  con tubo p.v.c. anger, tee y  codo p.v.c. 4" sanitario; incluye: colocación y nivelación ( ver plano).</t>
  </si>
  <si>
    <t>70018/03</t>
  </si>
  <si>
    <t>Registro en fosa séptica de 0.60 x 0.60 m. con marco y contramarco de angulo 2" x 2", varilla # 3 @ 10 cm a.s., incluye: jaladera con solera de 1" x 1/8 y camisa con tubo p.v.c. 1/2", concreto f'c= 150 kg/cm2, acabado con brocha de pelo.</t>
  </si>
  <si>
    <t>04.- Instalaciones</t>
  </si>
  <si>
    <t>Total II.- Construcción de Fosa Septica "A"</t>
  </si>
  <si>
    <t>11073/03</t>
  </si>
  <si>
    <t>Excavación a mano en terreno tipo "C" investigado en obra por el contratista, a cualquier profundidad, incluye: afine de taludes, sobre excavación por ángulo de reposo de material, compactación de fondo de cepas,.</t>
  </si>
  <si>
    <t>12014/03</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</si>
  <si>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</si>
  <si>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Subtotal Estructura</t>
  </si>
  <si>
    <t>12514/03</t>
  </si>
  <si>
    <t>Muro de block de 15 x 20 x 40 cm (60 kg/cm2) con junta abierta de 1 cm sentido vertical y junteado con mortero cemento-arena en proporción de 1:4 horizontal para pozo de absorción. ( ver plano)</t>
  </si>
  <si>
    <t>10013/03</t>
  </si>
  <si>
    <t>Suministro y relleno con grava de 1 1/2" para pozo de absorción; incluye: acarreo y colocación.</t>
  </si>
  <si>
    <t>31016/03</t>
  </si>
  <si>
    <t>Cadena o castillo 15 x 20 cm, acabado común, concreto h. en o., f'c= 250 kg/cm2, armada con 4 varillas del no.3 (3/8") y estribos del no. 2 (1/4") @ 20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</si>
  <si>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Total III.- Construcción de Pozo de Absorcion "A"</t>
  </si>
  <si>
    <t>LPO-000000009-024-2024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</si>
</sst>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8">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13">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0" fontId="5" fillId="3" borderId="10" xfId="10" applyNumberFormat="1" applyFont="1" applyFill="1" applyBorder="1" applyAlignment="1" applyProtection="1">
      <alignment horizontal="center" vertical="center"/>
    </xf>
    <xf numFmtId="39" fontId="5" fillId="3" borderId="10" xfId="11" applyFont="1" applyFill="1" applyBorder="1" applyAlignment="1">
      <alignment horizontal="center" vertical="center"/>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2" fontId="5" fillId="3" borderId="10" xfId="11" applyNumberFormat="1" applyFont="1" applyFill="1" applyBorder="1" applyAlignment="1">
      <alignment horizontal="center" vertical="center"/>
    </xf>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0" borderId="0" xfId="2" applyFont="1" applyAlignment="1">
      <alignment horizontal="center" vertical="center"/>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0" fontId="5" fillId="0" borderId="7"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39" fontId="6" fillId="4" borderId="15"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12" fillId="3" borderId="10" xfId="10" applyNumberFormat="1" applyFont="1" applyFill="1" applyBorder="1" applyAlignment="1" applyProtection="1">
      <alignment horizontal="justify" vertical="center" wrapText="1"/>
    </xf>
    <xf numFmtId="39" fontId="5" fillId="3" borderId="10" xfId="10" applyFont="1" applyFill="1" applyBorder="1" applyAlignment="1" applyProtection="1">
      <alignment horizontal="center" vertical="center"/>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13" fillId="0" borderId="0" xfId="3" applyFont="1" applyFill="1" applyBorder="1" applyAlignment="1" applyProtection="1">
      <alignment horizontal="right" vertical="center"/>
      <protection locked="0"/>
    </xf>
    <xf numFmtId="39" fontId="13"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cellXfs>
  <cellStyles count="18">
    <cellStyle name="Millares 2 3" xfId="9"/>
    <cellStyle name="Millares 2 3 2" xfId="17"/>
    <cellStyle name="Moneda" xfId="1" builtinId="4"/>
    <cellStyle name="Moneda 2" xfId="6"/>
    <cellStyle name="Moneda 2 2" xfId="16"/>
    <cellStyle name="Moneda 3" xfId="15"/>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903516</xdr:colOff>
      <xdr:row>1</xdr:row>
      <xdr:rowOff>33310</xdr:rowOff>
    </xdr:from>
    <xdr:to>
      <xdr:col>7</xdr:col>
      <xdr:colOff>1184827</xdr:colOff>
      <xdr:row>4</xdr:row>
      <xdr:rowOff>80556</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32030" y="240139"/>
          <a:ext cx="2926540" cy="787474"/>
        </a:xfrm>
        <a:prstGeom prst="rect">
          <a:avLst/>
        </a:prstGeom>
      </xdr:spPr>
    </xdr:pic>
    <xdr:clientData/>
  </xdr:twoCellAnchor>
  <xdr:oneCellAnchor>
    <xdr:from>
      <xdr:col>6</xdr:col>
      <xdr:colOff>925287</xdr:colOff>
      <xdr:row>93</xdr:row>
      <xdr:rowOff>76853</xdr:rowOff>
    </xdr:from>
    <xdr:ext cx="2926540" cy="78747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53801" y="19627596"/>
          <a:ext cx="2926540" cy="787474"/>
        </a:xfrm>
        <a:prstGeom prst="rect">
          <a:avLst/>
        </a:prstGeom>
      </xdr:spPr>
    </xdr:pic>
    <xdr:clientData/>
  </xdr:oneCellAnchor>
  <xdr:twoCellAnchor editAs="oneCell">
    <xdr:from>
      <xdr:col>1</xdr:col>
      <xdr:colOff>97972</xdr:colOff>
      <xdr:row>1</xdr:row>
      <xdr:rowOff>76199</xdr:rowOff>
    </xdr:from>
    <xdr:to>
      <xdr:col>2</xdr:col>
      <xdr:colOff>3374572</xdr:colOff>
      <xdr:row>5</xdr:row>
      <xdr:rowOff>253336</xdr:rowOff>
    </xdr:to>
    <xdr:pic>
      <xdr:nvPicPr>
        <xdr:cNvPr id="1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72143" y="283028"/>
          <a:ext cx="4386943" cy="1037108"/>
        </a:xfrm>
        <a:prstGeom prst="rect">
          <a:avLst/>
        </a:prstGeom>
      </xdr:spPr>
    </xdr:pic>
    <xdr:clientData/>
  </xdr:twoCellAnchor>
  <xdr:twoCellAnchor editAs="oneCell">
    <xdr:from>
      <xdr:col>1</xdr:col>
      <xdr:colOff>108857</xdr:colOff>
      <xdr:row>93</xdr:row>
      <xdr:rowOff>76200</xdr:rowOff>
    </xdr:from>
    <xdr:to>
      <xdr:col>2</xdr:col>
      <xdr:colOff>3385457</xdr:colOff>
      <xdr:row>97</xdr:row>
      <xdr:rowOff>253336</xdr:rowOff>
    </xdr:to>
    <xdr:pic>
      <xdr:nvPicPr>
        <xdr:cNvPr id="13"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83028" y="19235057"/>
          <a:ext cx="4386943" cy="1037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I236"/>
  <sheetViews>
    <sheetView tabSelected="1" view="pageBreakPreview" zoomScale="70" zoomScaleNormal="70" zoomScaleSheetLayoutView="70" workbookViewId="0">
      <selection activeCell="P14" sqref="P14"/>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236" width="11.42578125" style="1"/>
    <col min="237" max="237" width="2.85546875" style="1" customWidth="1"/>
    <col min="238" max="239" width="12.85546875" style="1" customWidth="1"/>
    <col min="240" max="241" width="8.85546875" style="1" customWidth="1"/>
    <col min="242" max="242" width="17" style="1" customWidth="1"/>
    <col min="243" max="249" width="8.85546875" style="1" customWidth="1"/>
    <col min="250" max="250" width="15.140625" style="1" customWidth="1"/>
    <col min="251" max="251" width="12.140625" style="1" customWidth="1"/>
    <col min="252" max="252" width="16.85546875" style="1" customWidth="1"/>
    <col min="253" max="253" width="14.85546875" style="1" customWidth="1"/>
    <col min="254" max="254" width="25.140625" style="1" customWidth="1"/>
    <col min="255" max="492" width="11.42578125" style="1"/>
    <col min="493" max="493" width="2.85546875" style="1" customWidth="1"/>
    <col min="494" max="495" width="12.85546875" style="1" customWidth="1"/>
    <col min="496" max="497" width="8.85546875" style="1" customWidth="1"/>
    <col min="498" max="498" width="17" style="1" customWidth="1"/>
    <col min="499" max="505" width="8.85546875" style="1" customWidth="1"/>
    <col min="506" max="506" width="15.140625" style="1" customWidth="1"/>
    <col min="507" max="507" width="12.140625" style="1" customWidth="1"/>
    <col min="508" max="508" width="16.85546875" style="1" customWidth="1"/>
    <col min="509" max="509" width="14.85546875" style="1" customWidth="1"/>
    <col min="510" max="510" width="25.140625" style="1" customWidth="1"/>
    <col min="511" max="748" width="11.42578125" style="1"/>
    <col min="749" max="749" width="2.85546875" style="1" customWidth="1"/>
    <col min="750" max="751" width="12.85546875" style="1" customWidth="1"/>
    <col min="752" max="753" width="8.85546875" style="1" customWidth="1"/>
    <col min="754" max="754" width="17" style="1" customWidth="1"/>
    <col min="755" max="761" width="8.85546875" style="1" customWidth="1"/>
    <col min="762" max="762" width="15.140625" style="1" customWidth="1"/>
    <col min="763" max="763" width="12.140625" style="1" customWidth="1"/>
    <col min="764" max="764" width="16.85546875" style="1" customWidth="1"/>
    <col min="765" max="765" width="14.85546875" style="1" customWidth="1"/>
    <col min="766" max="766" width="25.140625" style="1" customWidth="1"/>
    <col min="767" max="1004" width="11.42578125" style="1"/>
    <col min="1005" max="1005" width="2.85546875" style="1" customWidth="1"/>
    <col min="1006" max="1007" width="12.85546875" style="1" customWidth="1"/>
    <col min="1008" max="1009" width="8.85546875" style="1" customWidth="1"/>
    <col min="1010" max="1010" width="17" style="1" customWidth="1"/>
    <col min="1011" max="1017" width="8.85546875" style="1" customWidth="1"/>
    <col min="1018" max="1018" width="15.140625" style="1" customWidth="1"/>
    <col min="1019" max="1019" width="12.140625" style="1" customWidth="1"/>
    <col min="1020" max="1020" width="16.85546875" style="1" customWidth="1"/>
    <col min="1021" max="1021" width="14.85546875" style="1" customWidth="1"/>
    <col min="1022" max="1022" width="25.140625" style="1" customWidth="1"/>
    <col min="1023" max="1260" width="11.42578125" style="1"/>
    <col min="1261" max="1261" width="2.85546875" style="1" customWidth="1"/>
    <col min="1262" max="1263" width="12.85546875" style="1" customWidth="1"/>
    <col min="1264" max="1265" width="8.85546875" style="1" customWidth="1"/>
    <col min="1266" max="1266" width="17" style="1" customWidth="1"/>
    <col min="1267" max="1273" width="8.85546875" style="1" customWidth="1"/>
    <col min="1274" max="1274" width="15.140625" style="1" customWidth="1"/>
    <col min="1275" max="1275" width="12.140625" style="1" customWidth="1"/>
    <col min="1276" max="1276" width="16.85546875" style="1" customWidth="1"/>
    <col min="1277" max="1277" width="14.85546875" style="1" customWidth="1"/>
    <col min="1278" max="1278" width="25.140625" style="1" customWidth="1"/>
    <col min="1279" max="1516" width="11.42578125" style="1"/>
    <col min="1517" max="1517" width="2.85546875" style="1" customWidth="1"/>
    <col min="1518" max="1519" width="12.85546875" style="1" customWidth="1"/>
    <col min="1520" max="1521" width="8.85546875" style="1" customWidth="1"/>
    <col min="1522" max="1522" width="17" style="1" customWidth="1"/>
    <col min="1523" max="1529" width="8.85546875" style="1" customWidth="1"/>
    <col min="1530" max="1530" width="15.140625" style="1" customWidth="1"/>
    <col min="1531" max="1531" width="12.140625" style="1" customWidth="1"/>
    <col min="1532" max="1532" width="16.85546875" style="1" customWidth="1"/>
    <col min="1533" max="1533" width="14.85546875" style="1" customWidth="1"/>
    <col min="1534" max="1534" width="25.140625" style="1" customWidth="1"/>
    <col min="1535" max="1772" width="11.42578125" style="1"/>
    <col min="1773" max="1773" width="2.85546875" style="1" customWidth="1"/>
    <col min="1774" max="1775" width="12.85546875" style="1" customWidth="1"/>
    <col min="1776" max="1777" width="8.85546875" style="1" customWidth="1"/>
    <col min="1778" max="1778" width="17" style="1" customWidth="1"/>
    <col min="1779" max="1785" width="8.85546875" style="1" customWidth="1"/>
    <col min="1786" max="1786" width="15.140625" style="1" customWidth="1"/>
    <col min="1787" max="1787" width="12.140625" style="1" customWidth="1"/>
    <col min="1788" max="1788" width="16.85546875" style="1" customWidth="1"/>
    <col min="1789" max="1789" width="14.85546875" style="1" customWidth="1"/>
    <col min="1790" max="1790" width="25.140625" style="1" customWidth="1"/>
    <col min="1791" max="2028" width="11.42578125" style="1"/>
    <col min="2029" max="2029" width="2.85546875" style="1" customWidth="1"/>
    <col min="2030" max="2031" width="12.85546875" style="1" customWidth="1"/>
    <col min="2032" max="2033" width="8.85546875" style="1" customWidth="1"/>
    <col min="2034" max="2034" width="17" style="1" customWidth="1"/>
    <col min="2035" max="2041" width="8.85546875" style="1" customWidth="1"/>
    <col min="2042" max="2042" width="15.140625" style="1" customWidth="1"/>
    <col min="2043" max="2043" width="12.140625" style="1" customWidth="1"/>
    <col min="2044" max="2044" width="16.85546875" style="1" customWidth="1"/>
    <col min="2045" max="2045" width="14.85546875" style="1" customWidth="1"/>
    <col min="2046" max="2046" width="25.140625" style="1" customWidth="1"/>
    <col min="2047" max="2284" width="11.42578125" style="1"/>
    <col min="2285" max="2285" width="2.85546875" style="1" customWidth="1"/>
    <col min="2286" max="2287" width="12.85546875" style="1" customWidth="1"/>
    <col min="2288" max="2289" width="8.85546875" style="1" customWidth="1"/>
    <col min="2290" max="2290" width="17" style="1" customWidth="1"/>
    <col min="2291" max="2297" width="8.85546875" style="1" customWidth="1"/>
    <col min="2298" max="2298" width="15.140625" style="1" customWidth="1"/>
    <col min="2299" max="2299" width="12.140625" style="1" customWidth="1"/>
    <col min="2300" max="2300" width="16.85546875" style="1" customWidth="1"/>
    <col min="2301" max="2301" width="14.85546875" style="1" customWidth="1"/>
    <col min="2302" max="2302" width="25.140625" style="1" customWidth="1"/>
    <col min="2303" max="2540" width="11.42578125" style="1"/>
    <col min="2541" max="2541" width="2.85546875" style="1" customWidth="1"/>
    <col min="2542" max="2543" width="12.85546875" style="1" customWidth="1"/>
    <col min="2544" max="2545" width="8.85546875" style="1" customWidth="1"/>
    <col min="2546" max="2546" width="17" style="1" customWidth="1"/>
    <col min="2547" max="2553" width="8.85546875" style="1" customWidth="1"/>
    <col min="2554" max="2554" width="15.140625" style="1" customWidth="1"/>
    <col min="2555" max="2555" width="12.140625" style="1" customWidth="1"/>
    <col min="2556" max="2556" width="16.85546875" style="1" customWidth="1"/>
    <col min="2557" max="2557" width="14.85546875" style="1" customWidth="1"/>
    <col min="2558" max="2558" width="25.140625" style="1" customWidth="1"/>
    <col min="2559" max="2796" width="11.42578125" style="1"/>
    <col min="2797" max="2797" width="2.85546875" style="1" customWidth="1"/>
    <col min="2798" max="2799" width="12.85546875" style="1" customWidth="1"/>
    <col min="2800" max="2801" width="8.85546875" style="1" customWidth="1"/>
    <col min="2802" max="2802" width="17" style="1" customWidth="1"/>
    <col min="2803" max="2809" width="8.85546875" style="1" customWidth="1"/>
    <col min="2810" max="2810" width="15.140625" style="1" customWidth="1"/>
    <col min="2811" max="2811" width="12.140625" style="1" customWidth="1"/>
    <col min="2812" max="2812" width="16.85546875" style="1" customWidth="1"/>
    <col min="2813" max="2813" width="14.85546875" style="1" customWidth="1"/>
    <col min="2814" max="2814" width="25.140625" style="1" customWidth="1"/>
    <col min="2815" max="3052" width="11.42578125" style="1"/>
    <col min="3053" max="3053" width="2.85546875" style="1" customWidth="1"/>
    <col min="3054" max="3055" width="12.85546875" style="1" customWidth="1"/>
    <col min="3056" max="3057" width="8.85546875" style="1" customWidth="1"/>
    <col min="3058" max="3058" width="17" style="1" customWidth="1"/>
    <col min="3059" max="3065" width="8.85546875" style="1" customWidth="1"/>
    <col min="3066" max="3066" width="15.140625" style="1" customWidth="1"/>
    <col min="3067" max="3067" width="12.140625" style="1" customWidth="1"/>
    <col min="3068" max="3068" width="16.85546875" style="1" customWidth="1"/>
    <col min="3069" max="3069" width="14.85546875" style="1" customWidth="1"/>
    <col min="3070" max="3070" width="25.140625" style="1" customWidth="1"/>
    <col min="3071" max="3308" width="11.42578125" style="1"/>
    <col min="3309" max="3309" width="2.85546875" style="1" customWidth="1"/>
    <col min="3310" max="3311" width="12.85546875" style="1" customWidth="1"/>
    <col min="3312" max="3313" width="8.85546875" style="1" customWidth="1"/>
    <col min="3314" max="3314" width="17" style="1" customWidth="1"/>
    <col min="3315" max="3321" width="8.85546875" style="1" customWidth="1"/>
    <col min="3322" max="3322" width="15.140625" style="1" customWidth="1"/>
    <col min="3323" max="3323" width="12.140625" style="1" customWidth="1"/>
    <col min="3324" max="3324" width="16.85546875" style="1" customWidth="1"/>
    <col min="3325" max="3325" width="14.85546875" style="1" customWidth="1"/>
    <col min="3326" max="3326" width="25.140625" style="1" customWidth="1"/>
    <col min="3327" max="3564" width="11.42578125" style="1"/>
    <col min="3565" max="3565" width="2.85546875" style="1" customWidth="1"/>
    <col min="3566" max="3567" width="12.85546875" style="1" customWidth="1"/>
    <col min="3568" max="3569" width="8.85546875" style="1" customWidth="1"/>
    <col min="3570" max="3570" width="17" style="1" customWidth="1"/>
    <col min="3571" max="3577" width="8.85546875" style="1" customWidth="1"/>
    <col min="3578" max="3578" width="15.140625" style="1" customWidth="1"/>
    <col min="3579" max="3579" width="12.140625" style="1" customWidth="1"/>
    <col min="3580" max="3580" width="16.85546875" style="1" customWidth="1"/>
    <col min="3581" max="3581" width="14.85546875" style="1" customWidth="1"/>
    <col min="3582" max="3582" width="25.140625" style="1" customWidth="1"/>
    <col min="3583" max="3820" width="11.42578125" style="1"/>
    <col min="3821" max="3821" width="2.85546875" style="1" customWidth="1"/>
    <col min="3822" max="3823" width="12.85546875" style="1" customWidth="1"/>
    <col min="3824" max="3825" width="8.85546875" style="1" customWidth="1"/>
    <col min="3826" max="3826" width="17" style="1" customWidth="1"/>
    <col min="3827" max="3833" width="8.85546875" style="1" customWidth="1"/>
    <col min="3834" max="3834" width="15.140625" style="1" customWidth="1"/>
    <col min="3835" max="3835" width="12.140625" style="1" customWidth="1"/>
    <col min="3836" max="3836" width="16.85546875" style="1" customWidth="1"/>
    <col min="3837" max="3837" width="14.85546875" style="1" customWidth="1"/>
    <col min="3838" max="3838" width="25.140625" style="1" customWidth="1"/>
    <col min="3839" max="4076" width="11.42578125" style="1"/>
    <col min="4077" max="4077" width="2.85546875" style="1" customWidth="1"/>
    <col min="4078" max="4079" width="12.85546875" style="1" customWidth="1"/>
    <col min="4080" max="4081" width="8.85546875" style="1" customWidth="1"/>
    <col min="4082" max="4082" width="17" style="1" customWidth="1"/>
    <col min="4083" max="4089" width="8.85546875" style="1" customWidth="1"/>
    <col min="4090" max="4090" width="15.140625" style="1" customWidth="1"/>
    <col min="4091" max="4091" width="12.140625" style="1" customWidth="1"/>
    <col min="4092" max="4092" width="16.85546875" style="1" customWidth="1"/>
    <col min="4093" max="4093" width="14.85546875" style="1" customWidth="1"/>
    <col min="4094" max="4094" width="25.140625" style="1" customWidth="1"/>
    <col min="4095" max="4332" width="11.42578125" style="1"/>
    <col min="4333" max="4333" width="2.85546875" style="1" customWidth="1"/>
    <col min="4334" max="4335" width="12.85546875" style="1" customWidth="1"/>
    <col min="4336" max="4337" width="8.85546875" style="1" customWidth="1"/>
    <col min="4338" max="4338" width="17" style="1" customWidth="1"/>
    <col min="4339" max="4345" width="8.85546875" style="1" customWidth="1"/>
    <col min="4346" max="4346" width="15.140625" style="1" customWidth="1"/>
    <col min="4347" max="4347" width="12.140625" style="1" customWidth="1"/>
    <col min="4348" max="4348" width="16.85546875" style="1" customWidth="1"/>
    <col min="4349" max="4349" width="14.85546875" style="1" customWidth="1"/>
    <col min="4350" max="4350" width="25.140625" style="1" customWidth="1"/>
    <col min="4351" max="4588" width="11.42578125" style="1"/>
    <col min="4589" max="4589" width="2.85546875" style="1" customWidth="1"/>
    <col min="4590" max="4591" width="12.85546875" style="1" customWidth="1"/>
    <col min="4592" max="4593" width="8.85546875" style="1" customWidth="1"/>
    <col min="4594" max="4594" width="17" style="1" customWidth="1"/>
    <col min="4595" max="4601" width="8.85546875" style="1" customWidth="1"/>
    <col min="4602" max="4602" width="15.140625" style="1" customWidth="1"/>
    <col min="4603" max="4603" width="12.140625" style="1" customWidth="1"/>
    <col min="4604" max="4604" width="16.85546875" style="1" customWidth="1"/>
    <col min="4605" max="4605" width="14.85546875" style="1" customWidth="1"/>
    <col min="4606" max="4606" width="25.140625" style="1" customWidth="1"/>
    <col min="4607" max="4844" width="11.42578125" style="1"/>
    <col min="4845" max="4845" width="2.85546875" style="1" customWidth="1"/>
    <col min="4846" max="4847" width="12.85546875" style="1" customWidth="1"/>
    <col min="4848" max="4849" width="8.85546875" style="1" customWidth="1"/>
    <col min="4850" max="4850" width="17" style="1" customWidth="1"/>
    <col min="4851" max="4857" width="8.85546875" style="1" customWidth="1"/>
    <col min="4858" max="4858" width="15.140625" style="1" customWidth="1"/>
    <col min="4859" max="4859" width="12.140625" style="1" customWidth="1"/>
    <col min="4860" max="4860" width="16.85546875" style="1" customWidth="1"/>
    <col min="4861" max="4861" width="14.85546875" style="1" customWidth="1"/>
    <col min="4862" max="4862" width="25.140625" style="1" customWidth="1"/>
    <col min="4863" max="5100" width="11.42578125" style="1"/>
    <col min="5101" max="5101" width="2.85546875" style="1" customWidth="1"/>
    <col min="5102" max="5103" width="12.85546875" style="1" customWidth="1"/>
    <col min="5104" max="5105" width="8.85546875" style="1" customWidth="1"/>
    <col min="5106" max="5106" width="17" style="1" customWidth="1"/>
    <col min="5107" max="5113" width="8.85546875" style="1" customWidth="1"/>
    <col min="5114" max="5114" width="15.140625" style="1" customWidth="1"/>
    <col min="5115" max="5115" width="12.140625" style="1" customWidth="1"/>
    <col min="5116" max="5116" width="16.85546875" style="1" customWidth="1"/>
    <col min="5117" max="5117" width="14.85546875" style="1" customWidth="1"/>
    <col min="5118" max="5118" width="25.140625" style="1" customWidth="1"/>
    <col min="5119" max="5356" width="11.42578125" style="1"/>
    <col min="5357" max="5357" width="2.85546875" style="1" customWidth="1"/>
    <col min="5358" max="5359" width="12.85546875" style="1" customWidth="1"/>
    <col min="5360" max="5361" width="8.85546875" style="1" customWidth="1"/>
    <col min="5362" max="5362" width="17" style="1" customWidth="1"/>
    <col min="5363" max="5369" width="8.85546875" style="1" customWidth="1"/>
    <col min="5370" max="5370" width="15.140625" style="1" customWidth="1"/>
    <col min="5371" max="5371" width="12.140625" style="1" customWidth="1"/>
    <col min="5372" max="5372" width="16.85546875" style="1" customWidth="1"/>
    <col min="5373" max="5373" width="14.85546875" style="1" customWidth="1"/>
    <col min="5374" max="5374" width="25.140625" style="1" customWidth="1"/>
    <col min="5375" max="5612" width="11.42578125" style="1"/>
    <col min="5613" max="5613" width="2.85546875" style="1" customWidth="1"/>
    <col min="5614" max="5615" width="12.85546875" style="1" customWidth="1"/>
    <col min="5616" max="5617" width="8.85546875" style="1" customWidth="1"/>
    <col min="5618" max="5618" width="17" style="1" customWidth="1"/>
    <col min="5619" max="5625" width="8.85546875" style="1" customWidth="1"/>
    <col min="5626" max="5626" width="15.140625" style="1" customWidth="1"/>
    <col min="5627" max="5627" width="12.140625" style="1" customWidth="1"/>
    <col min="5628" max="5628" width="16.85546875" style="1" customWidth="1"/>
    <col min="5629" max="5629" width="14.85546875" style="1" customWidth="1"/>
    <col min="5630" max="5630" width="25.140625" style="1" customWidth="1"/>
    <col min="5631" max="5868" width="11.42578125" style="1"/>
    <col min="5869" max="5869" width="2.85546875" style="1" customWidth="1"/>
    <col min="5870" max="5871" width="12.85546875" style="1" customWidth="1"/>
    <col min="5872" max="5873" width="8.85546875" style="1" customWidth="1"/>
    <col min="5874" max="5874" width="17" style="1" customWidth="1"/>
    <col min="5875" max="5881" width="8.85546875" style="1" customWidth="1"/>
    <col min="5882" max="5882" width="15.140625" style="1" customWidth="1"/>
    <col min="5883" max="5883" width="12.140625" style="1" customWidth="1"/>
    <col min="5884" max="5884" width="16.85546875" style="1" customWidth="1"/>
    <col min="5885" max="5885" width="14.85546875" style="1" customWidth="1"/>
    <col min="5886" max="5886" width="25.140625" style="1" customWidth="1"/>
    <col min="5887" max="6124" width="11.42578125" style="1"/>
    <col min="6125" max="6125" width="2.85546875" style="1" customWidth="1"/>
    <col min="6126" max="6127" width="12.85546875" style="1" customWidth="1"/>
    <col min="6128" max="6129" width="8.85546875" style="1" customWidth="1"/>
    <col min="6130" max="6130" width="17" style="1" customWidth="1"/>
    <col min="6131" max="6137" width="8.85546875" style="1" customWidth="1"/>
    <col min="6138" max="6138" width="15.140625" style="1" customWidth="1"/>
    <col min="6139" max="6139" width="12.140625" style="1" customWidth="1"/>
    <col min="6140" max="6140" width="16.85546875" style="1" customWidth="1"/>
    <col min="6141" max="6141" width="14.85546875" style="1" customWidth="1"/>
    <col min="6142" max="6142" width="25.140625" style="1" customWidth="1"/>
    <col min="6143" max="6380" width="11.42578125" style="1"/>
    <col min="6381" max="6381" width="2.85546875" style="1" customWidth="1"/>
    <col min="6382" max="6383" width="12.85546875" style="1" customWidth="1"/>
    <col min="6384" max="6385" width="8.85546875" style="1" customWidth="1"/>
    <col min="6386" max="6386" width="17" style="1" customWidth="1"/>
    <col min="6387" max="6393" width="8.85546875" style="1" customWidth="1"/>
    <col min="6394" max="6394" width="15.140625" style="1" customWidth="1"/>
    <col min="6395" max="6395" width="12.140625" style="1" customWidth="1"/>
    <col min="6396" max="6396" width="16.85546875" style="1" customWidth="1"/>
    <col min="6397" max="6397" width="14.85546875" style="1" customWidth="1"/>
    <col min="6398" max="6398" width="25.140625" style="1" customWidth="1"/>
    <col min="6399" max="6636" width="11.42578125" style="1"/>
    <col min="6637" max="6637" width="2.85546875" style="1" customWidth="1"/>
    <col min="6638" max="6639" width="12.85546875" style="1" customWidth="1"/>
    <col min="6640" max="6641" width="8.85546875" style="1" customWidth="1"/>
    <col min="6642" max="6642" width="17" style="1" customWidth="1"/>
    <col min="6643" max="6649" width="8.85546875" style="1" customWidth="1"/>
    <col min="6650" max="6650" width="15.140625" style="1" customWidth="1"/>
    <col min="6651" max="6651" width="12.140625" style="1" customWidth="1"/>
    <col min="6652" max="6652" width="16.85546875" style="1" customWidth="1"/>
    <col min="6653" max="6653" width="14.85546875" style="1" customWidth="1"/>
    <col min="6654" max="6654" width="25.140625" style="1" customWidth="1"/>
    <col min="6655" max="6892" width="11.42578125" style="1"/>
    <col min="6893" max="6893" width="2.85546875" style="1" customWidth="1"/>
    <col min="6894" max="6895" width="12.85546875" style="1" customWidth="1"/>
    <col min="6896" max="6897" width="8.85546875" style="1" customWidth="1"/>
    <col min="6898" max="6898" width="17" style="1" customWidth="1"/>
    <col min="6899" max="6905" width="8.85546875" style="1" customWidth="1"/>
    <col min="6906" max="6906" width="15.140625" style="1" customWidth="1"/>
    <col min="6907" max="6907" width="12.140625" style="1" customWidth="1"/>
    <col min="6908" max="6908" width="16.85546875" style="1" customWidth="1"/>
    <col min="6909" max="6909" width="14.85546875" style="1" customWidth="1"/>
    <col min="6910" max="6910" width="25.140625" style="1" customWidth="1"/>
    <col min="6911" max="7148" width="11.42578125" style="1"/>
    <col min="7149" max="7149" width="2.85546875" style="1" customWidth="1"/>
    <col min="7150" max="7151" width="12.85546875" style="1" customWidth="1"/>
    <col min="7152" max="7153" width="8.85546875" style="1" customWidth="1"/>
    <col min="7154" max="7154" width="17" style="1" customWidth="1"/>
    <col min="7155" max="7161" width="8.85546875" style="1" customWidth="1"/>
    <col min="7162" max="7162" width="15.140625" style="1" customWidth="1"/>
    <col min="7163" max="7163" width="12.140625" style="1" customWidth="1"/>
    <col min="7164" max="7164" width="16.85546875" style="1" customWidth="1"/>
    <col min="7165" max="7165" width="14.85546875" style="1" customWidth="1"/>
    <col min="7166" max="7166" width="25.140625" style="1" customWidth="1"/>
    <col min="7167" max="7404" width="11.42578125" style="1"/>
    <col min="7405" max="7405" width="2.85546875" style="1" customWidth="1"/>
    <col min="7406" max="7407" width="12.85546875" style="1" customWidth="1"/>
    <col min="7408" max="7409" width="8.85546875" style="1" customWidth="1"/>
    <col min="7410" max="7410" width="17" style="1" customWidth="1"/>
    <col min="7411" max="7417" width="8.85546875" style="1" customWidth="1"/>
    <col min="7418" max="7418" width="15.140625" style="1" customWidth="1"/>
    <col min="7419" max="7419" width="12.140625" style="1" customWidth="1"/>
    <col min="7420" max="7420" width="16.85546875" style="1" customWidth="1"/>
    <col min="7421" max="7421" width="14.85546875" style="1" customWidth="1"/>
    <col min="7422" max="7422" width="25.140625" style="1" customWidth="1"/>
    <col min="7423" max="7660" width="11.42578125" style="1"/>
    <col min="7661" max="7661" width="2.85546875" style="1" customWidth="1"/>
    <col min="7662" max="7663" width="12.85546875" style="1" customWidth="1"/>
    <col min="7664" max="7665" width="8.85546875" style="1" customWidth="1"/>
    <col min="7666" max="7666" width="17" style="1" customWidth="1"/>
    <col min="7667" max="7673" width="8.85546875" style="1" customWidth="1"/>
    <col min="7674" max="7674" width="15.140625" style="1" customWidth="1"/>
    <col min="7675" max="7675" width="12.140625" style="1" customWidth="1"/>
    <col min="7676" max="7676" width="16.85546875" style="1" customWidth="1"/>
    <col min="7677" max="7677" width="14.85546875" style="1" customWidth="1"/>
    <col min="7678" max="7678" width="25.140625" style="1" customWidth="1"/>
    <col min="7679" max="7916" width="11.42578125" style="1"/>
    <col min="7917" max="7917" width="2.85546875" style="1" customWidth="1"/>
    <col min="7918" max="7919" width="12.85546875" style="1" customWidth="1"/>
    <col min="7920" max="7921" width="8.85546875" style="1" customWidth="1"/>
    <col min="7922" max="7922" width="17" style="1" customWidth="1"/>
    <col min="7923" max="7929" width="8.85546875" style="1" customWidth="1"/>
    <col min="7930" max="7930" width="15.140625" style="1" customWidth="1"/>
    <col min="7931" max="7931" width="12.140625" style="1" customWidth="1"/>
    <col min="7932" max="7932" width="16.85546875" style="1" customWidth="1"/>
    <col min="7933" max="7933" width="14.85546875" style="1" customWidth="1"/>
    <col min="7934" max="7934" width="25.140625" style="1" customWidth="1"/>
    <col min="7935" max="8172" width="11.42578125" style="1"/>
    <col min="8173" max="8173" width="2.85546875" style="1" customWidth="1"/>
    <col min="8174" max="8175" width="12.85546875" style="1" customWidth="1"/>
    <col min="8176" max="8177" width="8.85546875" style="1" customWidth="1"/>
    <col min="8178" max="8178" width="17" style="1" customWidth="1"/>
    <col min="8179" max="8185" width="8.85546875" style="1" customWidth="1"/>
    <col min="8186" max="8186" width="15.140625" style="1" customWidth="1"/>
    <col min="8187" max="8187" width="12.140625" style="1" customWidth="1"/>
    <col min="8188" max="8188" width="16.85546875" style="1" customWidth="1"/>
    <col min="8189" max="8189" width="14.85546875" style="1" customWidth="1"/>
    <col min="8190" max="8190" width="25.140625" style="1" customWidth="1"/>
    <col min="8191" max="8428" width="11.42578125" style="1"/>
    <col min="8429" max="8429" width="2.85546875" style="1" customWidth="1"/>
    <col min="8430" max="8431" width="12.85546875" style="1" customWidth="1"/>
    <col min="8432" max="8433" width="8.85546875" style="1" customWidth="1"/>
    <col min="8434" max="8434" width="17" style="1" customWidth="1"/>
    <col min="8435" max="8441" width="8.85546875" style="1" customWidth="1"/>
    <col min="8442" max="8442" width="15.140625" style="1" customWidth="1"/>
    <col min="8443" max="8443" width="12.140625" style="1" customWidth="1"/>
    <col min="8444" max="8444" width="16.85546875" style="1" customWidth="1"/>
    <col min="8445" max="8445" width="14.85546875" style="1" customWidth="1"/>
    <col min="8446" max="8446" width="25.140625" style="1" customWidth="1"/>
    <col min="8447" max="8684" width="11.42578125" style="1"/>
    <col min="8685" max="8685" width="2.85546875" style="1" customWidth="1"/>
    <col min="8686" max="8687" width="12.85546875" style="1" customWidth="1"/>
    <col min="8688" max="8689" width="8.85546875" style="1" customWidth="1"/>
    <col min="8690" max="8690" width="17" style="1" customWidth="1"/>
    <col min="8691" max="8697" width="8.85546875" style="1" customWidth="1"/>
    <col min="8698" max="8698" width="15.140625" style="1" customWidth="1"/>
    <col min="8699" max="8699" width="12.140625" style="1" customWidth="1"/>
    <col min="8700" max="8700" width="16.85546875" style="1" customWidth="1"/>
    <col min="8701" max="8701" width="14.85546875" style="1" customWidth="1"/>
    <col min="8702" max="8702" width="25.140625" style="1" customWidth="1"/>
    <col min="8703" max="8940" width="11.42578125" style="1"/>
    <col min="8941" max="8941" width="2.85546875" style="1" customWidth="1"/>
    <col min="8942" max="8943" width="12.85546875" style="1" customWidth="1"/>
    <col min="8944" max="8945" width="8.85546875" style="1" customWidth="1"/>
    <col min="8946" max="8946" width="17" style="1" customWidth="1"/>
    <col min="8947" max="8953" width="8.85546875" style="1" customWidth="1"/>
    <col min="8954" max="8954" width="15.140625" style="1" customWidth="1"/>
    <col min="8955" max="8955" width="12.140625" style="1" customWidth="1"/>
    <col min="8956" max="8956" width="16.85546875" style="1" customWidth="1"/>
    <col min="8957" max="8957" width="14.85546875" style="1" customWidth="1"/>
    <col min="8958" max="8958" width="25.140625" style="1" customWidth="1"/>
    <col min="8959" max="9196" width="11.42578125" style="1"/>
    <col min="9197" max="9197" width="2.85546875" style="1" customWidth="1"/>
    <col min="9198" max="9199" width="12.85546875" style="1" customWidth="1"/>
    <col min="9200" max="9201" width="8.85546875" style="1" customWidth="1"/>
    <col min="9202" max="9202" width="17" style="1" customWidth="1"/>
    <col min="9203" max="9209" width="8.85546875" style="1" customWidth="1"/>
    <col min="9210" max="9210" width="15.140625" style="1" customWidth="1"/>
    <col min="9211" max="9211" width="12.140625" style="1" customWidth="1"/>
    <col min="9212" max="9212" width="16.85546875" style="1" customWidth="1"/>
    <col min="9213" max="9213" width="14.85546875" style="1" customWidth="1"/>
    <col min="9214" max="9214" width="25.140625" style="1" customWidth="1"/>
    <col min="9215" max="9452" width="11.42578125" style="1"/>
    <col min="9453" max="9453" width="2.85546875" style="1" customWidth="1"/>
    <col min="9454" max="9455" width="12.85546875" style="1" customWidth="1"/>
    <col min="9456" max="9457" width="8.85546875" style="1" customWidth="1"/>
    <col min="9458" max="9458" width="17" style="1" customWidth="1"/>
    <col min="9459" max="9465" width="8.85546875" style="1" customWidth="1"/>
    <col min="9466" max="9466" width="15.140625" style="1" customWidth="1"/>
    <col min="9467" max="9467" width="12.140625" style="1" customWidth="1"/>
    <col min="9468" max="9468" width="16.85546875" style="1" customWidth="1"/>
    <col min="9469" max="9469" width="14.85546875" style="1" customWidth="1"/>
    <col min="9470" max="9470" width="25.140625" style="1" customWidth="1"/>
    <col min="9471" max="9708" width="11.42578125" style="1"/>
    <col min="9709" max="9709" width="2.85546875" style="1" customWidth="1"/>
    <col min="9710" max="9711" width="12.85546875" style="1" customWidth="1"/>
    <col min="9712" max="9713" width="8.85546875" style="1" customWidth="1"/>
    <col min="9714" max="9714" width="17" style="1" customWidth="1"/>
    <col min="9715" max="9721" width="8.85546875" style="1" customWidth="1"/>
    <col min="9722" max="9722" width="15.140625" style="1" customWidth="1"/>
    <col min="9723" max="9723" width="12.140625" style="1" customWidth="1"/>
    <col min="9724" max="9724" width="16.85546875" style="1" customWidth="1"/>
    <col min="9725" max="9725" width="14.85546875" style="1" customWidth="1"/>
    <col min="9726" max="9726" width="25.140625" style="1" customWidth="1"/>
    <col min="9727" max="9964" width="11.42578125" style="1"/>
    <col min="9965" max="9965" width="2.85546875" style="1" customWidth="1"/>
    <col min="9966" max="9967" width="12.85546875" style="1" customWidth="1"/>
    <col min="9968" max="9969" width="8.85546875" style="1" customWidth="1"/>
    <col min="9970" max="9970" width="17" style="1" customWidth="1"/>
    <col min="9971" max="9977" width="8.85546875" style="1" customWidth="1"/>
    <col min="9978" max="9978" width="15.140625" style="1" customWidth="1"/>
    <col min="9979" max="9979" width="12.140625" style="1" customWidth="1"/>
    <col min="9980" max="9980" width="16.85546875" style="1" customWidth="1"/>
    <col min="9981" max="9981" width="14.85546875" style="1" customWidth="1"/>
    <col min="9982" max="9982" width="25.140625" style="1" customWidth="1"/>
    <col min="9983" max="10220" width="11.42578125" style="1"/>
    <col min="10221" max="10221" width="2.85546875" style="1" customWidth="1"/>
    <col min="10222" max="10223" width="12.85546875" style="1" customWidth="1"/>
    <col min="10224" max="10225" width="8.85546875" style="1" customWidth="1"/>
    <col min="10226" max="10226" width="17" style="1" customWidth="1"/>
    <col min="10227" max="10233" width="8.85546875" style="1" customWidth="1"/>
    <col min="10234" max="10234" width="15.140625" style="1" customWidth="1"/>
    <col min="10235" max="10235" width="12.140625" style="1" customWidth="1"/>
    <col min="10236" max="10236" width="16.85546875" style="1" customWidth="1"/>
    <col min="10237" max="10237" width="14.85546875" style="1" customWidth="1"/>
    <col min="10238" max="10238" width="25.140625" style="1" customWidth="1"/>
    <col min="10239" max="10476" width="11.42578125" style="1"/>
    <col min="10477" max="10477" width="2.85546875" style="1" customWidth="1"/>
    <col min="10478" max="10479" width="12.85546875" style="1" customWidth="1"/>
    <col min="10480" max="10481" width="8.85546875" style="1" customWidth="1"/>
    <col min="10482" max="10482" width="17" style="1" customWidth="1"/>
    <col min="10483" max="10489" width="8.85546875" style="1" customWidth="1"/>
    <col min="10490" max="10490" width="15.140625" style="1" customWidth="1"/>
    <col min="10491" max="10491" width="12.140625" style="1" customWidth="1"/>
    <col min="10492" max="10492" width="16.85546875" style="1" customWidth="1"/>
    <col min="10493" max="10493" width="14.85546875" style="1" customWidth="1"/>
    <col min="10494" max="10494" width="25.140625" style="1" customWidth="1"/>
    <col min="10495" max="10732" width="11.42578125" style="1"/>
    <col min="10733" max="10733" width="2.85546875" style="1" customWidth="1"/>
    <col min="10734" max="10735" width="12.85546875" style="1" customWidth="1"/>
    <col min="10736" max="10737" width="8.85546875" style="1" customWidth="1"/>
    <col min="10738" max="10738" width="17" style="1" customWidth="1"/>
    <col min="10739" max="10745" width="8.85546875" style="1" customWidth="1"/>
    <col min="10746" max="10746" width="15.140625" style="1" customWidth="1"/>
    <col min="10747" max="10747" width="12.140625" style="1" customWidth="1"/>
    <col min="10748" max="10748" width="16.85546875" style="1" customWidth="1"/>
    <col min="10749" max="10749" width="14.85546875" style="1" customWidth="1"/>
    <col min="10750" max="10750" width="25.140625" style="1" customWidth="1"/>
    <col min="10751" max="10988" width="11.42578125" style="1"/>
    <col min="10989" max="10989" width="2.85546875" style="1" customWidth="1"/>
    <col min="10990" max="10991" width="12.85546875" style="1" customWidth="1"/>
    <col min="10992" max="10993" width="8.85546875" style="1" customWidth="1"/>
    <col min="10994" max="10994" width="17" style="1" customWidth="1"/>
    <col min="10995" max="11001" width="8.85546875" style="1" customWidth="1"/>
    <col min="11002" max="11002" width="15.140625" style="1" customWidth="1"/>
    <col min="11003" max="11003" width="12.140625" style="1" customWidth="1"/>
    <col min="11004" max="11004" width="16.85546875" style="1" customWidth="1"/>
    <col min="11005" max="11005" width="14.85546875" style="1" customWidth="1"/>
    <col min="11006" max="11006" width="25.140625" style="1" customWidth="1"/>
    <col min="11007" max="11244" width="11.42578125" style="1"/>
    <col min="11245" max="11245" width="2.85546875" style="1" customWidth="1"/>
    <col min="11246" max="11247" width="12.85546875" style="1" customWidth="1"/>
    <col min="11248" max="11249" width="8.85546875" style="1" customWidth="1"/>
    <col min="11250" max="11250" width="17" style="1" customWidth="1"/>
    <col min="11251" max="11257" width="8.85546875" style="1" customWidth="1"/>
    <col min="11258" max="11258" width="15.140625" style="1" customWidth="1"/>
    <col min="11259" max="11259" width="12.140625" style="1" customWidth="1"/>
    <col min="11260" max="11260" width="16.85546875" style="1" customWidth="1"/>
    <col min="11261" max="11261" width="14.85546875" style="1" customWidth="1"/>
    <col min="11262" max="11262" width="25.140625" style="1" customWidth="1"/>
    <col min="11263" max="11500" width="11.42578125" style="1"/>
    <col min="11501" max="11501" width="2.85546875" style="1" customWidth="1"/>
    <col min="11502" max="11503" width="12.85546875" style="1" customWidth="1"/>
    <col min="11504" max="11505" width="8.85546875" style="1" customWidth="1"/>
    <col min="11506" max="11506" width="17" style="1" customWidth="1"/>
    <col min="11507" max="11513" width="8.85546875" style="1" customWidth="1"/>
    <col min="11514" max="11514" width="15.140625" style="1" customWidth="1"/>
    <col min="11515" max="11515" width="12.140625" style="1" customWidth="1"/>
    <col min="11516" max="11516" width="16.85546875" style="1" customWidth="1"/>
    <col min="11517" max="11517" width="14.85546875" style="1" customWidth="1"/>
    <col min="11518" max="11518" width="25.140625" style="1" customWidth="1"/>
    <col min="11519" max="11756" width="11.42578125" style="1"/>
    <col min="11757" max="11757" width="2.85546875" style="1" customWidth="1"/>
    <col min="11758" max="11759" width="12.85546875" style="1" customWidth="1"/>
    <col min="11760" max="11761" width="8.85546875" style="1" customWidth="1"/>
    <col min="11762" max="11762" width="17" style="1" customWidth="1"/>
    <col min="11763" max="11769" width="8.85546875" style="1" customWidth="1"/>
    <col min="11770" max="11770" width="15.140625" style="1" customWidth="1"/>
    <col min="11771" max="11771" width="12.140625" style="1" customWidth="1"/>
    <col min="11772" max="11772" width="16.85546875" style="1" customWidth="1"/>
    <col min="11773" max="11773" width="14.85546875" style="1" customWidth="1"/>
    <col min="11774" max="11774" width="25.140625" style="1" customWidth="1"/>
    <col min="11775" max="12012" width="11.42578125" style="1"/>
    <col min="12013" max="12013" width="2.85546875" style="1" customWidth="1"/>
    <col min="12014" max="12015" width="12.85546875" style="1" customWidth="1"/>
    <col min="12016" max="12017" width="8.85546875" style="1" customWidth="1"/>
    <col min="12018" max="12018" width="17" style="1" customWidth="1"/>
    <col min="12019" max="12025" width="8.85546875" style="1" customWidth="1"/>
    <col min="12026" max="12026" width="15.140625" style="1" customWidth="1"/>
    <col min="12027" max="12027" width="12.140625" style="1" customWidth="1"/>
    <col min="12028" max="12028" width="16.85546875" style="1" customWidth="1"/>
    <col min="12029" max="12029" width="14.85546875" style="1" customWidth="1"/>
    <col min="12030" max="12030" width="25.140625" style="1" customWidth="1"/>
    <col min="12031" max="12268" width="11.42578125" style="1"/>
    <col min="12269" max="12269" width="2.85546875" style="1" customWidth="1"/>
    <col min="12270" max="12271" width="12.85546875" style="1" customWidth="1"/>
    <col min="12272" max="12273" width="8.85546875" style="1" customWidth="1"/>
    <col min="12274" max="12274" width="17" style="1" customWidth="1"/>
    <col min="12275" max="12281" width="8.85546875" style="1" customWidth="1"/>
    <col min="12282" max="12282" width="15.140625" style="1" customWidth="1"/>
    <col min="12283" max="12283" width="12.140625" style="1" customWidth="1"/>
    <col min="12284" max="12284" width="16.85546875" style="1" customWidth="1"/>
    <col min="12285" max="12285" width="14.85546875" style="1" customWidth="1"/>
    <col min="12286" max="12286" width="25.140625" style="1" customWidth="1"/>
    <col min="12287" max="12524" width="11.42578125" style="1"/>
    <col min="12525" max="12525" width="2.85546875" style="1" customWidth="1"/>
    <col min="12526" max="12527" width="12.85546875" style="1" customWidth="1"/>
    <col min="12528" max="12529" width="8.85546875" style="1" customWidth="1"/>
    <col min="12530" max="12530" width="17" style="1" customWidth="1"/>
    <col min="12531" max="12537" width="8.85546875" style="1" customWidth="1"/>
    <col min="12538" max="12538" width="15.140625" style="1" customWidth="1"/>
    <col min="12539" max="12539" width="12.140625" style="1" customWidth="1"/>
    <col min="12540" max="12540" width="16.85546875" style="1" customWidth="1"/>
    <col min="12541" max="12541" width="14.85546875" style="1" customWidth="1"/>
    <col min="12542" max="12542" width="25.140625" style="1" customWidth="1"/>
    <col min="12543" max="12780" width="11.42578125" style="1"/>
    <col min="12781" max="12781" width="2.85546875" style="1" customWidth="1"/>
    <col min="12782" max="12783" width="12.85546875" style="1" customWidth="1"/>
    <col min="12784" max="12785" width="8.85546875" style="1" customWidth="1"/>
    <col min="12786" max="12786" width="17" style="1" customWidth="1"/>
    <col min="12787" max="12793" width="8.85546875" style="1" customWidth="1"/>
    <col min="12794" max="12794" width="15.140625" style="1" customWidth="1"/>
    <col min="12795" max="12795" width="12.140625" style="1" customWidth="1"/>
    <col min="12796" max="12796" width="16.85546875" style="1" customWidth="1"/>
    <col min="12797" max="12797" width="14.85546875" style="1" customWidth="1"/>
    <col min="12798" max="12798" width="25.140625" style="1" customWidth="1"/>
    <col min="12799" max="13036" width="11.42578125" style="1"/>
    <col min="13037" max="13037" width="2.85546875" style="1" customWidth="1"/>
    <col min="13038" max="13039" width="12.85546875" style="1" customWidth="1"/>
    <col min="13040" max="13041" width="8.85546875" style="1" customWidth="1"/>
    <col min="13042" max="13042" width="17" style="1" customWidth="1"/>
    <col min="13043" max="13049" width="8.85546875" style="1" customWidth="1"/>
    <col min="13050" max="13050" width="15.140625" style="1" customWidth="1"/>
    <col min="13051" max="13051" width="12.140625" style="1" customWidth="1"/>
    <col min="13052" max="13052" width="16.85546875" style="1" customWidth="1"/>
    <col min="13053" max="13053" width="14.85546875" style="1" customWidth="1"/>
    <col min="13054" max="13054" width="25.140625" style="1" customWidth="1"/>
    <col min="13055" max="13292" width="11.42578125" style="1"/>
    <col min="13293" max="13293" width="2.85546875" style="1" customWidth="1"/>
    <col min="13294" max="13295" width="12.85546875" style="1" customWidth="1"/>
    <col min="13296" max="13297" width="8.85546875" style="1" customWidth="1"/>
    <col min="13298" max="13298" width="17" style="1" customWidth="1"/>
    <col min="13299" max="13305" width="8.85546875" style="1" customWidth="1"/>
    <col min="13306" max="13306" width="15.140625" style="1" customWidth="1"/>
    <col min="13307" max="13307" width="12.140625" style="1" customWidth="1"/>
    <col min="13308" max="13308" width="16.85546875" style="1" customWidth="1"/>
    <col min="13309" max="13309" width="14.85546875" style="1" customWidth="1"/>
    <col min="13310" max="13310" width="25.140625" style="1" customWidth="1"/>
    <col min="13311" max="13548" width="11.42578125" style="1"/>
    <col min="13549" max="13549" width="2.85546875" style="1" customWidth="1"/>
    <col min="13550" max="13551" width="12.85546875" style="1" customWidth="1"/>
    <col min="13552" max="13553" width="8.85546875" style="1" customWidth="1"/>
    <col min="13554" max="13554" width="17" style="1" customWidth="1"/>
    <col min="13555" max="13561" width="8.85546875" style="1" customWidth="1"/>
    <col min="13562" max="13562" width="15.140625" style="1" customWidth="1"/>
    <col min="13563" max="13563" width="12.140625" style="1" customWidth="1"/>
    <col min="13564" max="13564" width="16.85546875" style="1" customWidth="1"/>
    <col min="13565" max="13565" width="14.85546875" style="1" customWidth="1"/>
    <col min="13566" max="13566" width="25.140625" style="1" customWidth="1"/>
    <col min="13567" max="13804" width="11.42578125" style="1"/>
    <col min="13805" max="13805" width="2.85546875" style="1" customWidth="1"/>
    <col min="13806" max="13807" width="12.85546875" style="1" customWidth="1"/>
    <col min="13808" max="13809" width="8.85546875" style="1" customWidth="1"/>
    <col min="13810" max="13810" width="17" style="1" customWidth="1"/>
    <col min="13811" max="13817" width="8.85546875" style="1" customWidth="1"/>
    <col min="13818" max="13818" width="15.140625" style="1" customWidth="1"/>
    <col min="13819" max="13819" width="12.140625" style="1" customWidth="1"/>
    <col min="13820" max="13820" width="16.85546875" style="1" customWidth="1"/>
    <col min="13821" max="13821" width="14.85546875" style="1" customWidth="1"/>
    <col min="13822" max="13822" width="25.140625" style="1" customWidth="1"/>
    <col min="13823" max="14060" width="11.42578125" style="1"/>
    <col min="14061" max="14061" width="2.85546875" style="1" customWidth="1"/>
    <col min="14062" max="14063" width="12.85546875" style="1" customWidth="1"/>
    <col min="14064" max="14065" width="8.85546875" style="1" customWidth="1"/>
    <col min="14066" max="14066" width="17" style="1" customWidth="1"/>
    <col min="14067" max="14073" width="8.85546875" style="1" customWidth="1"/>
    <col min="14074" max="14074" width="15.140625" style="1" customWidth="1"/>
    <col min="14075" max="14075" width="12.140625" style="1" customWidth="1"/>
    <col min="14076" max="14076" width="16.85546875" style="1" customWidth="1"/>
    <col min="14077" max="14077" width="14.85546875" style="1" customWidth="1"/>
    <col min="14078" max="14078" width="25.140625" style="1" customWidth="1"/>
    <col min="14079" max="14316" width="11.42578125" style="1"/>
    <col min="14317" max="14317" width="2.85546875" style="1" customWidth="1"/>
    <col min="14318" max="14319" width="12.85546875" style="1" customWidth="1"/>
    <col min="14320" max="14321" width="8.85546875" style="1" customWidth="1"/>
    <col min="14322" max="14322" width="17" style="1" customWidth="1"/>
    <col min="14323" max="14329" width="8.85546875" style="1" customWidth="1"/>
    <col min="14330" max="14330" width="15.140625" style="1" customWidth="1"/>
    <col min="14331" max="14331" width="12.140625" style="1" customWidth="1"/>
    <col min="14332" max="14332" width="16.85546875" style="1" customWidth="1"/>
    <col min="14333" max="14333" width="14.85546875" style="1" customWidth="1"/>
    <col min="14334" max="14334" width="25.140625" style="1" customWidth="1"/>
    <col min="14335" max="14572" width="11.42578125" style="1"/>
    <col min="14573" max="14573" width="2.85546875" style="1" customWidth="1"/>
    <col min="14574" max="14575" width="12.85546875" style="1" customWidth="1"/>
    <col min="14576" max="14577" width="8.85546875" style="1" customWidth="1"/>
    <col min="14578" max="14578" width="17" style="1" customWidth="1"/>
    <col min="14579" max="14585" width="8.85546875" style="1" customWidth="1"/>
    <col min="14586" max="14586" width="15.140625" style="1" customWidth="1"/>
    <col min="14587" max="14587" width="12.140625" style="1" customWidth="1"/>
    <col min="14588" max="14588" width="16.85546875" style="1" customWidth="1"/>
    <col min="14589" max="14589" width="14.85546875" style="1" customWidth="1"/>
    <col min="14590" max="14590" width="25.140625" style="1" customWidth="1"/>
    <col min="14591" max="14828" width="11.42578125" style="1"/>
    <col min="14829" max="14829" width="2.85546875" style="1" customWidth="1"/>
    <col min="14830" max="14831" width="12.85546875" style="1" customWidth="1"/>
    <col min="14832" max="14833" width="8.85546875" style="1" customWidth="1"/>
    <col min="14834" max="14834" width="17" style="1" customWidth="1"/>
    <col min="14835" max="14841" width="8.85546875" style="1" customWidth="1"/>
    <col min="14842" max="14842" width="15.140625" style="1" customWidth="1"/>
    <col min="14843" max="14843" width="12.140625" style="1" customWidth="1"/>
    <col min="14844" max="14844" width="16.85546875" style="1" customWidth="1"/>
    <col min="14845" max="14845" width="14.85546875" style="1" customWidth="1"/>
    <col min="14846" max="14846" width="25.140625" style="1" customWidth="1"/>
    <col min="14847" max="15084" width="11.42578125" style="1"/>
    <col min="15085" max="15085" width="2.85546875" style="1" customWidth="1"/>
    <col min="15086" max="15087" width="12.85546875" style="1" customWidth="1"/>
    <col min="15088" max="15089" width="8.85546875" style="1" customWidth="1"/>
    <col min="15090" max="15090" width="17" style="1" customWidth="1"/>
    <col min="15091" max="15097" width="8.85546875" style="1" customWidth="1"/>
    <col min="15098" max="15098" width="15.140625" style="1" customWidth="1"/>
    <col min="15099" max="15099" width="12.140625" style="1" customWidth="1"/>
    <col min="15100" max="15100" width="16.85546875" style="1" customWidth="1"/>
    <col min="15101" max="15101" width="14.85546875" style="1" customWidth="1"/>
    <col min="15102" max="15102" width="25.140625" style="1" customWidth="1"/>
    <col min="15103" max="15340" width="11.42578125" style="1"/>
    <col min="15341" max="15341" width="2.85546875" style="1" customWidth="1"/>
    <col min="15342" max="15343" width="12.85546875" style="1" customWidth="1"/>
    <col min="15344" max="15345" width="8.85546875" style="1" customWidth="1"/>
    <col min="15346" max="15346" width="17" style="1" customWidth="1"/>
    <col min="15347" max="15353" width="8.85546875" style="1" customWidth="1"/>
    <col min="15354" max="15354" width="15.140625" style="1" customWidth="1"/>
    <col min="15355" max="15355" width="12.140625" style="1" customWidth="1"/>
    <col min="15356" max="15356" width="16.85546875" style="1" customWidth="1"/>
    <col min="15357" max="15357" width="14.85546875" style="1" customWidth="1"/>
    <col min="15358" max="15358" width="25.140625" style="1" customWidth="1"/>
    <col min="15359" max="15596" width="11.42578125" style="1"/>
    <col min="15597" max="15597" width="2.85546875" style="1" customWidth="1"/>
    <col min="15598" max="15599" width="12.85546875" style="1" customWidth="1"/>
    <col min="15600" max="15601" width="8.85546875" style="1" customWidth="1"/>
    <col min="15602" max="15602" width="17" style="1" customWidth="1"/>
    <col min="15603" max="15609" width="8.85546875" style="1" customWidth="1"/>
    <col min="15610" max="15610" width="15.140625" style="1" customWidth="1"/>
    <col min="15611" max="15611" width="12.140625" style="1" customWidth="1"/>
    <col min="15612" max="15612" width="16.85546875" style="1" customWidth="1"/>
    <col min="15613" max="15613" width="14.85546875" style="1" customWidth="1"/>
    <col min="15614" max="15614" width="25.140625" style="1" customWidth="1"/>
    <col min="15615" max="15852" width="11.42578125" style="1"/>
    <col min="15853" max="15853" width="2.85546875" style="1" customWidth="1"/>
    <col min="15854" max="15855" width="12.85546875" style="1" customWidth="1"/>
    <col min="15856" max="15857" width="8.85546875" style="1" customWidth="1"/>
    <col min="15858" max="15858" width="17" style="1" customWidth="1"/>
    <col min="15859" max="15865" width="8.85546875" style="1" customWidth="1"/>
    <col min="15866" max="15866" width="15.140625" style="1" customWidth="1"/>
    <col min="15867" max="15867" width="12.140625" style="1" customWidth="1"/>
    <col min="15868" max="15868" width="16.85546875" style="1" customWidth="1"/>
    <col min="15869" max="15869" width="14.85546875" style="1" customWidth="1"/>
    <col min="15870" max="15870" width="25.140625" style="1" customWidth="1"/>
    <col min="15871" max="16108" width="11.42578125" style="1"/>
    <col min="16109" max="16109" width="2.85546875" style="1" customWidth="1"/>
    <col min="16110" max="16111" width="12.85546875" style="1" customWidth="1"/>
    <col min="16112" max="16113" width="8.85546875" style="1" customWidth="1"/>
    <col min="16114" max="16114" width="17" style="1" customWidth="1"/>
    <col min="16115" max="16121" width="8.85546875" style="1" customWidth="1"/>
    <col min="16122" max="16122" width="15.140625" style="1" customWidth="1"/>
    <col min="16123" max="16123" width="12.140625" style="1" customWidth="1"/>
    <col min="16124" max="16124" width="16.85546875" style="1" customWidth="1"/>
    <col min="16125" max="16125" width="14.85546875" style="1" customWidth="1"/>
    <col min="16126" max="16126" width="25.140625" style="1" customWidth="1"/>
    <col min="16127" max="16365" width="11.42578125" style="1"/>
    <col min="16366" max="16384" width="11.42578125" style="1" customWidth="1"/>
  </cols>
  <sheetData>
    <row r="1" spans="1:8" s="24" customFormat="1" ht="16.5" thickTop="1" x14ac:dyDescent="0.25">
      <c r="A1" s="23"/>
      <c r="B1" s="102" t="s">
        <v>215</v>
      </c>
      <c r="C1" s="103"/>
      <c r="D1" s="103"/>
      <c r="E1" s="103"/>
      <c r="F1" s="103"/>
      <c r="G1" s="103"/>
      <c r="H1" s="104"/>
    </row>
    <row r="2" spans="1:8" s="24" customFormat="1" ht="15" x14ac:dyDescent="0.25">
      <c r="B2" s="25"/>
      <c r="C2" s="26"/>
      <c r="D2" s="27"/>
      <c r="E2" s="27"/>
      <c r="F2" s="28"/>
      <c r="G2" s="28"/>
      <c r="H2" s="29"/>
    </row>
    <row r="3" spans="1:8" s="24" customFormat="1" ht="27" customHeight="1" x14ac:dyDescent="0.25">
      <c r="B3" s="30"/>
      <c r="C3" s="26"/>
      <c r="D3" s="27"/>
      <c r="E3" s="27"/>
      <c r="F3" s="26"/>
      <c r="G3" s="26"/>
      <c r="H3" s="29"/>
    </row>
    <row r="4" spans="1:8" s="24" customFormat="1" ht="15.75" x14ac:dyDescent="0.25">
      <c r="B4" s="30"/>
      <c r="C4" s="26"/>
      <c r="D4" s="27"/>
      <c r="E4" s="27"/>
      <c r="F4" s="26"/>
      <c r="G4" s="26"/>
      <c r="H4" s="29"/>
    </row>
    <row r="5" spans="1:8" s="24" customFormat="1" ht="9" customHeight="1" x14ac:dyDescent="0.25">
      <c r="B5" s="30"/>
      <c r="C5" s="26"/>
      <c r="D5" s="31"/>
      <c r="E5" s="31"/>
      <c r="F5" s="31"/>
      <c r="G5" s="31"/>
      <c r="H5" s="32"/>
    </row>
    <row r="6" spans="1:8" s="24" customFormat="1" ht="23.25" x14ac:dyDescent="0.25">
      <c r="B6" s="69"/>
      <c r="C6" s="70"/>
      <c r="D6" s="70"/>
      <c r="E6" s="70"/>
      <c r="F6" s="70"/>
      <c r="G6" s="108"/>
      <c r="H6" s="109"/>
    </row>
    <row r="7" spans="1:8" s="24" customFormat="1" ht="24" thickBot="1" x14ac:dyDescent="0.3">
      <c r="B7" s="110"/>
      <c r="C7" s="111"/>
      <c r="D7" s="111"/>
      <c r="E7" s="111"/>
      <c r="F7" s="111"/>
      <c r="G7" s="111"/>
      <c r="H7" s="112"/>
    </row>
    <row r="8" spans="1:8" s="24" customFormat="1" ht="32.450000000000003" customHeight="1" thickTop="1" x14ac:dyDescent="0.25">
      <c r="B8" s="33" t="s">
        <v>6</v>
      </c>
      <c r="C8" s="105" t="s">
        <v>69</v>
      </c>
      <c r="D8" s="105"/>
      <c r="E8" s="105"/>
      <c r="F8" s="105"/>
      <c r="G8" s="106"/>
      <c r="H8" s="107"/>
    </row>
    <row r="9" spans="1:8" s="24" customFormat="1" ht="27.95" customHeight="1" x14ac:dyDescent="0.25">
      <c r="B9" s="34" t="s">
        <v>7</v>
      </c>
      <c r="C9" s="96" t="s">
        <v>67</v>
      </c>
      <c r="D9" s="97"/>
      <c r="E9" s="97"/>
      <c r="F9" s="97"/>
      <c r="G9" s="97"/>
      <c r="H9" s="98"/>
    </row>
    <row r="10" spans="1:8" s="24" customFormat="1" ht="27.95" customHeight="1" x14ac:dyDescent="0.25">
      <c r="B10" s="34" t="s">
        <v>8</v>
      </c>
      <c r="C10" s="96" t="s">
        <v>68</v>
      </c>
      <c r="D10" s="97"/>
      <c r="E10" s="97"/>
      <c r="F10" s="97"/>
      <c r="G10" s="97"/>
      <c r="H10" s="98"/>
    </row>
    <row r="11" spans="1:8" s="24" customFormat="1" ht="22.9" customHeight="1" thickBot="1" x14ac:dyDescent="0.3">
      <c r="B11" s="35" t="s">
        <v>9</v>
      </c>
      <c r="C11" s="99" t="s">
        <v>62</v>
      </c>
      <c r="D11" s="100"/>
      <c r="E11" s="100"/>
      <c r="F11" s="100"/>
      <c r="G11" s="100"/>
      <c r="H11" s="101"/>
    </row>
    <row r="12" spans="1:8" ht="16.5" thickTop="1" x14ac:dyDescent="0.2">
      <c r="B12" s="2"/>
      <c r="C12" s="3"/>
      <c r="D12" s="4"/>
      <c r="E12" s="14"/>
      <c r="F12" s="17"/>
      <c r="G12" s="17"/>
      <c r="H12" s="17"/>
    </row>
    <row r="13" spans="1:8" s="72" customFormat="1" ht="15.75" x14ac:dyDescent="0.2">
      <c r="B13" s="73"/>
      <c r="C13" s="74"/>
      <c r="D13" s="75"/>
      <c r="E13" s="81"/>
      <c r="F13" s="17"/>
      <c r="G13" s="17"/>
      <c r="H13" s="17"/>
    </row>
    <row r="14" spans="1:8" s="72" customFormat="1" ht="15.75" x14ac:dyDescent="0.2">
      <c r="B14" s="73"/>
      <c r="C14" s="74"/>
      <c r="D14" s="75"/>
      <c r="E14" s="81"/>
      <c r="F14" s="17"/>
      <c r="G14" s="17"/>
      <c r="H14" s="17"/>
    </row>
    <row r="15" spans="1:8" ht="15.75" x14ac:dyDescent="0.2">
      <c r="B15" s="2"/>
      <c r="C15" s="5" t="s">
        <v>0</v>
      </c>
      <c r="D15" s="4"/>
      <c r="E15" s="14"/>
      <c r="F15" s="17"/>
      <c r="G15" s="17"/>
      <c r="H15" s="17"/>
    </row>
    <row r="16" spans="1:8" s="72" customFormat="1" ht="15.75" x14ac:dyDescent="0.2">
      <c r="B16" s="73"/>
      <c r="C16" s="76"/>
      <c r="D16" s="75"/>
      <c r="E16" s="81"/>
      <c r="F16" s="17"/>
      <c r="G16" s="17"/>
      <c r="H16" s="17"/>
    </row>
    <row r="17" spans="2:8" s="72" customFormat="1" ht="15.75" x14ac:dyDescent="0.2">
      <c r="B17" s="73"/>
      <c r="C17" s="76"/>
      <c r="D17" s="75"/>
      <c r="E17" s="81"/>
      <c r="F17" s="17"/>
      <c r="G17" s="17"/>
      <c r="H17" s="17"/>
    </row>
    <row r="18" spans="2:8" ht="15.75" x14ac:dyDescent="0.2">
      <c r="B18" s="2"/>
      <c r="C18" s="3"/>
      <c r="D18" s="4"/>
      <c r="E18" s="14"/>
      <c r="F18" s="17"/>
      <c r="G18" s="17"/>
      <c r="H18" s="17"/>
    </row>
    <row r="19" spans="2:8" ht="15.75" customHeight="1" x14ac:dyDescent="0.2">
      <c r="B19" s="2"/>
      <c r="C19" s="94" t="s">
        <v>70</v>
      </c>
      <c r="D19" s="95"/>
      <c r="E19" s="95"/>
      <c r="F19" s="95"/>
      <c r="G19" s="95"/>
      <c r="H19" s="20"/>
    </row>
    <row r="20" spans="2:8" s="9" customFormat="1" ht="15.75" customHeight="1" x14ac:dyDescent="0.25">
      <c r="B20" s="2"/>
      <c r="C20" s="46" t="s">
        <v>71</v>
      </c>
      <c r="D20" s="47"/>
      <c r="E20" s="48"/>
      <c r="F20" s="48"/>
      <c r="G20" s="48"/>
      <c r="H20" s="38">
        <f>H121</f>
        <v>5206.21</v>
      </c>
    </row>
    <row r="21" spans="2:8" s="9" customFormat="1" ht="15.75" customHeight="1" x14ac:dyDescent="0.25">
      <c r="B21" s="2"/>
      <c r="C21" s="46" t="s">
        <v>63</v>
      </c>
      <c r="D21" s="47"/>
      <c r="E21" s="48"/>
      <c r="F21" s="48"/>
      <c r="G21" s="48"/>
      <c r="H21" s="38">
        <f>H136</f>
        <v>14181.14</v>
      </c>
    </row>
    <row r="22" spans="2:8" s="9" customFormat="1" ht="15.75" customHeight="1" x14ac:dyDescent="0.25">
      <c r="B22" s="2"/>
      <c r="C22" s="46" t="s">
        <v>64</v>
      </c>
      <c r="D22" s="47"/>
      <c r="E22" s="48"/>
      <c r="F22" s="48"/>
      <c r="G22" s="48"/>
      <c r="H22" s="38">
        <f>H155</f>
        <v>2610.5100000000002</v>
      </c>
    </row>
    <row r="23" spans="2:8" s="9" customFormat="1" ht="15.75" customHeight="1" x14ac:dyDescent="0.25">
      <c r="B23" s="2"/>
      <c r="C23" s="46" t="s">
        <v>65</v>
      </c>
      <c r="D23" s="47"/>
      <c r="E23" s="48"/>
      <c r="F23" s="48"/>
      <c r="G23" s="48"/>
      <c r="H23" s="38">
        <f>H164</f>
        <v>557.78</v>
      </c>
    </row>
    <row r="24" spans="2:8" s="9" customFormat="1" ht="15.75" customHeight="1" x14ac:dyDescent="0.25">
      <c r="B24" s="2"/>
      <c r="C24" s="46" t="s">
        <v>66</v>
      </c>
      <c r="D24" s="47"/>
      <c r="E24" s="48"/>
      <c r="F24" s="48"/>
      <c r="G24" s="48"/>
      <c r="H24" s="38">
        <f>H186</f>
        <v>646</v>
      </c>
    </row>
    <row r="25" spans="2:8" s="9" customFormat="1" ht="15.75" customHeight="1" x14ac:dyDescent="0.25">
      <c r="B25" s="2"/>
      <c r="C25" s="8"/>
      <c r="D25" s="49"/>
      <c r="E25" s="4"/>
      <c r="F25" s="39"/>
      <c r="G25" s="39" t="s">
        <v>18</v>
      </c>
      <c r="H25" s="40">
        <f>SUBTOTAL(9,H20:H24)</f>
        <v>23201.64</v>
      </c>
    </row>
    <row r="26" spans="2:8" ht="15.75" x14ac:dyDescent="0.2">
      <c r="B26" s="2"/>
      <c r="H26" s="21"/>
    </row>
    <row r="27" spans="2:8" s="72" customFormat="1" ht="15.75" x14ac:dyDescent="0.2">
      <c r="B27" s="73"/>
      <c r="D27" s="77"/>
      <c r="E27" s="82"/>
      <c r="F27" s="18"/>
      <c r="G27" s="18"/>
      <c r="H27" s="21"/>
    </row>
    <row r="28" spans="2:8" s="72" customFormat="1" ht="15.75" x14ac:dyDescent="0.2">
      <c r="B28" s="73"/>
      <c r="D28" s="77"/>
      <c r="E28" s="82"/>
      <c r="F28" s="18"/>
      <c r="G28" s="18"/>
      <c r="H28" s="21"/>
    </row>
    <row r="29" spans="2:8" ht="15.75" x14ac:dyDescent="0.2">
      <c r="B29" s="2"/>
      <c r="H29" s="21"/>
    </row>
    <row r="30" spans="2:8" ht="15.75" x14ac:dyDescent="0.2">
      <c r="B30" s="2"/>
      <c r="C30" s="94" t="s">
        <v>72</v>
      </c>
      <c r="D30" s="95"/>
      <c r="E30" s="95"/>
      <c r="F30" s="95"/>
      <c r="G30" s="95"/>
      <c r="H30" s="20"/>
    </row>
    <row r="31" spans="2:8" ht="15.75" x14ac:dyDescent="0.2">
      <c r="B31" s="2"/>
      <c r="C31" s="84" t="s">
        <v>71</v>
      </c>
      <c r="D31" s="47"/>
      <c r="E31" s="48"/>
      <c r="F31" s="48"/>
      <c r="G31" s="48"/>
      <c r="H31" s="38">
        <f>H200</f>
        <v>847.63</v>
      </c>
    </row>
    <row r="32" spans="2:8" ht="15.75" x14ac:dyDescent="0.2">
      <c r="B32" s="2"/>
      <c r="C32" s="46" t="s">
        <v>63</v>
      </c>
      <c r="D32" s="47"/>
      <c r="E32" s="48"/>
      <c r="F32" s="48"/>
      <c r="G32" s="48"/>
      <c r="H32" s="38">
        <f>H205</f>
        <v>54.499999999999993</v>
      </c>
    </row>
    <row r="33" spans="2:8" ht="15.75" x14ac:dyDescent="0.2">
      <c r="B33" s="2"/>
      <c r="C33" s="46" t="s">
        <v>64</v>
      </c>
      <c r="D33" s="47"/>
      <c r="E33" s="48"/>
      <c r="F33" s="48"/>
      <c r="G33" s="48"/>
      <c r="H33" s="38">
        <f>H212</f>
        <v>99.860000000000014</v>
      </c>
    </row>
    <row r="34" spans="2:8" s="9" customFormat="1" ht="15.75" customHeight="1" x14ac:dyDescent="0.25">
      <c r="B34" s="2"/>
      <c r="C34" s="46" t="s">
        <v>201</v>
      </c>
      <c r="D34" s="47"/>
      <c r="E34" s="48"/>
      <c r="F34" s="48"/>
      <c r="G34" s="48"/>
      <c r="H34" s="38">
        <f>H217</f>
        <v>3</v>
      </c>
    </row>
    <row r="35" spans="2:8" ht="15.75" x14ac:dyDescent="0.2">
      <c r="B35" s="2"/>
      <c r="C35" s="8"/>
      <c r="D35" s="49"/>
      <c r="E35" s="4"/>
      <c r="F35" s="39"/>
      <c r="G35" s="39" t="s">
        <v>41</v>
      </c>
      <c r="H35" s="40">
        <f>SUBTOTAL(9,H31:H34)</f>
        <v>1004.99</v>
      </c>
    </row>
    <row r="36" spans="2:8" ht="15.75" x14ac:dyDescent="0.2">
      <c r="B36" s="2"/>
      <c r="H36" s="21"/>
    </row>
    <row r="37" spans="2:8" s="72" customFormat="1" ht="15.75" x14ac:dyDescent="0.2">
      <c r="B37" s="73"/>
      <c r="D37" s="77"/>
      <c r="E37" s="82"/>
      <c r="F37" s="18"/>
      <c r="G37" s="18"/>
      <c r="H37" s="21"/>
    </row>
    <row r="38" spans="2:8" s="72" customFormat="1" ht="15.75" x14ac:dyDescent="0.2">
      <c r="B38" s="73"/>
      <c r="D38" s="77"/>
      <c r="E38" s="82"/>
      <c r="F38" s="18"/>
      <c r="G38" s="18"/>
      <c r="H38" s="21"/>
    </row>
    <row r="39" spans="2:8" ht="15.75" x14ac:dyDescent="0.2">
      <c r="B39" s="2"/>
      <c r="H39" s="21"/>
    </row>
    <row r="40" spans="2:8" ht="15.75" x14ac:dyDescent="0.2">
      <c r="B40" s="2"/>
      <c r="C40" s="94" t="s">
        <v>73</v>
      </c>
      <c r="D40" s="95"/>
      <c r="E40" s="95"/>
      <c r="F40" s="95"/>
      <c r="G40" s="95"/>
      <c r="H40" s="20"/>
    </row>
    <row r="41" spans="2:8" ht="15.75" x14ac:dyDescent="0.2">
      <c r="B41" s="2"/>
      <c r="C41" s="84" t="s">
        <v>71</v>
      </c>
      <c r="D41" s="47"/>
      <c r="E41" s="48"/>
      <c r="F41" s="48"/>
      <c r="G41" s="48"/>
      <c r="H41" s="38">
        <f>H227</f>
        <v>39.159999999999997</v>
      </c>
    </row>
    <row r="42" spans="2:8" ht="15.75" x14ac:dyDescent="0.2">
      <c r="B42" s="2"/>
      <c r="C42" s="84" t="s">
        <v>63</v>
      </c>
      <c r="D42" s="47"/>
      <c r="E42" s="48"/>
      <c r="F42" s="48"/>
      <c r="G42" s="48"/>
      <c r="H42" s="38">
        <f>H230</f>
        <v>2.97</v>
      </c>
    </row>
    <row r="43" spans="2:8" ht="15.75" x14ac:dyDescent="0.2">
      <c r="B43" s="2"/>
      <c r="C43" s="84" t="s">
        <v>64</v>
      </c>
      <c r="D43" s="47"/>
      <c r="E43" s="48"/>
      <c r="F43" s="48"/>
      <c r="G43" s="48"/>
      <c r="H43" s="38">
        <f>H235</f>
        <v>34.340000000000003</v>
      </c>
    </row>
    <row r="44" spans="2:8" ht="15.75" x14ac:dyDescent="0.2">
      <c r="B44" s="2"/>
      <c r="C44" s="8"/>
      <c r="D44" s="49"/>
      <c r="E44" s="4"/>
      <c r="F44" s="39"/>
      <c r="G44" s="39" t="s">
        <v>42</v>
      </c>
      <c r="H44" s="40">
        <f>SUBTOTAL(9,H41:H43)</f>
        <v>76.47</v>
      </c>
    </row>
    <row r="45" spans="2:8" ht="15.75" x14ac:dyDescent="0.2">
      <c r="B45" s="2"/>
      <c r="H45" s="21"/>
    </row>
    <row r="46" spans="2:8" ht="15.75" x14ac:dyDescent="0.2">
      <c r="B46" s="2"/>
      <c r="H46" s="21"/>
    </row>
    <row r="47" spans="2:8" ht="15.75" x14ac:dyDescent="0.2">
      <c r="B47" s="2"/>
      <c r="H47" s="21"/>
    </row>
    <row r="48" spans="2:8" ht="15.75" x14ac:dyDescent="0.2">
      <c r="B48" s="2"/>
      <c r="H48" s="21"/>
    </row>
    <row r="49" spans="2:9" ht="15.75" x14ac:dyDescent="0.2">
      <c r="B49" s="2"/>
      <c r="H49" s="21"/>
    </row>
    <row r="50" spans="2:9" ht="15.75" x14ac:dyDescent="0.2">
      <c r="B50" s="2"/>
      <c r="C50" s="41"/>
      <c r="D50" s="12"/>
      <c r="E50" s="42" t="s">
        <v>16</v>
      </c>
      <c r="F50" s="43"/>
      <c r="G50" s="43"/>
      <c r="H50" s="45">
        <f>H25+H35+H44</f>
        <v>24283.100000000002</v>
      </c>
      <c r="I50" s="9"/>
    </row>
    <row r="51" spans="2:9" ht="15.75" x14ac:dyDescent="0.2">
      <c r="B51" s="2"/>
      <c r="C51" s="41"/>
      <c r="D51" s="12"/>
      <c r="E51" s="42" t="s">
        <v>1</v>
      </c>
      <c r="F51" s="44"/>
      <c r="G51" s="43"/>
      <c r="H51" s="45">
        <f>ROUND(H50*16%,2)</f>
        <v>3885.3</v>
      </c>
      <c r="I51" s="9"/>
    </row>
    <row r="52" spans="2:9" ht="15.75" x14ac:dyDescent="0.2">
      <c r="B52" s="2"/>
      <c r="C52" s="41"/>
      <c r="D52" s="12"/>
      <c r="E52" s="42" t="s">
        <v>2</v>
      </c>
      <c r="F52" s="44"/>
      <c r="G52" s="43"/>
      <c r="H52" s="45">
        <f>SUM(H50:H51)</f>
        <v>28168.400000000001</v>
      </c>
      <c r="I52" s="9"/>
    </row>
    <row r="53" spans="2:9" ht="15.75" x14ac:dyDescent="0.2">
      <c r="B53" s="10"/>
      <c r="C53" s="11"/>
      <c r="D53" s="11"/>
      <c r="E53" s="16"/>
      <c r="F53" s="19"/>
      <c r="G53" s="19"/>
      <c r="H53" s="21"/>
      <c r="I53" s="9"/>
    </row>
    <row r="54" spans="2:9" ht="15.75" x14ac:dyDescent="0.2">
      <c r="B54" s="10"/>
      <c r="C54" s="11"/>
      <c r="D54" s="11"/>
      <c r="E54" s="16"/>
      <c r="F54" s="19"/>
      <c r="G54" s="19"/>
      <c r="H54" s="21"/>
      <c r="I54" s="9"/>
    </row>
    <row r="55" spans="2:9" ht="15.75" x14ac:dyDescent="0.2">
      <c r="B55" s="10"/>
      <c r="C55" s="11"/>
      <c r="D55" s="11"/>
      <c r="E55" s="16"/>
      <c r="F55" s="19"/>
      <c r="G55" s="19"/>
      <c r="H55" s="21"/>
      <c r="I55" s="9"/>
    </row>
    <row r="56" spans="2:9" ht="15.75" x14ac:dyDescent="0.2">
      <c r="B56" s="10"/>
      <c r="C56" s="11"/>
      <c r="D56" s="11"/>
      <c r="E56" s="16"/>
      <c r="F56" s="19"/>
      <c r="G56" s="19"/>
      <c r="H56" s="21"/>
      <c r="I56" s="9"/>
    </row>
    <row r="57" spans="2:9" ht="15.75" x14ac:dyDescent="0.2">
      <c r="B57" s="10"/>
      <c r="C57" s="11"/>
      <c r="D57" s="11"/>
      <c r="E57" s="16"/>
      <c r="F57" s="19"/>
      <c r="G57" s="19"/>
      <c r="H57" s="21"/>
      <c r="I57" s="9"/>
    </row>
    <row r="58" spans="2:9" ht="15.75" x14ac:dyDescent="0.2">
      <c r="B58" s="10"/>
      <c r="C58" s="11"/>
      <c r="D58" s="11"/>
      <c r="E58" s="16"/>
      <c r="F58" s="19"/>
      <c r="G58" s="19"/>
      <c r="H58" s="21"/>
      <c r="I58" s="9"/>
    </row>
    <row r="59" spans="2:9" ht="15.75" x14ac:dyDescent="0.2">
      <c r="B59" s="10"/>
      <c r="C59" s="11"/>
      <c r="D59" s="11"/>
      <c r="E59" s="16"/>
      <c r="F59" s="19"/>
      <c r="G59" s="19"/>
      <c r="H59" s="21"/>
      <c r="I59" s="9"/>
    </row>
    <row r="60" spans="2:9" ht="15.75" x14ac:dyDescent="0.2">
      <c r="B60" s="10"/>
      <c r="C60" s="11"/>
      <c r="D60" s="11"/>
      <c r="E60" s="16"/>
      <c r="F60" s="19"/>
      <c r="G60" s="19"/>
      <c r="H60" s="21"/>
      <c r="I60" s="9"/>
    </row>
    <row r="61" spans="2:9" ht="15.75" x14ac:dyDescent="0.2">
      <c r="B61" s="10"/>
      <c r="C61" s="11"/>
      <c r="D61" s="11"/>
      <c r="E61" s="16"/>
      <c r="F61" s="19"/>
      <c r="G61" s="19"/>
      <c r="H61" s="21"/>
      <c r="I61" s="9"/>
    </row>
    <row r="62" spans="2:9" ht="15.75" x14ac:dyDescent="0.2">
      <c r="B62" s="10"/>
      <c r="C62" s="11"/>
      <c r="D62" s="11"/>
      <c r="E62" s="16"/>
      <c r="F62" s="19"/>
      <c r="G62" s="19"/>
      <c r="H62" s="21"/>
      <c r="I62" s="9"/>
    </row>
    <row r="63" spans="2:9" ht="15.75" x14ac:dyDescent="0.2">
      <c r="B63" s="10"/>
      <c r="C63" s="11"/>
      <c r="D63" s="11"/>
      <c r="E63" s="16"/>
      <c r="F63" s="19"/>
      <c r="G63" s="19"/>
      <c r="H63" s="21"/>
      <c r="I63" s="9"/>
    </row>
    <row r="64" spans="2:9" ht="15.75" x14ac:dyDescent="0.2">
      <c r="B64" s="10"/>
      <c r="C64" s="11"/>
      <c r="D64" s="11"/>
      <c r="E64" s="16"/>
      <c r="F64" s="19"/>
      <c r="G64" s="19"/>
      <c r="H64" s="21"/>
      <c r="I64" s="9"/>
    </row>
    <row r="65" spans="2:9" ht="15.75" x14ac:dyDescent="0.2">
      <c r="B65" s="10"/>
      <c r="C65" s="11"/>
      <c r="D65" s="11"/>
      <c r="E65" s="16"/>
      <c r="F65" s="19"/>
      <c r="G65" s="19"/>
      <c r="H65" s="21"/>
      <c r="I65" s="9"/>
    </row>
    <row r="66" spans="2:9" ht="15.75" x14ac:dyDescent="0.2">
      <c r="B66" s="10"/>
      <c r="C66" s="11"/>
      <c r="D66" s="11"/>
      <c r="E66" s="16"/>
      <c r="F66" s="19"/>
      <c r="G66" s="19"/>
      <c r="H66" s="21"/>
      <c r="I66" s="9"/>
    </row>
    <row r="67" spans="2:9" s="72" customFormat="1" ht="15.75" x14ac:dyDescent="0.2">
      <c r="B67" s="79"/>
      <c r="C67" s="80"/>
      <c r="D67" s="80"/>
      <c r="E67" s="83"/>
      <c r="F67" s="19"/>
      <c r="G67" s="19"/>
      <c r="H67" s="21"/>
      <c r="I67" s="78"/>
    </row>
    <row r="68" spans="2:9" s="72" customFormat="1" ht="15.75" x14ac:dyDescent="0.2">
      <c r="B68" s="79"/>
      <c r="C68" s="80"/>
      <c r="D68" s="80"/>
      <c r="E68" s="83"/>
      <c r="F68" s="19"/>
      <c r="G68" s="19"/>
      <c r="H68" s="21"/>
      <c r="I68" s="78"/>
    </row>
    <row r="69" spans="2:9" s="72" customFormat="1" ht="15.75" x14ac:dyDescent="0.2">
      <c r="B69" s="79"/>
      <c r="C69" s="80"/>
      <c r="D69" s="80"/>
      <c r="E69" s="83"/>
      <c r="F69" s="19"/>
      <c r="G69" s="19"/>
      <c r="H69" s="21"/>
      <c r="I69" s="78"/>
    </row>
    <row r="70" spans="2:9" s="72" customFormat="1" ht="15.75" x14ac:dyDescent="0.2">
      <c r="B70" s="79"/>
      <c r="C70" s="80"/>
      <c r="D70" s="80"/>
      <c r="E70" s="83"/>
      <c r="F70" s="19"/>
      <c r="G70" s="19"/>
      <c r="H70" s="21"/>
      <c r="I70" s="78"/>
    </row>
    <row r="71" spans="2:9" s="72" customFormat="1" ht="15.75" x14ac:dyDescent="0.2">
      <c r="B71" s="79"/>
      <c r="C71" s="80"/>
      <c r="D71" s="80"/>
      <c r="E71" s="83"/>
      <c r="F71" s="19"/>
      <c r="G71" s="19"/>
      <c r="H71" s="21"/>
      <c r="I71" s="78"/>
    </row>
    <row r="72" spans="2:9" ht="15.75" x14ac:dyDescent="0.2">
      <c r="B72" s="10"/>
      <c r="C72" s="11"/>
      <c r="D72" s="11"/>
      <c r="E72" s="16"/>
      <c r="F72" s="19"/>
      <c r="G72" s="19"/>
      <c r="H72" s="21"/>
      <c r="I72" s="9"/>
    </row>
    <row r="73" spans="2:9" ht="15.75" x14ac:dyDescent="0.2">
      <c r="B73" s="10"/>
      <c r="C73" s="11"/>
      <c r="D73" s="11"/>
      <c r="E73" s="16"/>
      <c r="F73" s="19"/>
      <c r="G73" s="19"/>
      <c r="H73" s="21"/>
      <c r="I73" s="9"/>
    </row>
    <row r="74" spans="2:9" ht="15.75" x14ac:dyDescent="0.2">
      <c r="B74" s="10"/>
      <c r="C74" s="11"/>
      <c r="D74" s="11"/>
      <c r="E74" s="16"/>
      <c r="F74" s="19"/>
      <c r="G74" s="19"/>
      <c r="H74" s="21"/>
      <c r="I74" s="9"/>
    </row>
    <row r="75" spans="2:9" ht="15.75" x14ac:dyDescent="0.2">
      <c r="B75" s="10"/>
      <c r="C75" s="11"/>
      <c r="D75" s="11"/>
      <c r="E75" s="16"/>
      <c r="F75" s="19"/>
      <c r="G75" s="19"/>
      <c r="H75" s="21"/>
      <c r="I75" s="9"/>
    </row>
    <row r="76" spans="2:9" ht="15.75" x14ac:dyDescent="0.2">
      <c r="B76" s="10"/>
      <c r="C76" s="11"/>
      <c r="D76" s="11"/>
      <c r="E76" s="16"/>
      <c r="F76" s="19"/>
      <c r="G76" s="19"/>
      <c r="H76" s="21"/>
      <c r="I76" s="9"/>
    </row>
    <row r="77" spans="2:9" ht="15.75" x14ac:dyDescent="0.2">
      <c r="B77" s="10"/>
      <c r="C77" s="11"/>
      <c r="D77" s="11"/>
      <c r="E77" s="16"/>
      <c r="F77" s="19"/>
      <c r="G77" s="19"/>
      <c r="H77" s="21"/>
      <c r="I77" s="9"/>
    </row>
    <row r="78" spans="2:9" ht="15.75" x14ac:dyDescent="0.2">
      <c r="B78" s="10"/>
      <c r="C78" s="11"/>
      <c r="D78" s="11"/>
      <c r="E78" s="16"/>
      <c r="F78" s="19"/>
      <c r="G78" s="19"/>
      <c r="H78" s="21"/>
      <c r="I78" s="9"/>
    </row>
    <row r="79" spans="2:9" ht="15.75" x14ac:dyDescent="0.2">
      <c r="B79" s="10"/>
      <c r="C79" s="11"/>
      <c r="D79" s="11"/>
      <c r="E79" s="16"/>
      <c r="F79" s="19"/>
      <c r="G79" s="19"/>
      <c r="H79" s="21"/>
      <c r="I79" s="9"/>
    </row>
    <row r="80" spans="2:9" ht="15.75" x14ac:dyDescent="0.2">
      <c r="B80" s="10"/>
      <c r="C80" s="11"/>
      <c r="D80" s="11"/>
      <c r="E80" s="16"/>
      <c r="F80" s="19"/>
      <c r="G80" s="19"/>
      <c r="H80" s="21"/>
      <c r="I80" s="9"/>
    </row>
    <row r="81" spans="1:9" ht="15.75" x14ac:dyDescent="0.2">
      <c r="B81" s="10"/>
      <c r="C81" s="11"/>
      <c r="D81" s="11"/>
      <c r="E81" s="16"/>
      <c r="F81" s="19"/>
      <c r="G81" s="19"/>
      <c r="H81" s="21"/>
      <c r="I81" s="9"/>
    </row>
    <row r="82" spans="1:9" ht="15.75" x14ac:dyDescent="0.2">
      <c r="B82" s="10"/>
      <c r="C82" s="11"/>
      <c r="D82" s="11"/>
      <c r="E82" s="16"/>
      <c r="F82" s="19"/>
      <c r="G82" s="19"/>
      <c r="H82" s="21"/>
      <c r="I82" s="9"/>
    </row>
    <row r="83" spans="1:9" ht="15.75" x14ac:dyDescent="0.2">
      <c r="B83" s="10"/>
      <c r="C83" s="11"/>
      <c r="D83" s="11"/>
      <c r="E83" s="16"/>
      <c r="F83" s="19"/>
      <c r="G83" s="19"/>
      <c r="H83" s="21"/>
      <c r="I83" s="9"/>
    </row>
    <row r="84" spans="1:9" ht="15.75" x14ac:dyDescent="0.2">
      <c r="B84" s="10"/>
      <c r="C84" s="11"/>
      <c r="D84" s="11"/>
      <c r="E84" s="16"/>
      <c r="F84" s="19"/>
      <c r="G84" s="19"/>
      <c r="H84" s="21"/>
      <c r="I84" s="9"/>
    </row>
    <row r="85" spans="1:9" ht="15.75" x14ac:dyDescent="0.2">
      <c r="B85" s="10"/>
      <c r="C85" s="11"/>
      <c r="D85" s="11"/>
      <c r="E85" s="16"/>
      <c r="F85" s="19"/>
      <c r="G85" s="19"/>
      <c r="H85" s="21"/>
      <c r="I85" s="9"/>
    </row>
    <row r="86" spans="1:9" s="72" customFormat="1" ht="15.75" x14ac:dyDescent="0.2">
      <c r="B86" s="79"/>
      <c r="C86" s="80"/>
      <c r="D86" s="80"/>
      <c r="E86" s="83"/>
      <c r="F86" s="19"/>
      <c r="G86" s="19"/>
      <c r="H86" s="21"/>
      <c r="I86" s="78"/>
    </row>
    <row r="87" spans="1:9" s="72" customFormat="1" ht="15.75" x14ac:dyDescent="0.2">
      <c r="B87" s="79"/>
      <c r="C87" s="80"/>
      <c r="D87" s="80"/>
      <c r="E87" s="83"/>
      <c r="F87" s="19"/>
      <c r="G87" s="19"/>
      <c r="H87" s="21"/>
      <c r="I87" s="78"/>
    </row>
    <row r="88" spans="1:9" s="72" customFormat="1" ht="15.75" x14ac:dyDescent="0.2">
      <c r="B88" s="79"/>
      <c r="C88" s="80"/>
      <c r="D88" s="80"/>
      <c r="E88" s="83"/>
      <c r="F88" s="19"/>
      <c r="G88" s="19"/>
      <c r="H88" s="21"/>
      <c r="I88" s="78"/>
    </row>
    <row r="89" spans="1:9" s="72" customFormat="1" ht="15.75" x14ac:dyDescent="0.2">
      <c r="B89" s="79"/>
      <c r="C89" s="80"/>
      <c r="D89" s="80"/>
      <c r="E89" s="83"/>
      <c r="F89" s="19"/>
      <c r="G89" s="19"/>
      <c r="H89" s="21"/>
      <c r="I89" s="78"/>
    </row>
    <row r="90" spans="1:9" ht="15.75" x14ac:dyDescent="0.2">
      <c r="B90" s="10"/>
      <c r="C90" s="11"/>
      <c r="D90" s="11"/>
      <c r="E90" s="16"/>
      <c r="F90" s="19"/>
      <c r="G90" s="19"/>
      <c r="H90" s="21"/>
      <c r="I90" s="9"/>
    </row>
    <row r="91" spans="1:9" ht="15.75" x14ac:dyDescent="0.2">
      <c r="B91" s="10"/>
      <c r="C91" s="11"/>
      <c r="D91" s="11"/>
      <c r="E91" s="16"/>
      <c r="F91" s="19"/>
      <c r="G91" s="19"/>
      <c r="H91" s="21"/>
      <c r="I91" s="9"/>
    </row>
    <row r="92" spans="1:9" ht="16.5" thickBot="1" x14ac:dyDescent="0.25">
      <c r="B92" s="10"/>
      <c r="C92" s="11"/>
      <c r="D92" s="11"/>
      <c r="E92" s="16"/>
      <c r="F92" s="19"/>
      <c r="G92" s="19"/>
      <c r="H92" s="21"/>
      <c r="I92" s="9"/>
    </row>
    <row r="93" spans="1:9" s="24" customFormat="1" ht="16.5" thickTop="1" x14ac:dyDescent="0.25">
      <c r="A93" s="23"/>
      <c r="B93" s="102" t="s">
        <v>215</v>
      </c>
      <c r="C93" s="103"/>
      <c r="D93" s="103"/>
      <c r="E93" s="103"/>
      <c r="F93" s="103"/>
      <c r="G93" s="103"/>
      <c r="H93" s="104"/>
    </row>
    <row r="94" spans="1:9" s="24" customFormat="1" ht="15" x14ac:dyDescent="0.25">
      <c r="B94" s="25"/>
      <c r="C94" s="26"/>
      <c r="D94" s="27"/>
      <c r="E94" s="27"/>
      <c r="F94" s="28"/>
      <c r="G94" s="28"/>
      <c r="H94" s="29"/>
    </row>
    <row r="95" spans="1:9" s="24" customFormat="1" ht="27" customHeight="1" x14ac:dyDescent="0.25">
      <c r="B95" s="30"/>
      <c r="C95" s="26"/>
      <c r="D95" s="27"/>
      <c r="E95" s="27"/>
      <c r="F95" s="26"/>
      <c r="G95" s="26"/>
      <c r="H95" s="29"/>
    </row>
    <row r="96" spans="1:9" s="24" customFormat="1" ht="15.75" x14ac:dyDescent="0.25">
      <c r="B96" s="30"/>
      <c r="C96" s="26"/>
      <c r="D96" s="27"/>
      <c r="E96" s="27"/>
      <c r="F96" s="26"/>
      <c r="G96" s="26"/>
      <c r="H96" s="29"/>
    </row>
    <row r="97" spans="2:8" s="24" customFormat="1" ht="9" customHeight="1" x14ac:dyDescent="0.25">
      <c r="B97" s="30"/>
      <c r="C97" s="26"/>
      <c r="D97" s="31"/>
      <c r="E97" s="31"/>
      <c r="F97" s="31"/>
      <c r="G97" s="31"/>
      <c r="H97" s="32"/>
    </row>
    <row r="98" spans="2:8" s="24" customFormat="1" ht="23.25" x14ac:dyDescent="0.25">
      <c r="B98" s="69"/>
      <c r="C98" s="70"/>
      <c r="D98" s="70"/>
      <c r="E98" s="70"/>
      <c r="F98" s="70"/>
      <c r="G98" s="108"/>
      <c r="H98" s="109"/>
    </row>
    <row r="99" spans="2:8" s="24" customFormat="1" ht="24" thickBot="1" x14ac:dyDescent="0.3">
      <c r="B99" s="110"/>
      <c r="C99" s="111"/>
      <c r="D99" s="111"/>
      <c r="E99" s="111"/>
      <c r="F99" s="111"/>
      <c r="G99" s="111"/>
      <c r="H99" s="112"/>
    </row>
    <row r="100" spans="2:8" s="24" customFormat="1" ht="45" customHeight="1" thickTop="1" x14ac:dyDescent="0.25">
      <c r="B100" s="33" t="s">
        <v>6</v>
      </c>
      <c r="C100" s="105" t="str">
        <f>C8</f>
        <v>Construccion de 2da etapa de unidad porcina (gestacion), construccion de fosa septica, red sanitaria</v>
      </c>
      <c r="D100" s="105"/>
      <c r="E100" s="105"/>
      <c r="F100" s="105"/>
      <c r="G100" s="106"/>
      <c r="H100" s="107"/>
    </row>
    <row r="101" spans="2:8" s="24" customFormat="1" ht="27.95" customHeight="1" x14ac:dyDescent="0.25">
      <c r="B101" s="34" t="s">
        <v>7</v>
      </c>
      <c r="C101" s="96" t="str">
        <f>C9</f>
        <v>Universidad Autonoma de Baja California Sur (extension San Pedro)</v>
      </c>
      <c r="D101" s="97"/>
      <c r="E101" s="97"/>
      <c r="F101" s="97"/>
      <c r="G101" s="97"/>
      <c r="H101" s="98"/>
    </row>
    <row r="102" spans="2:8" s="24" customFormat="1" ht="27.95" customHeight="1" x14ac:dyDescent="0.25">
      <c r="B102" s="34" t="s">
        <v>8</v>
      </c>
      <c r="C102" s="96" t="str">
        <f>C10</f>
        <v>San Pedro</v>
      </c>
      <c r="D102" s="97"/>
      <c r="E102" s="97"/>
      <c r="F102" s="97"/>
      <c r="G102" s="97"/>
      <c r="H102" s="98"/>
    </row>
    <row r="103" spans="2:8" s="24" customFormat="1" ht="22.9" customHeight="1" thickBot="1" x14ac:dyDescent="0.3">
      <c r="B103" s="35" t="s">
        <v>9</v>
      </c>
      <c r="C103" s="96" t="str">
        <f>C11</f>
        <v>La Paz, B.C.S.</v>
      </c>
      <c r="D103" s="97"/>
      <c r="E103" s="97"/>
      <c r="F103" s="97"/>
      <c r="G103" s="97"/>
      <c r="H103" s="98"/>
    </row>
    <row r="104" spans="2:8" s="24" customFormat="1" ht="32.450000000000003" customHeight="1" thickTop="1" thickBot="1" x14ac:dyDescent="0.3">
      <c r="B104" s="36" t="s">
        <v>10</v>
      </c>
      <c r="C104" s="37" t="s">
        <v>11</v>
      </c>
      <c r="D104" s="37" t="s">
        <v>12</v>
      </c>
      <c r="E104" s="37" t="s">
        <v>13</v>
      </c>
      <c r="F104" s="37" t="s">
        <v>15</v>
      </c>
      <c r="G104" s="37" t="s">
        <v>17</v>
      </c>
      <c r="H104" s="37" t="s">
        <v>14</v>
      </c>
    </row>
    <row r="105" spans="2:8" s="24" customFormat="1" ht="27.95" customHeight="1" thickTop="1" x14ac:dyDescent="0.25">
      <c r="B105" s="34"/>
      <c r="C105" s="60" t="str">
        <f>C19</f>
        <v>I.- Nave de Gestación</v>
      </c>
      <c r="D105" s="61"/>
      <c r="E105" s="66"/>
      <c r="F105" s="61"/>
      <c r="G105" s="61"/>
      <c r="H105" s="62"/>
    </row>
    <row r="106" spans="2:8" s="6" customFormat="1" ht="15.75" x14ac:dyDescent="0.2">
      <c r="B106" s="50"/>
      <c r="C106" s="51" t="str">
        <f>C20</f>
        <v>01.- Cimentación</v>
      </c>
      <c r="D106" s="52"/>
      <c r="E106" s="52"/>
      <c r="F106" s="52"/>
      <c r="G106" s="52"/>
      <c r="H106" s="52"/>
    </row>
    <row r="107" spans="2:8" ht="57" x14ac:dyDescent="0.2">
      <c r="B107" s="90" t="s">
        <v>74</v>
      </c>
      <c r="C107" s="92" t="s">
        <v>54</v>
      </c>
      <c r="D107" s="93" t="s">
        <v>4</v>
      </c>
      <c r="E107" s="71">
        <v>242.5</v>
      </c>
      <c r="F107" s="13">
        <v>1</v>
      </c>
      <c r="G107" s="58"/>
      <c r="H107" s="22">
        <f t="shared" ref="H107:H172" si="0">ROUND(E107*F107,2)</f>
        <v>242.5</v>
      </c>
    </row>
    <row r="108" spans="2:8" ht="71.25" x14ac:dyDescent="0.2">
      <c r="B108" s="90" t="s">
        <v>75</v>
      </c>
      <c r="C108" s="92" t="s">
        <v>38</v>
      </c>
      <c r="D108" s="93" t="s">
        <v>21</v>
      </c>
      <c r="E108" s="71">
        <v>466.16</v>
      </c>
      <c r="F108" s="13">
        <v>1</v>
      </c>
      <c r="G108" s="58"/>
      <c r="H108" s="22">
        <f t="shared" si="0"/>
        <v>466.16</v>
      </c>
    </row>
    <row r="109" spans="2:8" ht="42.75" x14ac:dyDescent="0.2">
      <c r="B109" s="90" t="s">
        <v>76</v>
      </c>
      <c r="C109" s="92" t="s">
        <v>22</v>
      </c>
      <c r="D109" s="93" t="s">
        <v>21</v>
      </c>
      <c r="E109" s="71">
        <v>266.45</v>
      </c>
      <c r="F109" s="13">
        <v>1</v>
      </c>
      <c r="G109" s="58"/>
      <c r="H109" s="22">
        <f t="shared" si="0"/>
        <v>266.45</v>
      </c>
    </row>
    <row r="110" spans="2:8" ht="57" x14ac:dyDescent="0.2">
      <c r="B110" s="90" t="s">
        <v>77</v>
      </c>
      <c r="C110" s="92" t="s">
        <v>78</v>
      </c>
      <c r="D110" s="93" t="s">
        <v>4</v>
      </c>
      <c r="E110" s="71">
        <v>222.08</v>
      </c>
      <c r="F110" s="13">
        <v>1</v>
      </c>
      <c r="G110" s="58"/>
      <c r="H110" s="22">
        <f t="shared" si="0"/>
        <v>222.08</v>
      </c>
    </row>
    <row r="111" spans="2:8" ht="71.25" x14ac:dyDescent="0.2">
      <c r="B111" s="90" t="s">
        <v>79</v>
      </c>
      <c r="C111" s="92" t="s">
        <v>23</v>
      </c>
      <c r="D111" s="93" t="s">
        <v>21</v>
      </c>
      <c r="E111" s="71">
        <v>266.45</v>
      </c>
      <c r="F111" s="13">
        <v>1</v>
      </c>
      <c r="G111" s="58"/>
      <c r="H111" s="22">
        <f t="shared" si="0"/>
        <v>266.45</v>
      </c>
    </row>
    <row r="112" spans="2:8" ht="71.25" x14ac:dyDescent="0.2">
      <c r="B112" s="90" t="s">
        <v>80</v>
      </c>
      <c r="C112" s="92" t="s">
        <v>81</v>
      </c>
      <c r="D112" s="93" t="s">
        <v>21</v>
      </c>
      <c r="E112" s="71">
        <v>32.17</v>
      </c>
      <c r="F112" s="13">
        <v>1</v>
      </c>
      <c r="G112" s="58"/>
      <c r="H112" s="22">
        <f t="shared" si="0"/>
        <v>32.17</v>
      </c>
    </row>
    <row r="113" spans="2:8" ht="57" x14ac:dyDescent="0.2">
      <c r="B113" s="90" t="s">
        <v>82</v>
      </c>
      <c r="C113" s="92" t="s">
        <v>24</v>
      </c>
      <c r="D113" s="93" t="s">
        <v>4</v>
      </c>
      <c r="E113" s="71">
        <v>125.87</v>
      </c>
      <c r="F113" s="13">
        <v>1</v>
      </c>
      <c r="G113" s="58"/>
      <c r="H113" s="22">
        <f t="shared" si="0"/>
        <v>125.87</v>
      </c>
    </row>
    <row r="114" spans="2:8" ht="57" x14ac:dyDescent="0.2">
      <c r="B114" s="90" t="s">
        <v>83</v>
      </c>
      <c r="C114" s="92" t="s">
        <v>84</v>
      </c>
      <c r="D114" s="93" t="s">
        <v>20</v>
      </c>
      <c r="E114" s="71">
        <v>339.9</v>
      </c>
      <c r="F114" s="13">
        <v>1</v>
      </c>
      <c r="G114" s="58"/>
      <c r="H114" s="22">
        <f t="shared" si="0"/>
        <v>339.9</v>
      </c>
    </row>
    <row r="115" spans="2:8" ht="57" x14ac:dyDescent="0.2">
      <c r="B115" s="90" t="s">
        <v>85</v>
      </c>
      <c r="C115" s="92" t="s">
        <v>25</v>
      </c>
      <c r="D115" s="93" t="s">
        <v>20</v>
      </c>
      <c r="E115" s="71">
        <v>1062</v>
      </c>
      <c r="F115" s="13">
        <v>1</v>
      </c>
      <c r="G115" s="58"/>
      <c r="H115" s="22">
        <f t="shared" si="0"/>
        <v>1062</v>
      </c>
    </row>
    <row r="116" spans="2:8" ht="57" x14ac:dyDescent="0.2">
      <c r="B116" s="90" t="s">
        <v>86</v>
      </c>
      <c r="C116" s="92" t="s">
        <v>44</v>
      </c>
      <c r="D116" s="93" t="s">
        <v>20</v>
      </c>
      <c r="E116" s="71">
        <v>803.18</v>
      </c>
      <c r="F116" s="13">
        <v>1</v>
      </c>
      <c r="G116" s="58"/>
      <c r="H116" s="22">
        <f t="shared" si="0"/>
        <v>803.18</v>
      </c>
    </row>
    <row r="117" spans="2:8" ht="57" x14ac:dyDescent="0.2">
      <c r="B117" s="90" t="s">
        <v>87</v>
      </c>
      <c r="C117" s="92" t="s">
        <v>55</v>
      </c>
      <c r="D117" s="93" t="s">
        <v>20</v>
      </c>
      <c r="E117" s="71">
        <v>904.32</v>
      </c>
      <c r="F117" s="13">
        <v>1</v>
      </c>
      <c r="G117" s="58"/>
      <c r="H117" s="22">
        <f t="shared" si="0"/>
        <v>904.32</v>
      </c>
    </row>
    <row r="118" spans="2:8" ht="57" x14ac:dyDescent="0.2">
      <c r="B118" s="90" t="s">
        <v>88</v>
      </c>
      <c r="C118" s="92" t="s">
        <v>89</v>
      </c>
      <c r="D118" s="93" t="s">
        <v>4</v>
      </c>
      <c r="E118" s="71">
        <v>147.5</v>
      </c>
      <c r="F118" s="13">
        <v>1</v>
      </c>
      <c r="G118" s="58"/>
      <c r="H118" s="22">
        <f t="shared" si="0"/>
        <v>147.5</v>
      </c>
    </row>
    <row r="119" spans="2:8" ht="57" x14ac:dyDescent="0.2">
      <c r="B119" s="90" t="s">
        <v>90</v>
      </c>
      <c r="C119" s="92" t="s">
        <v>91</v>
      </c>
      <c r="D119" s="93" t="s">
        <v>4</v>
      </c>
      <c r="E119" s="71">
        <v>303.63</v>
      </c>
      <c r="F119" s="13">
        <v>1</v>
      </c>
      <c r="G119" s="58"/>
      <c r="H119" s="22">
        <f t="shared" si="0"/>
        <v>303.63</v>
      </c>
    </row>
    <row r="120" spans="2:8" ht="42.75" x14ac:dyDescent="0.2">
      <c r="B120" s="91" t="s">
        <v>92</v>
      </c>
      <c r="C120" s="92" t="s">
        <v>93</v>
      </c>
      <c r="D120" s="93" t="s">
        <v>5</v>
      </c>
      <c r="E120" s="71">
        <v>24</v>
      </c>
      <c r="F120" s="13">
        <v>1</v>
      </c>
      <c r="G120" s="58"/>
      <c r="H120" s="22">
        <f t="shared" si="0"/>
        <v>24</v>
      </c>
    </row>
    <row r="121" spans="2:8" ht="15.75" x14ac:dyDescent="0.2">
      <c r="B121" s="51"/>
      <c r="C121" s="53" t="s">
        <v>49</v>
      </c>
      <c r="D121" s="54"/>
      <c r="E121" s="54"/>
      <c r="F121" s="13">
        <v>1</v>
      </c>
      <c r="G121" s="54"/>
      <c r="H121" s="57">
        <f>SUM(H107:H120)</f>
        <v>5206.21</v>
      </c>
    </row>
    <row r="122" spans="2:8" s="6" customFormat="1" ht="15.75" x14ac:dyDescent="0.2">
      <c r="B122" s="50"/>
      <c r="C122" s="51" t="str">
        <f>C21</f>
        <v>02.- Estructura</v>
      </c>
      <c r="D122" s="52"/>
      <c r="E122" s="52"/>
      <c r="F122" s="13">
        <v>1</v>
      </c>
      <c r="G122" s="52"/>
      <c r="H122" s="52"/>
    </row>
    <row r="123" spans="2:8" ht="42.75" x14ac:dyDescent="0.2">
      <c r="B123" s="90" t="s">
        <v>94</v>
      </c>
      <c r="C123" s="92" t="s">
        <v>45</v>
      </c>
      <c r="D123" s="93" t="s">
        <v>4</v>
      </c>
      <c r="E123" s="71">
        <v>35.840000000000003</v>
      </c>
      <c r="F123" s="13">
        <v>1</v>
      </c>
      <c r="G123" s="58"/>
      <c r="H123" s="22">
        <f t="shared" si="0"/>
        <v>35.840000000000003</v>
      </c>
    </row>
    <row r="124" spans="2:8" ht="42.75" x14ac:dyDescent="0.2">
      <c r="B124" s="90" t="s">
        <v>95</v>
      </c>
      <c r="C124" s="92" t="s">
        <v>26</v>
      </c>
      <c r="D124" s="93" t="s">
        <v>20</v>
      </c>
      <c r="E124" s="71">
        <v>318.16000000000003</v>
      </c>
      <c r="F124" s="13">
        <v>1</v>
      </c>
      <c r="G124" s="58"/>
      <c r="H124" s="22">
        <f t="shared" si="0"/>
        <v>318.16000000000003</v>
      </c>
    </row>
    <row r="125" spans="2:8" ht="42.75" x14ac:dyDescent="0.2">
      <c r="B125" s="90" t="s">
        <v>96</v>
      </c>
      <c r="C125" s="92" t="s">
        <v>46</v>
      </c>
      <c r="D125" s="93" t="s">
        <v>20</v>
      </c>
      <c r="E125" s="71">
        <v>703.36</v>
      </c>
      <c r="F125" s="13">
        <v>1</v>
      </c>
      <c r="G125" s="58"/>
      <c r="H125" s="22">
        <f t="shared" si="0"/>
        <v>703.36</v>
      </c>
    </row>
    <row r="126" spans="2:8" ht="85.5" x14ac:dyDescent="0.2">
      <c r="B126" s="90" t="s">
        <v>97</v>
      </c>
      <c r="C126" s="92" t="s">
        <v>27</v>
      </c>
      <c r="D126" s="93" t="s">
        <v>21</v>
      </c>
      <c r="E126" s="71">
        <v>2.56</v>
      </c>
      <c r="F126" s="13">
        <v>1</v>
      </c>
      <c r="G126" s="58"/>
      <c r="H126" s="22">
        <f t="shared" si="0"/>
        <v>2.56</v>
      </c>
    </row>
    <row r="127" spans="2:8" ht="71.25" x14ac:dyDescent="0.2">
      <c r="B127" s="90" t="s">
        <v>98</v>
      </c>
      <c r="C127" s="92" t="s">
        <v>58</v>
      </c>
      <c r="D127" s="93" t="s">
        <v>20</v>
      </c>
      <c r="E127" s="71">
        <v>3094.4999999999995</v>
      </c>
      <c r="F127" s="13">
        <v>1</v>
      </c>
      <c r="G127" s="58"/>
      <c r="H127" s="22">
        <f t="shared" si="0"/>
        <v>3094.5</v>
      </c>
    </row>
    <row r="128" spans="2:8" s="72" customFormat="1" ht="71.25" x14ac:dyDescent="0.2">
      <c r="B128" s="90" t="s">
        <v>99</v>
      </c>
      <c r="C128" s="92" t="s">
        <v>57</v>
      </c>
      <c r="D128" s="93" t="s">
        <v>20</v>
      </c>
      <c r="E128" s="71">
        <v>6775.0599999999995</v>
      </c>
      <c r="F128" s="13">
        <v>1</v>
      </c>
      <c r="G128" s="58"/>
      <c r="H128" s="22">
        <f t="shared" ref="H128:H135" si="1">ROUND(E128*F128,2)</f>
        <v>6775.06</v>
      </c>
    </row>
    <row r="129" spans="2:8" s="72" customFormat="1" ht="71.25" x14ac:dyDescent="0.2">
      <c r="B129" s="90" t="s">
        <v>100</v>
      </c>
      <c r="C129" s="92" t="s">
        <v>59</v>
      </c>
      <c r="D129" s="93" t="s">
        <v>20</v>
      </c>
      <c r="E129" s="71">
        <v>2411.08</v>
      </c>
      <c r="F129" s="13">
        <v>1</v>
      </c>
      <c r="G129" s="58"/>
      <c r="H129" s="22">
        <f t="shared" si="1"/>
        <v>2411.08</v>
      </c>
    </row>
    <row r="130" spans="2:8" s="72" customFormat="1" ht="71.25" x14ac:dyDescent="0.2">
      <c r="B130" s="90" t="s">
        <v>101</v>
      </c>
      <c r="C130" s="92" t="s">
        <v>60</v>
      </c>
      <c r="D130" s="93" t="s">
        <v>20</v>
      </c>
      <c r="E130" s="71">
        <v>244</v>
      </c>
      <c r="F130" s="13">
        <v>1</v>
      </c>
      <c r="G130" s="58"/>
      <c r="H130" s="22">
        <f t="shared" si="1"/>
        <v>244</v>
      </c>
    </row>
    <row r="131" spans="2:8" s="72" customFormat="1" ht="42.75" x14ac:dyDescent="0.2">
      <c r="B131" s="90" t="s">
        <v>102</v>
      </c>
      <c r="C131" s="92" t="s">
        <v>61</v>
      </c>
      <c r="D131" s="93" t="s">
        <v>5</v>
      </c>
      <c r="E131" s="71">
        <v>21</v>
      </c>
      <c r="F131" s="13">
        <v>1</v>
      </c>
      <c r="G131" s="58"/>
      <c r="H131" s="22">
        <f t="shared" si="1"/>
        <v>21</v>
      </c>
    </row>
    <row r="132" spans="2:8" s="72" customFormat="1" ht="42.75" x14ac:dyDescent="0.2">
      <c r="B132" s="90" t="s">
        <v>103</v>
      </c>
      <c r="C132" s="92" t="s">
        <v>104</v>
      </c>
      <c r="D132" s="93" t="s">
        <v>4</v>
      </c>
      <c r="E132" s="71">
        <v>274.27999999999997</v>
      </c>
      <c r="F132" s="13">
        <v>1</v>
      </c>
      <c r="G132" s="58"/>
      <c r="H132" s="22">
        <f t="shared" si="1"/>
        <v>274.27999999999997</v>
      </c>
    </row>
    <row r="133" spans="2:8" s="72" customFormat="1" ht="42.75" x14ac:dyDescent="0.2">
      <c r="B133" s="90" t="s">
        <v>105</v>
      </c>
      <c r="C133" s="92" t="s">
        <v>56</v>
      </c>
      <c r="D133" s="93" t="s">
        <v>3</v>
      </c>
      <c r="E133" s="71">
        <v>16</v>
      </c>
      <c r="F133" s="13">
        <v>1</v>
      </c>
      <c r="G133" s="58"/>
      <c r="H133" s="22">
        <f t="shared" si="1"/>
        <v>16</v>
      </c>
    </row>
    <row r="134" spans="2:8" s="72" customFormat="1" ht="57" x14ac:dyDescent="0.2">
      <c r="B134" s="91" t="s">
        <v>106</v>
      </c>
      <c r="C134" s="92" t="s">
        <v>107</v>
      </c>
      <c r="D134" s="93" t="s">
        <v>3</v>
      </c>
      <c r="E134" s="71">
        <v>16</v>
      </c>
      <c r="F134" s="13">
        <v>1</v>
      </c>
      <c r="G134" s="58"/>
      <c r="H134" s="22">
        <f t="shared" si="1"/>
        <v>16</v>
      </c>
    </row>
    <row r="135" spans="2:8" s="72" customFormat="1" ht="71.25" x14ac:dyDescent="0.2">
      <c r="B135" s="91" t="s">
        <v>101</v>
      </c>
      <c r="C135" s="92" t="s">
        <v>60</v>
      </c>
      <c r="D135" s="93" t="s">
        <v>20</v>
      </c>
      <c r="E135" s="71">
        <v>269.3</v>
      </c>
      <c r="F135" s="13">
        <v>1</v>
      </c>
      <c r="G135" s="58"/>
      <c r="H135" s="22">
        <f t="shared" si="1"/>
        <v>269.3</v>
      </c>
    </row>
    <row r="136" spans="2:8" ht="15.75" x14ac:dyDescent="0.2">
      <c r="B136" s="51"/>
      <c r="C136" s="53" t="s">
        <v>28</v>
      </c>
      <c r="D136" s="54"/>
      <c r="E136" s="54"/>
      <c r="F136" s="13">
        <v>1</v>
      </c>
      <c r="G136" s="54"/>
      <c r="H136" s="57">
        <f>SUM(H123:H135)</f>
        <v>14181.14</v>
      </c>
    </row>
    <row r="137" spans="2:8" s="6" customFormat="1" ht="15.75" x14ac:dyDescent="0.2">
      <c r="B137" s="50"/>
      <c r="C137" s="51" t="str">
        <f>C22</f>
        <v>03.- Albañilería y acabados</v>
      </c>
      <c r="D137" s="52"/>
      <c r="E137" s="52"/>
      <c r="F137" s="13">
        <v>1</v>
      </c>
      <c r="G137" s="52"/>
      <c r="H137" s="52"/>
    </row>
    <row r="138" spans="2:8" ht="128.25" x14ac:dyDescent="0.2">
      <c r="B138" s="90" t="s">
        <v>108</v>
      </c>
      <c r="C138" s="92" t="s">
        <v>109</v>
      </c>
      <c r="D138" s="93" t="s">
        <v>4</v>
      </c>
      <c r="E138" s="71">
        <v>292.13</v>
      </c>
      <c r="F138" s="13">
        <v>1</v>
      </c>
      <c r="G138" s="58"/>
      <c r="H138" s="22">
        <f t="shared" si="0"/>
        <v>292.13</v>
      </c>
    </row>
    <row r="139" spans="2:8" ht="99.75" x14ac:dyDescent="0.2">
      <c r="B139" s="91" t="s">
        <v>110</v>
      </c>
      <c r="C139" s="92" t="s">
        <v>111</v>
      </c>
      <c r="D139" s="93" t="s">
        <v>5</v>
      </c>
      <c r="E139" s="71">
        <v>108</v>
      </c>
      <c r="F139" s="13">
        <v>1</v>
      </c>
      <c r="G139" s="58"/>
      <c r="H139" s="22">
        <f t="shared" si="0"/>
        <v>108</v>
      </c>
    </row>
    <row r="140" spans="2:8" ht="99.75" x14ac:dyDescent="0.2">
      <c r="B140" s="91" t="s">
        <v>112</v>
      </c>
      <c r="C140" s="92" t="s">
        <v>113</v>
      </c>
      <c r="D140" s="93" t="s">
        <v>5</v>
      </c>
      <c r="E140" s="71">
        <v>62.76</v>
      </c>
      <c r="F140" s="13">
        <v>1</v>
      </c>
      <c r="G140" s="58"/>
      <c r="H140" s="22">
        <f t="shared" ref="H140:H154" si="2">ROUND(E140*F140,2)</f>
        <v>62.76</v>
      </c>
    </row>
    <row r="141" spans="2:8" ht="99.75" x14ac:dyDescent="0.2">
      <c r="B141" s="91" t="s">
        <v>114</v>
      </c>
      <c r="C141" s="92" t="s">
        <v>115</v>
      </c>
      <c r="D141" s="93" t="s">
        <v>5</v>
      </c>
      <c r="E141" s="71">
        <v>140.44999999999999</v>
      </c>
      <c r="F141" s="13">
        <v>1</v>
      </c>
      <c r="G141" s="58"/>
      <c r="H141" s="22">
        <f t="shared" si="2"/>
        <v>140.44999999999999</v>
      </c>
    </row>
    <row r="142" spans="2:8" s="72" customFormat="1" ht="57" x14ac:dyDescent="0.2">
      <c r="B142" s="91" t="s">
        <v>116</v>
      </c>
      <c r="C142" s="92" t="s">
        <v>117</v>
      </c>
      <c r="D142" s="93" t="s">
        <v>4</v>
      </c>
      <c r="E142" s="71">
        <v>164.51</v>
      </c>
      <c r="F142" s="13">
        <v>1</v>
      </c>
      <c r="G142" s="58"/>
      <c r="H142" s="22">
        <f t="shared" si="2"/>
        <v>164.51</v>
      </c>
    </row>
    <row r="143" spans="2:8" s="72" customFormat="1" ht="57" x14ac:dyDescent="0.2">
      <c r="B143" s="90" t="s">
        <v>118</v>
      </c>
      <c r="C143" s="92" t="s">
        <v>29</v>
      </c>
      <c r="D143" s="93" t="s">
        <v>4</v>
      </c>
      <c r="E143" s="71">
        <v>178.75</v>
      </c>
      <c r="F143" s="13">
        <v>1</v>
      </c>
      <c r="G143" s="58"/>
      <c r="H143" s="22">
        <f t="shared" si="2"/>
        <v>178.75</v>
      </c>
    </row>
    <row r="144" spans="2:8" s="72" customFormat="1" ht="114" x14ac:dyDescent="0.2">
      <c r="B144" s="90" t="s">
        <v>119</v>
      </c>
      <c r="C144" s="92" t="s">
        <v>120</v>
      </c>
      <c r="D144" s="93" t="s">
        <v>4</v>
      </c>
      <c r="E144" s="71">
        <v>322.35000000000002</v>
      </c>
      <c r="F144" s="13">
        <v>1</v>
      </c>
      <c r="G144" s="58"/>
      <c r="H144" s="22">
        <f t="shared" si="2"/>
        <v>322.35000000000002</v>
      </c>
    </row>
    <row r="145" spans="2:8" s="72" customFormat="1" ht="171" x14ac:dyDescent="0.2">
      <c r="B145" s="90" t="s">
        <v>121</v>
      </c>
      <c r="C145" s="92" t="s">
        <v>122</v>
      </c>
      <c r="D145" s="93" t="s">
        <v>4</v>
      </c>
      <c r="E145" s="71">
        <v>107.79</v>
      </c>
      <c r="F145" s="13">
        <v>1</v>
      </c>
      <c r="G145" s="58"/>
      <c r="H145" s="22">
        <f t="shared" si="2"/>
        <v>107.79</v>
      </c>
    </row>
    <row r="146" spans="2:8" s="72" customFormat="1" ht="171" x14ac:dyDescent="0.2">
      <c r="B146" s="90" t="s">
        <v>123</v>
      </c>
      <c r="C146" s="92" t="s">
        <v>124</v>
      </c>
      <c r="D146" s="93" t="s">
        <v>4</v>
      </c>
      <c r="E146" s="71">
        <v>10.4</v>
      </c>
      <c r="F146" s="13">
        <v>1</v>
      </c>
      <c r="G146" s="58"/>
      <c r="H146" s="22">
        <f t="shared" si="2"/>
        <v>10.4</v>
      </c>
    </row>
    <row r="147" spans="2:8" s="72" customFormat="1" ht="156.75" x14ac:dyDescent="0.2">
      <c r="B147" s="90" t="s">
        <v>125</v>
      </c>
      <c r="C147" s="92" t="s">
        <v>19</v>
      </c>
      <c r="D147" s="93" t="s">
        <v>4</v>
      </c>
      <c r="E147" s="71">
        <v>302.39999999999998</v>
      </c>
      <c r="F147" s="13">
        <v>1</v>
      </c>
      <c r="G147" s="58"/>
      <c r="H147" s="22">
        <f t="shared" si="2"/>
        <v>302.39999999999998</v>
      </c>
    </row>
    <row r="148" spans="2:8" s="72" customFormat="1" ht="171" x14ac:dyDescent="0.2">
      <c r="B148" s="90" t="s">
        <v>126</v>
      </c>
      <c r="C148" s="92" t="s">
        <v>52</v>
      </c>
      <c r="D148" s="93" t="s">
        <v>4</v>
      </c>
      <c r="E148" s="71">
        <v>276.32</v>
      </c>
      <c r="F148" s="13">
        <v>1</v>
      </c>
      <c r="G148" s="58"/>
      <c r="H148" s="22">
        <f t="shared" si="2"/>
        <v>276.32</v>
      </c>
    </row>
    <row r="149" spans="2:8" s="72" customFormat="1" ht="128.25" x14ac:dyDescent="0.2">
      <c r="B149" s="90" t="s">
        <v>127</v>
      </c>
      <c r="C149" s="92" t="s">
        <v>128</v>
      </c>
      <c r="D149" s="93" t="s">
        <v>4</v>
      </c>
      <c r="E149" s="71">
        <v>39.200000000000003</v>
      </c>
      <c r="F149" s="13">
        <v>1</v>
      </c>
      <c r="G149" s="58"/>
      <c r="H149" s="22">
        <f t="shared" si="2"/>
        <v>39.200000000000003</v>
      </c>
    </row>
    <row r="150" spans="2:8" s="72" customFormat="1" ht="71.25" x14ac:dyDescent="0.2">
      <c r="B150" s="91" t="s">
        <v>129</v>
      </c>
      <c r="C150" s="92" t="s">
        <v>130</v>
      </c>
      <c r="D150" s="93" t="s">
        <v>4</v>
      </c>
      <c r="E150" s="71">
        <v>271.10000000000002</v>
      </c>
      <c r="F150" s="13">
        <v>1</v>
      </c>
      <c r="G150" s="58"/>
      <c r="H150" s="22">
        <f t="shared" si="2"/>
        <v>271.10000000000002</v>
      </c>
    </row>
    <row r="151" spans="2:8" s="72" customFormat="1" ht="57" x14ac:dyDescent="0.2">
      <c r="B151" s="90" t="s">
        <v>131</v>
      </c>
      <c r="C151" s="92" t="s">
        <v>132</v>
      </c>
      <c r="D151" s="93" t="s">
        <v>4</v>
      </c>
      <c r="E151" s="71">
        <v>123.28000000000002</v>
      </c>
      <c r="F151" s="13">
        <v>1</v>
      </c>
      <c r="G151" s="58"/>
      <c r="H151" s="22">
        <f t="shared" si="2"/>
        <v>123.28</v>
      </c>
    </row>
    <row r="152" spans="2:8" s="72" customFormat="1" ht="85.5" x14ac:dyDescent="0.2">
      <c r="B152" s="90" t="s">
        <v>133</v>
      </c>
      <c r="C152" s="92" t="s">
        <v>134</v>
      </c>
      <c r="D152" s="93" t="s">
        <v>5</v>
      </c>
      <c r="E152" s="71">
        <v>23.799999999999997</v>
      </c>
      <c r="F152" s="13">
        <v>1</v>
      </c>
      <c r="G152" s="58"/>
      <c r="H152" s="22">
        <f t="shared" si="2"/>
        <v>23.8</v>
      </c>
    </row>
    <row r="153" spans="2:8" s="72" customFormat="1" ht="42.75" x14ac:dyDescent="0.2">
      <c r="B153" s="91" t="s">
        <v>135</v>
      </c>
      <c r="C153" s="92" t="s">
        <v>136</v>
      </c>
      <c r="D153" s="93" t="s">
        <v>4</v>
      </c>
      <c r="E153" s="71">
        <v>142.88999999999999</v>
      </c>
      <c r="F153" s="13">
        <v>1</v>
      </c>
      <c r="G153" s="58"/>
      <c r="H153" s="22">
        <f t="shared" si="2"/>
        <v>142.88999999999999</v>
      </c>
    </row>
    <row r="154" spans="2:8" s="72" customFormat="1" ht="99.75" x14ac:dyDescent="0.2">
      <c r="B154" s="91" t="s">
        <v>137</v>
      </c>
      <c r="C154" s="92" t="s">
        <v>138</v>
      </c>
      <c r="D154" s="93" t="s">
        <v>5</v>
      </c>
      <c r="E154" s="71">
        <v>44.38</v>
      </c>
      <c r="F154" s="13">
        <v>1</v>
      </c>
      <c r="G154" s="58"/>
      <c r="H154" s="22">
        <f t="shared" si="2"/>
        <v>44.38</v>
      </c>
    </row>
    <row r="155" spans="2:8" ht="15.75" x14ac:dyDescent="0.2">
      <c r="B155" s="51"/>
      <c r="C155" s="53" t="s">
        <v>30</v>
      </c>
      <c r="D155" s="54"/>
      <c r="E155" s="54"/>
      <c r="F155" s="13">
        <v>1</v>
      </c>
      <c r="G155" s="54"/>
      <c r="H155" s="57">
        <f>SUM(H138:H154)</f>
        <v>2610.5100000000002</v>
      </c>
    </row>
    <row r="156" spans="2:8" s="6" customFormat="1" ht="15.75" x14ac:dyDescent="0.2">
      <c r="B156" s="50"/>
      <c r="C156" s="51" t="str">
        <f>C23</f>
        <v>04.- Herrería, carpintería y cancelería</v>
      </c>
      <c r="D156" s="52"/>
      <c r="E156" s="52"/>
      <c r="F156" s="13">
        <v>1</v>
      </c>
      <c r="G156" s="52"/>
      <c r="H156" s="52"/>
    </row>
    <row r="157" spans="2:8" ht="71.25" x14ac:dyDescent="0.2">
      <c r="B157" s="90" t="s">
        <v>139</v>
      </c>
      <c r="C157" s="92" t="s">
        <v>140</v>
      </c>
      <c r="D157" s="93" t="s">
        <v>4</v>
      </c>
      <c r="E157" s="71">
        <v>142.12</v>
      </c>
      <c r="F157" s="13">
        <v>1</v>
      </c>
      <c r="G157" s="58"/>
      <c r="H157" s="22">
        <f t="shared" si="0"/>
        <v>142.12</v>
      </c>
    </row>
    <row r="158" spans="2:8" s="72" customFormat="1" ht="85.5" x14ac:dyDescent="0.2">
      <c r="B158" s="91" t="s">
        <v>141</v>
      </c>
      <c r="C158" s="92" t="s">
        <v>142</v>
      </c>
      <c r="D158" s="93" t="s">
        <v>5</v>
      </c>
      <c r="E158" s="71">
        <v>114.9</v>
      </c>
      <c r="F158" s="13">
        <v>1</v>
      </c>
      <c r="G158" s="58"/>
      <c r="H158" s="22">
        <f t="shared" ref="H158:H163" si="3">ROUND(E158*F158,2)</f>
        <v>114.9</v>
      </c>
    </row>
    <row r="159" spans="2:8" s="72" customFormat="1" ht="85.5" x14ac:dyDescent="0.2">
      <c r="B159" s="91" t="s">
        <v>143</v>
      </c>
      <c r="C159" s="92" t="s">
        <v>144</v>
      </c>
      <c r="D159" s="93" t="s">
        <v>3</v>
      </c>
      <c r="E159" s="71">
        <v>10</v>
      </c>
      <c r="F159" s="13">
        <v>1</v>
      </c>
      <c r="G159" s="58"/>
      <c r="H159" s="22">
        <f t="shared" si="3"/>
        <v>10</v>
      </c>
    </row>
    <row r="160" spans="2:8" s="72" customFormat="1" ht="99.75" x14ac:dyDescent="0.2">
      <c r="B160" s="91" t="s">
        <v>145</v>
      </c>
      <c r="C160" s="92" t="s">
        <v>39</v>
      </c>
      <c r="D160" s="93" t="s">
        <v>4</v>
      </c>
      <c r="E160" s="71">
        <v>23.759999999999998</v>
      </c>
      <c r="F160" s="13">
        <v>1</v>
      </c>
      <c r="G160" s="58"/>
      <c r="H160" s="22">
        <f t="shared" si="3"/>
        <v>23.76</v>
      </c>
    </row>
    <row r="161" spans="2:8" s="72" customFormat="1" ht="42.75" x14ac:dyDescent="0.2">
      <c r="B161" s="91" t="s">
        <v>146</v>
      </c>
      <c r="C161" s="92" t="s">
        <v>147</v>
      </c>
      <c r="D161" s="93" t="s">
        <v>3</v>
      </c>
      <c r="E161" s="71">
        <v>260</v>
      </c>
      <c r="F161" s="13">
        <v>1</v>
      </c>
      <c r="G161" s="58"/>
      <c r="H161" s="22">
        <f t="shared" si="3"/>
        <v>260</v>
      </c>
    </row>
    <row r="162" spans="2:8" s="72" customFormat="1" ht="114" x14ac:dyDescent="0.2">
      <c r="B162" s="90" t="s">
        <v>148</v>
      </c>
      <c r="C162" s="92" t="s">
        <v>149</v>
      </c>
      <c r="D162" s="93" t="s">
        <v>3</v>
      </c>
      <c r="E162" s="71">
        <v>4</v>
      </c>
      <c r="F162" s="13">
        <v>1</v>
      </c>
      <c r="G162" s="58"/>
      <c r="H162" s="22">
        <f t="shared" si="3"/>
        <v>4</v>
      </c>
    </row>
    <row r="163" spans="2:8" s="72" customFormat="1" ht="71.25" x14ac:dyDescent="0.2">
      <c r="B163" s="90" t="s">
        <v>150</v>
      </c>
      <c r="C163" s="92" t="s">
        <v>151</v>
      </c>
      <c r="D163" s="93" t="s">
        <v>4</v>
      </c>
      <c r="E163" s="71">
        <v>3</v>
      </c>
      <c r="F163" s="13">
        <v>1</v>
      </c>
      <c r="G163" s="58"/>
      <c r="H163" s="22">
        <f t="shared" si="3"/>
        <v>3</v>
      </c>
    </row>
    <row r="164" spans="2:8" ht="15.75" x14ac:dyDescent="0.2">
      <c r="B164" s="51"/>
      <c r="C164" s="53" t="s">
        <v>47</v>
      </c>
      <c r="D164" s="54"/>
      <c r="E164" s="54"/>
      <c r="F164" s="13">
        <v>1</v>
      </c>
      <c r="G164" s="54"/>
      <c r="H164" s="57">
        <f>SUM(H157:H163)</f>
        <v>557.78</v>
      </c>
    </row>
    <row r="165" spans="2:8" s="6" customFormat="1" ht="15.75" x14ac:dyDescent="0.2">
      <c r="B165" s="50"/>
      <c r="C165" s="51" t="str">
        <f>C24</f>
        <v>05.- Instalaciones</v>
      </c>
      <c r="D165" s="52"/>
      <c r="E165" s="52"/>
      <c r="F165" s="13">
        <v>1</v>
      </c>
      <c r="G165" s="52"/>
      <c r="H165" s="52"/>
    </row>
    <row r="166" spans="2:8" ht="28.5" x14ac:dyDescent="0.2">
      <c r="B166" s="90" t="s">
        <v>152</v>
      </c>
      <c r="C166" s="92" t="s">
        <v>31</v>
      </c>
      <c r="D166" s="93" t="s">
        <v>32</v>
      </c>
      <c r="E166" s="71">
        <v>8</v>
      </c>
      <c r="F166" s="13">
        <v>1</v>
      </c>
      <c r="G166" s="58"/>
      <c r="H166" s="22">
        <f t="shared" si="0"/>
        <v>8</v>
      </c>
    </row>
    <row r="167" spans="2:8" ht="85.5" x14ac:dyDescent="0.2">
      <c r="B167" s="90" t="s">
        <v>153</v>
      </c>
      <c r="C167" s="92" t="s">
        <v>33</v>
      </c>
      <c r="D167" s="93" t="s">
        <v>32</v>
      </c>
      <c r="E167" s="71">
        <v>6</v>
      </c>
      <c r="F167" s="13">
        <v>1</v>
      </c>
      <c r="G167" s="58"/>
      <c r="H167" s="22">
        <f t="shared" si="0"/>
        <v>6</v>
      </c>
    </row>
    <row r="168" spans="2:8" ht="71.25" x14ac:dyDescent="0.2">
      <c r="B168" s="90" t="s">
        <v>154</v>
      </c>
      <c r="C168" s="92" t="s">
        <v>53</v>
      </c>
      <c r="D168" s="93" t="s">
        <v>3</v>
      </c>
      <c r="E168" s="71">
        <v>6</v>
      </c>
      <c r="F168" s="13">
        <v>1</v>
      </c>
      <c r="G168" s="58"/>
      <c r="H168" s="22">
        <f t="shared" si="0"/>
        <v>6</v>
      </c>
    </row>
    <row r="169" spans="2:8" ht="99.75" x14ac:dyDescent="0.2">
      <c r="B169" s="90" t="s">
        <v>155</v>
      </c>
      <c r="C169" s="92" t="s">
        <v>40</v>
      </c>
      <c r="D169" s="93" t="s">
        <v>3</v>
      </c>
      <c r="E169" s="71">
        <v>6</v>
      </c>
      <c r="F169" s="13">
        <v>1</v>
      </c>
      <c r="G169" s="58"/>
      <c r="H169" s="22">
        <f t="shared" si="0"/>
        <v>6</v>
      </c>
    </row>
    <row r="170" spans="2:8" ht="42.75" x14ac:dyDescent="0.2">
      <c r="B170" s="90" t="s">
        <v>156</v>
      </c>
      <c r="C170" s="92" t="s">
        <v>34</v>
      </c>
      <c r="D170" s="93" t="s">
        <v>3</v>
      </c>
      <c r="E170" s="71">
        <v>1</v>
      </c>
      <c r="F170" s="13">
        <v>1</v>
      </c>
      <c r="G170" s="58"/>
      <c r="H170" s="22">
        <f t="shared" si="0"/>
        <v>1</v>
      </c>
    </row>
    <row r="171" spans="2:8" ht="71.25" x14ac:dyDescent="0.2">
      <c r="B171" s="90" t="s">
        <v>157</v>
      </c>
      <c r="C171" s="92" t="s">
        <v>35</v>
      </c>
      <c r="D171" s="93" t="s">
        <v>3</v>
      </c>
      <c r="E171" s="71">
        <v>7</v>
      </c>
      <c r="F171" s="13">
        <v>1</v>
      </c>
      <c r="G171" s="58"/>
      <c r="H171" s="22">
        <f t="shared" si="0"/>
        <v>7</v>
      </c>
    </row>
    <row r="172" spans="2:8" ht="71.25" x14ac:dyDescent="0.2">
      <c r="B172" s="90" t="s">
        <v>158</v>
      </c>
      <c r="C172" s="92" t="s">
        <v>48</v>
      </c>
      <c r="D172" s="93" t="s">
        <v>3</v>
      </c>
      <c r="E172" s="71">
        <v>1</v>
      </c>
      <c r="F172" s="13">
        <v>1</v>
      </c>
      <c r="G172" s="58"/>
      <c r="H172" s="22">
        <f t="shared" si="0"/>
        <v>1</v>
      </c>
    </row>
    <row r="173" spans="2:8" s="72" customFormat="1" ht="42.75" x14ac:dyDescent="0.2">
      <c r="B173" s="91" t="s">
        <v>159</v>
      </c>
      <c r="C173" s="92" t="s">
        <v>160</v>
      </c>
      <c r="D173" s="93" t="s">
        <v>3</v>
      </c>
      <c r="E173" s="71">
        <v>1</v>
      </c>
      <c r="F173" s="13">
        <v>1</v>
      </c>
      <c r="G173" s="58"/>
      <c r="H173" s="22">
        <f t="shared" ref="H173:H185" si="4">ROUND(E173*F173,2)</f>
        <v>1</v>
      </c>
    </row>
    <row r="174" spans="2:8" s="72" customFormat="1" ht="42.75" x14ac:dyDescent="0.2">
      <c r="B174" s="90" t="s">
        <v>161</v>
      </c>
      <c r="C174" s="92" t="s">
        <v>162</v>
      </c>
      <c r="D174" s="93" t="s">
        <v>5</v>
      </c>
      <c r="E174" s="71">
        <v>15</v>
      </c>
      <c r="F174" s="13">
        <v>1</v>
      </c>
      <c r="G174" s="58"/>
      <c r="H174" s="22">
        <f t="shared" si="4"/>
        <v>15</v>
      </c>
    </row>
    <row r="175" spans="2:8" s="72" customFormat="1" ht="42.75" x14ac:dyDescent="0.2">
      <c r="B175" s="90" t="s">
        <v>163</v>
      </c>
      <c r="C175" s="92" t="s">
        <v>164</v>
      </c>
      <c r="D175" s="93" t="s">
        <v>5</v>
      </c>
      <c r="E175" s="71">
        <v>15</v>
      </c>
      <c r="F175" s="13">
        <v>1</v>
      </c>
      <c r="G175" s="58"/>
      <c r="H175" s="22">
        <f t="shared" si="4"/>
        <v>15</v>
      </c>
    </row>
    <row r="176" spans="2:8" s="72" customFormat="1" ht="42.75" x14ac:dyDescent="0.2">
      <c r="B176" s="90" t="s">
        <v>165</v>
      </c>
      <c r="C176" s="92" t="s">
        <v>43</v>
      </c>
      <c r="D176" s="93" t="s">
        <v>5</v>
      </c>
      <c r="E176" s="71">
        <v>30</v>
      </c>
      <c r="F176" s="13">
        <v>1</v>
      </c>
      <c r="G176" s="58"/>
      <c r="H176" s="22">
        <f t="shared" si="4"/>
        <v>30</v>
      </c>
    </row>
    <row r="177" spans="2:8" s="72" customFormat="1" ht="28.5" x14ac:dyDescent="0.2">
      <c r="B177" s="90" t="s">
        <v>166</v>
      </c>
      <c r="C177" s="92" t="s">
        <v>167</v>
      </c>
      <c r="D177" s="93" t="s">
        <v>3</v>
      </c>
      <c r="E177" s="71">
        <v>6</v>
      </c>
      <c r="F177" s="13">
        <v>1</v>
      </c>
      <c r="G177" s="58"/>
      <c r="H177" s="22">
        <f t="shared" si="4"/>
        <v>6</v>
      </c>
    </row>
    <row r="178" spans="2:8" s="72" customFormat="1" ht="42.75" x14ac:dyDescent="0.2">
      <c r="B178" s="90" t="s">
        <v>168</v>
      </c>
      <c r="C178" s="92" t="s">
        <v>169</v>
      </c>
      <c r="D178" s="93" t="s">
        <v>5</v>
      </c>
      <c r="E178" s="71">
        <v>60</v>
      </c>
      <c r="F178" s="13">
        <v>1</v>
      </c>
      <c r="G178" s="58"/>
      <c r="H178" s="22">
        <f t="shared" si="4"/>
        <v>60</v>
      </c>
    </row>
    <row r="179" spans="2:8" s="72" customFormat="1" ht="99.75" x14ac:dyDescent="0.2">
      <c r="B179" s="90" t="s">
        <v>170</v>
      </c>
      <c r="C179" s="92" t="s">
        <v>171</v>
      </c>
      <c r="D179" s="93" t="s">
        <v>3</v>
      </c>
      <c r="E179" s="71">
        <v>1</v>
      </c>
      <c r="F179" s="13">
        <v>1</v>
      </c>
      <c r="G179" s="58"/>
      <c r="H179" s="22">
        <f t="shared" si="4"/>
        <v>1</v>
      </c>
    </row>
    <row r="180" spans="2:8" ht="71.25" x14ac:dyDescent="0.2">
      <c r="B180" s="90" t="s">
        <v>172</v>
      </c>
      <c r="C180" s="92" t="s">
        <v>173</v>
      </c>
      <c r="D180" s="93" t="s">
        <v>3</v>
      </c>
      <c r="E180" s="71">
        <v>1</v>
      </c>
      <c r="F180" s="13">
        <v>1</v>
      </c>
      <c r="G180" s="58"/>
      <c r="H180" s="22">
        <f t="shared" si="4"/>
        <v>1</v>
      </c>
    </row>
    <row r="181" spans="2:8" ht="57" x14ac:dyDescent="0.2">
      <c r="B181" s="90" t="s">
        <v>174</v>
      </c>
      <c r="C181" s="92" t="s">
        <v>175</v>
      </c>
      <c r="D181" s="93" t="s">
        <v>3</v>
      </c>
      <c r="E181" s="71">
        <v>1</v>
      </c>
      <c r="F181" s="13">
        <v>1</v>
      </c>
      <c r="G181" s="58"/>
      <c r="H181" s="22">
        <f t="shared" si="4"/>
        <v>1</v>
      </c>
    </row>
    <row r="182" spans="2:8" ht="42.75" x14ac:dyDescent="0.2">
      <c r="B182" s="90" t="s">
        <v>176</v>
      </c>
      <c r="C182" s="92" t="s">
        <v>177</v>
      </c>
      <c r="D182" s="93" t="s">
        <v>5</v>
      </c>
      <c r="E182" s="71">
        <v>80</v>
      </c>
      <c r="F182" s="13">
        <v>1</v>
      </c>
      <c r="G182" s="58"/>
      <c r="H182" s="22">
        <f t="shared" si="4"/>
        <v>80</v>
      </c>
    </row>
    <row r="183" spans="2:8" ht="42.75" x14ac:dyDescent="0.2">
      <c r="B183" s="90" t="s">
        <v>178</v>
      </c>
      <c r="C183" s="92" t="s">
        <v>36</v>
      </c>
      <c r="D183" s="93" t="s">
        <v>5</v>
      </c>
      <c r="E183" s="71">
        <v>80</v>
      </c>
      <c r="F183" s="13">
        <v>1</v>
      </c>
      <c r="G183" s="58"/>
      <c r="H183" s="22">
        <f t="shared" si="4"/>
        <v>80</v>
      </c>
    </row>
    <row r="184" spans="2:8" ht="42.75" x14ac:dyDescent="0.2">
      <c r="B184" s="90" t="s">
        <v>179</v>
      </c>
      <c r="C184" s="92" t="s">
        <v>180</v>
      </c>
      <c r="D184" s="93" t="s">
        <v>5</v>
      </c>
      <c r="E184" s="71">
        <v>320</v>
      </c>
      <c r="F184" s="13">
        <v>1</v>
      </c>
      <c r="G184" s="58"/>
      <c r="H184" s="22">
        <f t="shared" si="4"/>
        <v>320</v>
      </c>
    </row>
    <row r="185" spans="2:8" ht="71.25" x14ac:dyDescent="0.2">
      <c r="B185" s="90" t="s">
        <v>181</v>
      </c>
      <c r="C185" s="92" t="s">
        <v>182</v>
      </c>
      <c r="D185" s="93" t="s">
        <v>3</v>
      </c>
      <c r="E185" s="71">
        <v>1</v>
      </c>
      <c r="F185" s="13">
        <v>1</v>
      </c>
      <c r="G185" s="58"/>
      <c r="H185" s="22">
        <f t="shared" si="4"/>
        <v>1</v>
      </c>
    </row>
    <row r="186" spans="2:8" ht="15.75" x14ac:dyDescent="0.2">
      <c r="B186" s="51"/>
      <c r="C186" s="53" t="s">
        <v>37</v>
      </c>
      <c r="D186" s="54"/>
      <c r="E186" s="54"/>
      <c r="F186" s="13">
        <v>1</v>
      </c>
      <c r="G186" s="54"/>
      <c r="H186" s="57">
        <f>SUM(H166:H185)</f>
        <v>646</v>
      </c>
    </row>
    <row r="187" spans="2:8" ht="15.75" x14ac:dyDescent="0.2">
      <c r="B187" s="55"/>
      <c r="C187" s="56" t="s">
        <v>183</v>
      </c>
      <c r="D187" s="63"/>
      <c r="E187" s="65"/>
      <c r="F187" s="13">
        <v>1</v>
      </c>
      <c r="G187" s="64"/>
      <c r="H187" s="59">
        <f>H121+H136+H155+H164+H186</f>
        <v>23201.64</v>
      </c>
    </row>
    <row r="188" spans="2:8" s="24" customFormat="1" ht="15.75" x14ac:dyDescent="0.25">
      <c r="B188" s="34"/>
      <c r="C188" s="60" t="str">
        <f>C30</f>
        <v>II.- Construcción de Fosa Septica "A"</v>
      </c>
      <c r="D188" s="61"/>
      <c r="E188" s="66"/>
      <c r="F188" s="13">
        <v>1</v>
      </c>
      <c r="G188" s="61"/>
      <c r="H188" s="62"/>
    </row>
    <row r="189" spans="2:8" s="6" customFormat="1" ht="15.75" x14ac:dyDescent="0.2">
      <c r="B189" s="50"/>
      <c r="C189" s="51" t="str">
        <f>C31</f>
        <v>01.- Cimentación</v>
      </c>
      <c r="D189" s="52"/>
      <c r="E189" s="52"/>
      <c r="F189" s="13">
        <v>1</v>
      </c>
      <c r="G189" s="52"/>
      <c r="H189" s="52"/>
    </row>
    <row r="190" spans="2:8" ht="57" x14ac:dyDescent="0.2">
      <c r="B190" s="90" t="s">
        <v>74</v>
      </c>
      <c r="C190" s="92" t="s">
        <v>54</v>
      </c>
      <c r="D190" s="93" t="s">
        <v>4</v>
      </c>
      <c r="E190" s="71">
        <v>553.48</v>
      </c>
      <c r="F190" s="13">
        <v>1</v>
      </c>
      <c r="G190" s="58"/>
      <c r="H190" s="22">
        <f t="shared" ref="H190:H216" si="5">ROUND(E190*F190,2)</f>
        <v>553.48</v>
      </c>
    </row>
    <row r="191" spans="2:8" s="72" customFormat="1" ht="42.75" x14ac:dyDescent="0.2">
      <c r="B191" s="90" t="s">
        <v>76</v>
      </c>
      <c r="C191" s="92" t="s">
        <v>22</v>
      </c>
      <c r="D191" s="93" t="s">
        <v>21</v>
      </c>
      <c r="E191" s="71">
        <v>35.21</v>
      </c>
      <c r="F191" s="13">
        <v>1</v>
      </c>
      <c r="G191" s="58"/>
      <c r="H191" s="22">
        <f t="shared" ref="H191:H199" si="6">ROUND(E191*F191,2)</f>
        <v>35.21</v>
      </c>
    </row>
    <row r="192" spans="2:8" s="72" customFormat="1" ht="57" x14ac:dyDescent="0.2">
      <c r="B192" s="90" t="s">
        <v>77</v>
      </c>
      <c r="C192" s="92" t="s">
        <v>78</v>
      </c>
      <c r="D192" s="93" t="s">
        <v>4</v>
      </c>
      <c r="E192" s="71">
        <v>87.04</v>
      </c>
      <c r="F192" s="13">
        <v>1</v>
      </c>
      <c r="G192" s="58"/>
      <c r="H192" s="22">
        <f t="shared" si="6"/>
        <v>87.04</v>
      </c>
    </row>
    <row r="193" spans="2:8" s="72" customFormat="1" ht="71.25" x14ac:dyDescent="0.2">
      <c r="B193" s="90" t="s">
        <v>79</v>
      </c>
      <c r="C193" s="92" t="s">
        <v>23</v>
      </c>
      <c r="D193" s="93" t="s">
        <v>21</v>
      </c>
      <c r="E193" s="71">
        <v>10.380000000000003</v>
      </c>
      <c r="F193" s="13">
        <v>1</v>
      </c>
      <c r="G193" s="58"/>
      <c r="H193" s="22">
        <f t="shared" si="6"/>
        <v>10.38</v>
      </c>
    </row>
    <row r="194" spans="2:8" s="72" customFormat="1" ht="71.25" x14ac:dyDescent="0.2">
      <c r="B194" s="90" t="s">
        <v>80</v>
      </c>
      <c r="C194" s="92" t="s">
        <v>81</v>
      </c>
      <c r="D194" s="93" t="s">
        <v>21</v>
      </c>
      <c r="E194" s="71">
        <v>15.8</v>
      </c>
      <c r="F194" s="13">
        <v>1</v>
      </c>
      <c r="G194" s="58"/>
      <c r="H194" s="22">
        <f t="shared" si="6"/>
        <v>15.8</v>
      </c>
    </row>
    <row r="195" spans="2:8" s="72" customFormat="1" ht="57" x14ac:dyDescent="0.2">
      <c r="B195" s="90" t="s">
        <v>85</v>
      </c>
      <c r="C195" s="92" t="s">
        <v>25</v>
      </c>
      <c r="D195" s="93" t="s">
        <v>20</v>
      </c>
      <c r="E195" s="71">
        <v>37.400000000000006</v>
      </c>
      <c r="F195" s="13">
        <v>1</v>
      </c>
      <c r="G195" s="58"/>
      <c r="H195" s="22">
        <f t="shared" si="6"/>
        <v>37.4</v>
      </c>
    </row>
    <row r="196" spans="2:8" s="72" customFormat="1" ht="57" x14ac:dyDescent="0.2">
      <c r="B196" s="90" t="s">
        <v>88</v>
      </c>
      <c r="C196" s="92" t="s">
        <v>89</v>
      </c>
      <c r="D196" s="93" t="s">
        <v>4</v>
      </c>
      <c r="E196" s="71">
        <v>27.439999999999998</v>
      </c>
      <c r="F196" s="13">
        <v>1</v>
      </c>
      <c r="G196" s="58"/>
      <c r="H196" s="22">
        <f t="shared" si="6"/>
        <v>27.44</v>
      </c>
    </row>
    <row r="197" spans="2:8" s="72" customFormat="1" ht="28.5" x14ac:dyDescent="0.2">
      <c r="B197" s="90" t="s">
        <v>184</v>
      </c>
      <c r="C197" s="92" t="s">
        <v>185</v>
      </c>
      <c r="D197" s="93" t="s">
        <v>5</v>
      </c>
      <c r="E197" s="71">
        <v>14.3</v>
      </c>
      <c r="F197" s="13">
        <v>1</v>
      </c>
      <c r="G197" s="58"/>
      <c r="H197" s="22">
        <f t="shared" si="6"/>
        <v>14.3</v>
      </c>
    </row>
    <row r="198" spans="2:8" s="72" customFormat="1" ht="57" x14ac:dyDescent="0.2">
      <c r="B198" s="90" t="s">
        <v>90</v>
      </c>
      <c r="C198" s="92" t="s">
        <v>91</v>
      </c>
      <c r="D198" s="93" t="s">
        <v>4</v>
      </c>
      <c r="E198" s="71">
        <v>38.75</v>
      </c>
      <c r="F198" s="13">
        <v>1</v>
      </c>
      <c r="G198" s="58"/>
      <c r="H198" s="22">
        <f t="shared" si="6"/>
        <v>38.75</v>
      </c>
    </row>
    <row r="199" spans="2:8" s="72" customFormat="1" ht="42.75" x14ac:dyDescent="0.2">
      <c r="B199" s="90" t="s">
        <v>186</v>
      </c>
      <c r="C199" s="92" t="s">
        <v>51</v>
      </c>
      <c r="D199" s="93" t="s">
        <v>21</v>
      </c>
      <c r="E199" s="71">
        <v>27.83</v>
      </c>
      <c r="F199" s="13">
        <v>1</v>
      </c>
      <c r="G199" s="58"/>
      <c r="H199" s="22">
        <f t="shared" si="6"/>
        <v>27.83</v>
      </c>
    </row>
    <row r="200" spans="2:8" ht="15.75" x14ac:dyDescent="0.2">
      <c r="B200" s="51"/>
      <c r="C200" s="88" t="s">
        <v>49</v>
      </c>
      <c r="D200" s="54"/>
      <c r="E200" s="54"/>
      <c r="F200" s="13">
        <v>1</v>
      </c>
      <c r="G200" s="54"/>
      <c r="H200" s="57">
        <f>SUM(H190:H199)</f>
        <v>847.63</v>
      </c>
    </row>
    <row r="201" spans="2:8" s="6" customFormat="1" ht="15.75" x14ac:dyDescent="0.2">
      <c r="B201" s="50"/>
      <c r="C201" s="51" t="s">
        <v>63</v>
      </c>
      <c r="D201" s="52"/>
      <c r="E201" s="52"/>
      <c r="F201" s="13">
        <v>1</v>
      </c>
      <c r="G201" s="52"/>
      <c r="H201" s="52"/>
    </row>
    <row r="202" spans="2:8" ht="51.6" customHeight="1" x14ac:dyDescent="0.2">
      <c r="B202" s="90" t="s">
        <v>187</v>
      </c>
      <c r="C202" s="92" t="s">
        <v>188</v>
      </c>
      <c r="D202" s="93" t="s">
        <v>4</v>
      </c>
      <c r="E202" s="71">
        <v>6.8</v>
      </c>
      <c r="F202" s="13">
        <v>1</v>
      </c>
      <c r="G202" s="58"/>
      <c r="H202" s="22">
        <f t="shared" si="5"/>
        <v>6.8</v>
      </c>
    </row>
    <row r="203" spans="2:8" ht="54" customHeight="1" x14ac:dyDescent="0.2">
      <c r="B203" s="90" t="s">
        <v>95</v>
      </c>
      <c r="C203" s="92" t="s">
        <v>26</v>
      </c>
      <c r="D203" s="93" t="s">
        <v>20</v>
      </c>
      <c r="E203" s="71">
        <v>46.9</v>
      </c>
      <c r="F203" s="13">
        <v>1</v>
      </c>
      <c r="G203" s="58"/>
      <c r="H203" s="22">
        <f t="shared" si="5"/>
        <v>46.9</v>
      </c>
    </row>
    <row r="204" spans="2:8" s="72" customFormat="1" ht="83.45" customHeight="1" x14ac:dyDescent="0.2">
      <c r="B204" s="90" t="s">
        <v>97</v>
      </c>
      <c r="C204" s="92" t="s">
        <v>27</v>
      </c>
      <c r="D204" s="67" t="s">
        <v>21</v>
      </c>
      <c r="E204" s="68">
        <v>0.8</v>
      </c>
      <c r="F204" s="13">
        <v>1</v>
      </c>
      <c r="G204" s="58"/>
      <c r="H204" s="22">
        <f t="shared" si="5"/>
        <v>0.8</v>
      </c>
    </row>
    <row r="205" spans="2:8" ht="15.75" x14ac:dyDescent="0.2">
      <c r="B205" s="51"/>
      <c r="C205" s="53" t="s">
        <v>28</v>
      </c>
      <c r="D205" s="54"/>
      <c r="E205" s="54"/>
      <c r="F205" s="13">
        <v>1</v>
      </c>
      <c r="G205" s="54"/>
      <c r="H205" s="57">
        <f>SUM(H202:H204)</f>
        <v>54.499999999999993</v>
      </c>
    </row>
    <row r="206" spans="2:8" s="6" customFormat="1" ht="15.75" x14ac:dyDescent="0.2">
      <c r="B206" s="50"/>
      <c r="C206" s="51" t="s">
        <v>50</v>
      </c>
      <c r="D206" s="52"/>
      <c r="E206" s="52"/>
      <c r="F206" s="13">
        <v>1</v>
      </c>
      <c r="G206" s="52"/>
      <c r="H206" s="52"/>
    </row>
    <row r="207" spans="2:8" ht="99.75" x14ac:dyDescent="0.2">
      <c r="B207" s="90" t="s">
        <v>189</v>
      </c>
      <c r="C207" s="92" t="s">
        <v>190</v>
      </c>
      <c r="D207" s="93" t="s">
        <v>5</v>
      </c>
      <c r="E207" s="71">
        <v>38.200000000000003</v>
      </c>
      <c r="F207" s="13">
        <v>1</v>
      </c>
      <c r="G207" s="58"/>
      <c r="H207" s="22">
        <f t="shared" si="5"/>
        <v>38.200000000000003</v>
      </c>
    </row>
    <row r="208" spans="2:8" ht="28.5" x14ac:dyDescent="0.2">
      <c r="B208" s="90" t="s">
        <v>191</v>
      </c>
      <c r="C208" s="92" t="s">
        <v>192</v>
      </c>
      <c r="D208" s="93" t="s">
        <v>4</v>
      </c>
      <c r="E208" s="71">
        <v>41.54</v>
      </c>
      <c r="F208" s="13">
        <v>1</v>
      </c>
      <c r="G208" s="58"/>
      <c r="H208" s="22">
        <f t="shared" si="5"/>
        <v>41.54</v>
      </c>
    </row>
    <row r="209" spans="2:8" ht="156.75" x14ac:dyDescent="0.2">
      <c r="B209" s="90" t="s">
        <v>125</v>
      </c>
      <c r="C209" s="92" t="s">
        <v>19</v>
      </c>
      <c r="D209" s="93" t="s">
        <v>4</v>
      </c>
      <c r="E209" s="71">
        <v>3.36</v>
      </c>
      <c r="F209" s="13">
        <v>1</v>
      </c>
      <c r="G209" s="58"/>
      <c r="H209" s="22">
        <f t="shared" si="5"/>
        <v>3.36</v>
      </c>
    </row>
    <row r="210" spans="2:8" ht="42.75" x14ac:dyDescent="0.2">
      <c r="B210" s="90" t="s">
        <v>193</v>
      </c>
      <c r="C210" s="92" t="s">
        <v>194</v>
      </c>
      <c r="D210" s="93" t="s">
        <v>5</v>
      </c>
      <c r="E210" s="71">
        <v>13.4</v>
      </c>
      <c r="F210" s="13">
        <v>1</v>
      </c>
      <c r="G210" s="58"/>
      <c r="H210" s="22">
        <f t="shared" si="5"/>
        <v>13.4</v>
      </c>
    </row>
    <row r="211" spans="2:8" ht="171" x14ac:dyDescent="0.2">
      <c r="B211" s="90" t="s">
        <v>126</v>
      </c>
      <c r="C211" s="92" t="s">
        <v>52</v>
      </c>
      <c r="D211" s="93" t="s">
        <v>4</v>
      </c>
      <c r="E211" s="71">
        <v>3.36</v>
      </c>
      <c r="F211" s="13">
        <v>1</v>
      </c>
      <c r="G211" s="58"/>
      <c r="H211" s="22">
        <f t="shared" si="5"/>
        <v>3.36</v>
      </c>
    </row>
    <row r="212" spans="2:8" ht="15.75" x14ac:dyDescent="0.2">
      <c r="B212" s="51"/>
      <c r="C212" s="53" t="s">
        <v>30</v>
      </c>
      <c r="D212" s="54"/>
      <c r="E212" s="54"/>
      <c r="F212" s="13">
        <v>1</v>
      </c>
      <c r="G212" s="54"/>
      <c r="H212" s="57">
        <f>SUM(H207:H211)</f>
        <v>99.860000000000014</v>
      </c>
    </row>
    <row r="213" spans="2:8" s="6" customFormat="1" ht="15.75" x14ac:dyDescent="0.2">
      <c r="B213" s="50"/>
      <c r="C213" s="51" t="s">
        <v>201</v>
      </c>
      <c r="D213" s="52"/>
      <c r="E213" s="52"/>
      <c r="F213" s="13">
        <v>1</v>
      </c>
      <c r="G213" s="52"/>
      <c r="H213" s="52"/>
    </row>
    <row r="214" spans="2:8" ht="42.75" x14ac:dyDescent="0.2">
      <c r="B214" s="90" t="s">
        <v>195</v>
      </c>
      <c r="C214" s="92" t="s">
        <v>196</v>
      </c>
      <c r="D214" s="93" t="s">
        <v>3</v>
      </c>
      <c r="E214" s="71">
        <v>1</v>
      </c>
      <c r="F214" s="13">
        <v>1</v>
      </c>
      <c r="G214" s="58"/>
      <c r="H214" s="22">
        <f t="shared" si="5"/>
        <v>1</v>
      </c>
    </row>
    <row r="215" spans="2:8" ht="42.75" x14ac:dyDescent="0.2">
      <c r="B215" s="90" t="s">
        <v>197</v>
      </c>
      <c r="C215" s="92" t="s">
        <v>198</v>
      </c>
      <c r="D215" s="93" t="s">
        <v>3</v>
      </c>
      <c r="E215" s="71">
        <v>1</v>
      </c>
      <c r="F215" s="13">
        <v>1</v>
      </c>
      <c r="G215" s="58"/>
      <c r="H215" s="22">
        <f t="shared" si="5"/>
        <v>1</v>
      </c>
    </row>
    <row r="216" spans="2:8" ht="42.75" x14ac:dyDescent="0.2">
      <c r="B216" s="90" t="s">
        <v>199</v>
      </c>
      <c r="C216" s="92" t="s">
        <v>200</v>
      </c>
      <c r="D216" s="93" t="s">
        <v>3</v>
      </c>
      <c r="E216" s="71">
        <v>1</v>
      </c>
      <c r="F216" s="13">
        <v>1</v>
      </c>
      <c r="G216" s="58"/>
      <c r="H216" s="22">
        <f t="shared" si="5"/>
        <v>1</v>
      </c>
    </row>
    <row r="217" spans="2:8" ht="15.75" x14ac:dyDescent="0.2">
      <c r="B217" s="51"/>
      <c r="C217" s="53" t="s">
        <v>37</v>
      </c>
      <c r="D217" s="54"/>
      <c r="E217" s="54"/>
      <c r="F217" s="13">
        <v>1</v>
      </c>
      <c r="G217" s="54"/>
      <c r="H217" s="57">
        <f>SUM(H214:H216)</f>
        <v>3</v>
      </c>
    </row>
    <row r="218" spans="2:8" ht="15.75" x14ac:dyDescent="0.2">
      <c r="B218" s="55"/>
      <c r="C218" s="56" t="s">
        <v>202</v>
      </c>
      <c r="D218" s="63"/>
      <c r="E218" s="65"/>
      <c r="F218" s="13">
        <v>1</v>
      </c>
      <c r="G218" s="64"/>
      <c r="H218" s="59">
        <f>H200+H205+H212+H217</f>
        <v>1004.99</v>
      </c>
    </row>
    <row r="219" spans="2:8" s="24" customFormat="1" ht="15.75" x14ac:dyDescent="0.25">
      <c r="B219" s="34"/>
      <c r="C219" s="89" t="s">
        <v>73</v>
      </c>
      <c r="D219" s="61"/>
      <c r="E219" s="66"/>
      <c r="F219" s="13">
        <v>1</v>
      </c>
      <c r="G219" s="61"/>
      <c r="H219" s="62"/>
    </row>
    <row r="220" spans="2:8" s="6" customFormat="1" ht="15.75" x14ac:dyDescent="0.2">
      <c r="B220" s="85"/>
      <c r="C220" s="86" t="s">
        <v>71</v>
      </c>
      <c r="D220" s="87"/>
      <c r="E220" s="87"/>
      <c r="F220" s="13">
        <v>1</v>
      </c>
      <c r="G220" s="87"/>
      <c r="H220" s="87"/>
    </row>
    <row r="221" spans="2:8" ht="57" x14ac:dyDescent="0.2">
      <c r="B221" s="90" t="s">
        <v>74</v>
      </c>
      <c r="C221" s="92" t="s">
        <v>54</v>
      </c>
      <c r="D221" s="93" t="s">
        <v>4</v>
      </c>
      <c r="E221" s="71">
        <v>2.25</v>
      </c>
      <c r="F221" s="13">
        <v>1</v>
      </c>
      <c r="G221" s="58"/>
      <c r="H221" s="22">
        <f t="shared" ref="H221:H234" si="7">ROUND(E221*F221,2)</f>
        <v>2.25</v>
      </c>
    </row>
    <row r="222" spans="2:8" ht="42.75" x14ac:dyDescent="0.2">
      <c r="B222" s="90" t="s">
        <v>203</v>
      </c>
      <c r="C222" s="92" t="s">
        <v>204</v>
      </c>
      <c r="D222" s="93" t="s">
        <v>21</v>
      </c>
      <c r="E222" s="71">
        <v>7.22</v>
      </c>
      <c r="F222" s="13">
        <v>1</v>
      </c>
      <c r="G222" s="58"/>
      <c r="H222" s="22">
        <f t="shared" si="7"/>
        <v>7.22</v>
      </c>
    </row>
    <row r="223" spans="2:8" ht="57" x14ac:dyDescent="0.2">
      <c r="B223" s="90" t="s">
        <v>77</v>
      </c>
      <c r="C223" s="92" t="s">
        <v>78</v>
      </c>
      <c r="D223" s="93" t="s">
        <v>4</v>
      </c>
      <c r="E223" s="71">
        <v>2.1</v>
      </c>
      <c r="F223" s="13">
        <v>1</v>
      </c>
      <c r="G223" s="58"/>
      <c r="H223" s="22">
        <f t="shared" si="7"/>
        <v>2.1</v>
      </c>
    </row>
    <row r="224" spans="2:8" s="72" customFormat="1" ht="57" x14ac:dyDescent="0.2">
      <c r="B224" s="90" t="s">
        <v>85</v>
      </c>
      <c r="C224" s="92" t="s">
        <v>25</v>
      </c>
      <c r="D224" s="93" t="s">
        <v>20</v>
      </c>
      <c r="E224" s="71">
        <v>20.05</v>
      </c>
      <c r="F224" s="13">
        <v>1</v>
      </c>
      <c r="G224" s="58"/>
      <c r="H224" s="22">
        <f t="shared" ref="H224" si="8">ROUND(E224*F224,2)</f>
        <v>20.05</v>
      </c>
    </row>
    <row r="225" spans="2:8" s="72" customFormat="1" ht="71.25" x14ac:dyDescent="0.2">
      <c r="B225" s="91" t="s">
        <v>205</v>
      </c>
      <c r="C225" s="92" t="s">
        <v>206</v>
      </c>
      <c r="D225" s="93" t="s">
        <v>21</v>
      </c>
      <c r="E225" s="71">
        <v>0.32</v>
      </c>
      <c r="F225" s="13">
        <v>1</v>
      </c>
      <c r="G225" s="58"/>
      <c r="H225" s="22">
        <f t="shared" ref="H225" si="9">ROUND(E225*F225,2)</f>
        <v>0.32</v>
      </c>
    </row>
    <row r="226" spans="2:8" ht="42.75" x14ac:dyDescent="0.2">
      <c r="B226" s="90" t="s">
        <v>186</v>
      </c>
      <c r="C226" s="92" t="s">
        <v>51</v>
      </c>
      <c r="D226" s="93" t="s">
        <v>21</v>
      </c>
      <c r="E226" s="71">
        <v>7.22</v>
      </c>
      <c r="F226" s="13">
        <v>1</v>
      </c>
      <c r="G226" s="58"/>
      <c r="H226" s="22">
        <f t="shared" si="7"/>
        <v>7.22</v>
      </c>
    </row>
    <row r="227" spans="2:8" ht="15.75" x14ac:dyDescent="0.2">
      <c r="B227" s="51"/>
      <c r="C227" s="88" t="s">
        <v>49</v>
      </c>
      <c r="D227" s="54"/>
      <c r="E227" s="54"/>
      <c r="F227" s="13">
        <v>1</v>
      </c>
      <c r="G227" s="54"/>
      <c r="H227" s="57">
        <f>SUM(H221:H226)</f>
        <v>39.159999999999997</v>
      </c>
    </row>
    <row r="228" spans="2:8" s="6" customFormat="1" ht="15.75" x14ac:dyDescent="0.2">
      <c r="B228" s="50"/>
      <c r="C228" s="51" t="s">
        <v>63</v>
      </c>
      <c r="D228" s="52"/>
      <c r="E228" s="52"/>
      <c r="F228" s="13">
        <v>1</v>
      </c>
      <c r="G228" s="52"/>
      <c r="H228" s="52"/>
    </row>
    <row r="229" spans="2:8" ht="42.75" x14ac:dyDescent="0.2">
      <c r="B229" s="90" t="s">
        <v>187</v>
      </c>
      <c r="C229" s="92" t="s">
        <v>188</v>
      </c>
      <c r="D229" s="93" t="s">
        <v>4</v>
      </c>
      <c r="E229" s="71">
        <v>2.9699999999999998</v>
      </c>
      <c r="F229" s="13">
        <v>1</v>
      </c>
      <c r="G229" s="58"/>
      <c r="H229" s="22">
        <f t="shared" si="7"/>
        <v>2.97</v>
      </c>
    </row>
    <row r="230" spans="2:8" ht="15.75" x14ac:dyDescent="0.2">
      <c r="B230" s="51"/>
      <c r="C230" s="53" t="s">
        <v>207</v>
      </c>
      <c r="D230" s="54"/>
      <c r="E230" s="54"/>
      <c r="F230" s="13">
        <v>1</v>
      </c>
      <c r="G230" s="54"/>
      <c r="H230" s="57">
        <f>SUM(H229:H229)</f>
        <v>2.97</v>
      </c>
    </row>
    <row r="231" spans="2:8" s="6" customFormat="1" ht="15.75" x14ac:dyDescent="0.2">
      <c r="B231" s="50"/>
      <c r="C231" s="51" t="s">
        <v>64</v>
      </c>
      <c r="D231" s="52"/>
      <c r="E231" s="52"/>
      <c r="F231" s="13">
        <v>1</v>
      </c>
      <c r="G231" s="52"/>
      <c r="H231" s="52"/>
    </row>
    <row r="232" spans="2:8" ht="42.75" x14ac:dyDescent="0.2">
      <c r="B232" s="90" t="s">
        <v>208</v>
      </c>
      <c r="C232" s="92" t="s">
        <v>209</v>
      </c>
      <c r="D232" s="93" t="s">
        <v>4</v>
      </c>
      <c r="E232" s="71">
        <v>9.6000000000000014</v>
      </c>
      <c r="F232" s="13">
        <v>1</v>
      </c>
      <c r="G232" s="58"/>
      <c r="H232" s="22">
        <f t="shared" si="7"/>
        <v>9.6</v>
      </c>
    </row>
    <row r="233" spans="2:8" ht="28.5" x14ac:dyDescent="0.2">
      <c r="B233" s="90" t="s">
        <v>210</v>
      </c>
      <c r="C233" s="92" t="s">
        <v>211</v>
      </c>
      <c r="D233" s="93" t="s">
        <v>21</v>
      </c>
      <c r="E233" s="71">
        <v>3.94</v>
      </c>
      <c r="F233" s="13">
        <v>1</v>
      </c>
      <c r="G233" s="58"/>
      <c r="H233" s="22">
        <f t="shared" si="7"/>
        <v>3.94</v>
      </c>
    </row>
    <row r="234" spans="2:8" ht="117" customHeight="1" x14ac:dyDescent="0.2">
      <c r="B234" s="90" t="s">
        <v>212</v>
      </c>
      <c r="C234" s="92" t="s">
        <v>213</v>
      </c>
      <c r="D234" s="93" t="s">
        <v>5</v>
      </c>
      <c r="E234" s="71">
        <v>20.8</v>
      </c>
      <c r="F234" s="13">
        <v>1</v>
      </c>
      <c r="G234" s="58"/>
      <c r="H234" s="22">
        <f t="shared" si="7"/>
        <v>20.8</v>
      </c>
    </row>
    <row r="235" spans="2:8" ht="15.75" x14ac:dyDescent="0.2">
      <c r="B235" s="51"/>
      <c r="C235" s="53" t="s">
        <v>30</v>
      </c>
      <c r="D235" s="54"/>
      <c r="E235" s="54"/>
      <c r="F235" s="54"/>
      <c r="G235" s="54"/>
      <c r="H235" s="57">
        <f>SUM(H232:H234)</f>
        <v>34.340000000000003</v>
      </c>
    </row>
    <row r="236" spans="2:8" ht="15.75" x14ac:dyDescent="0.2">
      <c r="B236" s="55"/>
      <c r="C236" s="56" t="s">
        <v>214</v>
      </c>
      <c r="D236" s="63"/>
      <c r="E236" s="65"/>
      <c r="F236" s="64"/>
      <c r="G236" s="64"/>
      <c r="H236" s="59">
        <f>H235+H230+H227</f>
        <v>76.47</v>
      </c>
    </row>
  </sheetData>
  <protectedRanges>
    <protectedRange sqref="D200 D121 D212 D227 B227 D205 B205 B186 D155 B217 D217 B200 D235 D186 B155 B212 D136 B230 B164 B136 D230 B121 B235 D164" name="Rango1_17_1_1_2"/>
    <protectedRange sqref="C186 C155 C217 C164 C212 C235 C136 C121 C227 C205 C200 C230" name="Rango1_47_1_1_2"/>
    <protectedRange sqref="D122 D137 D156 D165 B122 B137 B156 B165 D187:D189 B187:B189 D201 D206 D236 D213 B228 B201 B206 B105:B106 B213 B231 D105:D106 B236 D218:D220 B218:B220 D228 D231" name="Rango1_17_1_1_2_2"/>
    <protectedRange sqref="C122 C137 C156 C165 C187:C189 C201 C206 C105:C106 C213 C231 C236 C218:C220 C228" name="Rango1_47_1_1_2_1"/>
  </protectedRanges>
  <autoFilter ref="B105:H236"/>
  <mergeCells count="17">
    <mergeCell ref="B1:H1"/>
    <mergeCell ref="C8:H8"/>
    <mergeCell ref="G6:H6"/>
    <mergeCell ref="B7:H7"/>
    <mergeCell ref="C40:G40"/>
    <mergeCell ref="C9:H9"/>
    <mergeCell ref="C10:H10"/>
    <mergeCell ref="C11:H11"/>
    <mergeCell ref="C103:H103"/>
    <mergeCell ref="C102:H102"/>
    <mergeCell ref="B93:H93"/>
    <mergeCell ref="C100:H100"/>
    <mergeCell ref="C101:H101"/>
    <mergeCell ref="G98:H98"/>
    <mergeCell ref="B99:H99"/>
    <mergeCell ref="C19:G19"/>
    <mergeCell ref="C30:G30"/>
  </mergeCells>
  <printOptions horizontalCentered="1"/>
  <pageMargins left="0.23622047244094491" right="0.23622047244094491" top="0.35433070866141736" bottom="0.35433070866141736" header="0.31496062992125984" footer="0.31496062992125984"/>
  <pageSetup scale="50" fitToHeight="0" orientation="portrait" horizontalDpi="300" verticalDpi="300" r:id="rId1"/>
  <headerFooter differentFirst="1">
    <oddFooter>&amp;L
 &amp;CPágina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Ana Belen Cosio Benson</cp:lastModifiedBy>
  <cp:lastPrinted>2024-06-10T20:17:27Z</cp:lastPrinted>
  <dcterms:created xsi:type="dcterms:W3CDTF">2023-05-08T21:18:26Z</dcterms:created>
  <dcterms:modified xsi:type="dcterms:W3CDTF">2024-06-10T20:33:05Z</dcterms:modified>
</cp:coreProperties>
</file>