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H:\Trabajo\ISIFE\1. Planeacion\2024\3. Concursos\Licitación Pública\Fam Superior\024-2024\"/>
    </mc:Choice>
  </mc:AlternateContent>
  <bookViews>
    <workbookView xWindow="0" yWindow="0" windowWidth="23040" windowHeight="8910"/>
  </bookViews>
  <sheets>
    <sheet name="Catálogo" sheetId="1" r:id="rId1"/>
  </sheets>
  <externalReferences>
    <externalReference r:id="rId2"/>
    <externalReference r:id="rId3"/>
    <externalReference r:id="rId4"/>
  </externalReferences>
  <definedNames>
    <definedName name="\c" localSheetId="0">#REF!</definedName>
    <definedName name="\c">#REF!</definedName>
    <definedName name="\l" localSheetId="0">#REF!</definedName>
    <definedName name="\l">#REF!</definedName>
    <definedName name="\p" localSheetId="0">#REF!</definedName>
    <definedName name="\p">#REF!</definedName>
    <definedName name="\v" localSheetId="0">#REF!</definedName>
    <definedName name="\v">#REF!</definedName>
    <definedName name="_del10" localSheetId="0">#REF!</definedName>
    <definedName name="_del10">#REF!</definedName>
    <definedName name="_del12" localSheetId="0">#REF!</definedName>
    <definedName name="_del12">#REF!</definedName>
    <definedName name="_del2" localSheetId="0">#REF!</definedName>
    <definedName name="_del2">#REF!</definedName>
    <definedName name="_del3" localSheetId="0">#REF!</definedName>
    <definedName name="_del3">#REF!</definedName>
    <definedName name="_del4" localSheetId="0">#REF!</definedName>
    <definedName name="_del4">#REF!</definedName>
    <definedName name="_del5" localSheetId="0">#REF!</definedName>
    <definedName name="_del5">#REF!</definedName>
    <definedName name="_del6" localSheetId="0">#REF!</definedName>
    <definedName name="_del6">#REF!</definedName>
    <definedName name="_del8" localSheetId="0">#REF!</definedName>
    <definedName name="_del8">#REF!</definedName>
    <definedName name="_xlnm._FilterDatabase" localSheetId="0" hidden="1">Catálogo!$B$105:$H$236</definedName>
    <definedName name="A" localSheetId="0">#REF!</definedName>
    <definedName name="A">#REF!</definedName>
    <definedName name="A_IMPRESIÓN_IM" localSheetId="0">#REF!</definedName>
    <definedName name="A_IMPRESIÓN_IM">#REF!</definedName>
    <definedName name="Ancho" localSheetId="0">#REF!</definedName>
    <definedName name="Ancho">#REF!</definedName>
    <definedName name="aprog" localSheetId="0">#REF!</definedName>
    <definedName name="aprog">#REF!</definedName>
    <definedName name="_xlnm.Print_Area" localSheetId="0">Catálogo!$B$1:$H$236</definedName>
    <definedName name="_xlnm.Print_Area">#REF!</definedName>
    <definedName name="Área_de_impresión1" localSheetId="0">#REF!</definedName>
    <definedName name="Área_de_impresión1">#REF!</definedName>
    <definedName name="CATAL" localSheetId="0">#REF!</definedName>
    <definedName name="CATAL">#REF!</definedName>
    <definedName name="catalogo" localSheetId="0">#REF!</definedName>
    <definedName name="catalogo">#REF!</definedName>
    <definedName name="CATALOGO2" localSheetId="0">#REF!</definedName>
    <definedName name="CATALOGO2">#REF!</definedName>
    <definedName name="ClaveFasar" localSheetId="0">#REF!</definedName>
    <definedName name="ClaveFasar">#REF!</definedName>
    <definedName name="CROQ" localSheetId="0">#REF!</definedName>
    <definedName name="CROQ">#REF!</definedName>
    <definedName name="CROQUIS" localSheetId="0">#REF!</definedName>
    <definedName name="CROQUIS">#REF!</definedName>
    <definedName name="CRQ" localSheetId="0">#REF!</definedName>
    <definedName name="CRQ">#REF!</definedName>
    <definedName name="descripcion" localSheetId="0">#REF!</definedName>
    <definedName name="descripcion">#REF!</definedName>
    <definedName name="diam" localSheetId="0">#REF!</definedName>
    <definedName name="diam">#REF!</definedName>
    <definedName name="elementos" localSheetId="0">#REF!</definedName>
    <definedName name="elementos">#REF!</definedName>
    <definedName name="escuadra" localSheetId="0">#REF!</definedName>
    <definedName name="escuadra">#REF!</definedName>
    <definedName name="EXTRA" localSheetId="0">#REF!</definedName>
    <definedName name="EXTRA">#REF!</definedName>
    <definedName name="finiquito" localSheetId="0">#REF!</definedName>
    <definedName name="finiquito">#REF!</definedName>
    <definedName name="finiquito1">'[1]PROGRAMA DEOBRA'!$B$3:$AA$158</definedName>
    <definedName name="FinReng" localSheetId="0">#REF!</definedName>
    <definedName name="FinReng">#REF!</definedName>
    <definedName name="GEN" localSheetId="0">#REF!</definedName>
    <definedName name="GEN">#REF!</definedName>
    <definedName name="GENERADOR" localSheetId="0">#REF!</definedName>
    <definedName name="GENERADOR">#REF!</definedName>
    <definedName name="INICATCC" localSheetId="0">#REF!</definedName>
    <definedName name="INICATCC">#REF!</definedName>
    <definedName name="inicio" localSheetId="0">#REF!</definedName>
    <definedName name="inicio">#REF!</definedName>
    <definedName name="largo" localSheetId="0">#REF!</definedName>
    <definedName name="largo">#REF!</definedName>
    <definedName name="LargoTotal" localSheetId="0">#REF!</definedName>
    <definedName name="LargoTotal">#REF!</definedName>
    <definedName name="nnn" localSheetId="0">#REF!</definedName>
    <definedName name="nnn">#REF!</definedName>
    <definedName name="Note" localSheetId="0">#REF!</definedName>
    <definedName name="Note">#REF!</definedName>
    <definedName name="noviembre" localSheetId="0">#REF!</definedName>
    <definedName name="noviembre">#REF!</definedName>
    <definedName name="NUMERO" localSheetId="0">[2]FINIQUITO!#REF!</definedName>
    <definedName name="NUMERO">[2]FINIQUITO!#REF!</definedName>
    <definedName name="octubre" localSheetId="0">#REF!</definedName>
    <definedName name="octubre">#REF!</definedName>
    <definedName name="OLA" localSheetId="0">#REF!</definedName>
    <definedName name="OLA">#REF!</definedName>
    <definedName name="PRECIOS" localSheetId="0">#REF!</definedName>
    <definedName name="PRECIOS">#REF!</definedName>
    <definedName name="Print_Area" localSheetId="0">#REF!</definedName>
    <definedName name="Print_Area">#REF!</definedName>
    <definedName name="Print_Area_MI" localSheetId="0">#REF!</definedName>
    <definedName name="Print_Area_MI">#REF!</definedName>
    <definedName name="Print_Titles" localSheetId="0">#REF!</definedName>
    <definedName name="Print_Titles">#REF!</definedName>
    <definedName name="programa" localSheetId="0">[3]FINIQUITO!#REF!</definedName>
    <definedName name="programa">[3]FINIQUITO!#REF!</definedName>
    <definedName name="pzas" localSheetId="0">#REF!</definedName>
    <definedName name="pzas">#REF!</definedName>
    <definedName name="RelacionNueva" localSheetId="0">#REF!</definedName>
    <definedName name="RelacionNueva">#REF!</definedName>
    <definedName name="ROBER" localSheetId="0">#REF!</definedName>
    <definedName name="ROBER">#REF!</definedName>
    <definedName name="SalarioBase" localSheetId="0">#REF!</definedName>
    <definedName name="SalarioBase">#REF!</definedName>
    <definedName name="SalarioNominal" localSheetId="0">#REF!</definedName>
    <definedName name="SalarioNominal">#REF!</definedName>
    <definedName name="SepVar" localSheetId="0">#REF!</definedName>
    <definedName name="SepVar">#REF!</definedName>
    <definedName name="SIN" localSheetId="0">#REF!</definedName>
    <definedName name="SIN">#REF!</definedName>
    <definedName name="_xlnm.Print_Titles" localSheetId="0">Catálogo!$93:$104</definedName>
    <definedName name="_xlnm.Print_Titles">#REF!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24" i="1" l="1"/>
  <c r="H225" i="1"/>
  <c r="H199" i="1"/>
  <c r="H198" i="1"/>
  <c r="H197" i="1"/>
  <c r="H196" i="1"/>
  <c r="H195" i="1"/>
  <c r="H194" i="1"/>
  <c r="H193" i="1"/>
  <c r="H192" i="1"/>
  <c r="H191" i="1"/>
  <c r="C189" i="1"/>
  <c r="C188" i="1"/>
  <c r="H185" i="1"/>
  <c r="H184" i="1"/>
  <c r="H183" i="1"/>
  <c r="H182" i="1"/>
  <c r="H181" i="1"/>
  <c r="H180" i="1"/>
  <c r="H179" i="1"/>
  <c r="H178" i="1"/>
  <c r="H177" i="1"/>
  <c r="H176" i="1"/>
  <c r="H175" i="1"/>
  <c r="H174" i="1"/>
  <c r="H173" i="1"/>
  <c r="H163" i="1"/>
  <c r="H162" i="1"/>
  <c r="H161" i="1"/>
  <c r="H160" i="1"/>
  <c r="H159" i="1"/>
  <c r="H158" i="1"/>
  <c r="H154" i="1"/>
  <c r="H153" i="1"/>
  <c r="H152" i="1"/>
  <c r="H151" i="1"/>
  <c r="H150" i="1"/>
  <c r="H149" i="1"/>
  <c r="H148" i="1"/>
  <c r="H147" i="1"/>
  <c r="H146" i="1"/>
  <c r="H145" i="1"/>
  <c r="H144" i="1"/>
  <c r="H143" i="1"/>
  <c r="H142" i="1"/>
  <c r="H141" i="1"/>
  <c r="H140" i="1"/>
  <c r="C156" i="1"/>
  <c r="H135" i="1"/>
  <c r="H134" i="1"/>
  <c r="H133" i="1"/>
  <c r="H132" i="1"/>
  <c r="H131" i="1"/>
  <c r="H130" i="1"/>
  <c r="H129" i="1"/>
  <c r="H128" i="1"/>
  <c r="C165" i="1" l="1"/>
  <c r="C137" i="1"/>
  <c r="C122" i="1"/>
  <c r="C106" i="1"/>
  <c r="C105" i="1"/>
  <c r="H234" i="1" l="1"/>
  <c r="H233" i="1"/>
  <c r="H232" i="1"/>
  <c r="H229" i="1"/>
  <c r="H226" i="1"/>
  <c r="H223" i="1"/>
  <c r="H222" i="1"/>
  <c r="H221" i="1"/>
  <c r="H216" i="1"/>
  <c r="H215" i="1"/>
  <c r="H214" i="1"/>
  <c r="H211" i="1"/>
  <c r="H210" i="1"/>
  <c r="H209" i="1"/>
  <c r="H208" i="1"/>
  <c r="H207" i="1"/>
  <c r="H204" i="1"/>
  <c r="H203" i="1"/>
  <c r="H202" i="1"/>
  <c r="H190" i="1"/>
  <c r="H172" i="1"/>
  <c r="H171" i="1"/>
  <c r="H170" i="1"/>
  <c r="H169" i="1"/>
  <c r="H168" i="1"/>
  <c r="H167" i="1"/>
  <c r="H166" i="1"/>
  <c r="H157" i="1"/>
  <c r="H139" i="1"/>
  <c r="H138" i="1"/>
  <c r="H127" i="1"/>
  <c r="H126" i="1"/>
  <c r="H125" i="1"/>
  <c r="H124" i="1"/>
  <c r="H123" i="1"/>
  <c r="H120" i="1"/>
  <c r="H119" i="1"/>
  <c r="H118" i="1"/>
  <c r="H117" i="1"/>
  <c r="H116" i="1"/>
  <c r="H115" i="1"/>
  <c r="H114" i="1"/>
  <c r="H113" i="1"/>
  <c r="H112" i="1"/>
  <c r="H111" i="1"/>
  <c r="H110" i="1"/>
  <c r="H109" i="1"/>
  <c r="H108" i="1"/>
  <c r="H107" i="1"/>
  <c r="H205" i="1" l="1"/>
  <c r="H32" i="1" s="1"/>
  <c r="H227" i="1"/>
  <c r="H41" i="1" s="1"/>
  <c r="H164" i="1"/>
  <c r="H23" i="1" s="1"/>
  <c r="H200" i="1"/>
  <c r="H212" i="1"/>
  <c r="H33" i="1" s="1"/>
  <c r="H230" i="1"/>
  <c r="H42" i="1" s="1"/>
  <c r="H136" i="1"/>
  <c r="H21" i="1" s="1"/>
  <c r="H155" i="1"/>
  <c r="H22" i="1" s="1"/>
  <c r="H217" i="1"/>
  <c r="H34" i="1" s="1"/>
  <c r="H235" i="1"/>
  <c r="H186" i="1"/>
  <c r="H24" i="1" s="1"/>
  <c r="H121" i="1"/>
  <c r="H43" i="1" l="1"/>
  <c r="H236" i="1"/>
  <c r="H31" i="1"/>
  <c r="H218" i="1"/>
  <c r="H20" i="1"/>
  <c r="H187" i="1"/>
  <c r="H44" i="1" l="1"/>
  <c r="H25" i="1" l="1"/>
  <c r="H35" i="1"/>
  <c r="H50" i="1" l="1"/>
  <c r="C103" i="1"/>
  <c r="C102" i="1"/>
  <c r="C101" i="1"/>
  <c r="C100" i="1"/>
  <c r="H51" i="1" l="1"/>
  <c r="H52" i="1" s="1"/>
</calcChain>
</file>

<file path=xl/sharedStrings.xml><?xml version="1.0" encoding="utf-8"?>
<sst xmlns="http://schemas.openxmlformats.org/spreadsheetml/2006/main" count="371" uniqueCount="216">
  <si>
    <t>Resumen</t>
  </si>
  <si>
    <t>I.V.A.</t>
  </si>
  <si>
    <t>Total</t>
  </si>
  <si>
    <t>pza</t>
  </si>
  <si>
    <t>m2</t>
  </si>
  <si>
    <t>ml</t>
  </si>
  <si>
    <t>Descripcion:</t>
  </si>
  <si>
    <t>Plantel:</t>
  </si>
  <si>
    <t>Localidad:</t>
  </si>
  <si>
    <t>Municipio:</t>
  </si>
  <si>
    <t>Clave</t>
  </si>
  <si>
    <t>Descripcion</t>
  </si>
  <si>
    <t>unidad</t>
  </si>
  <si>
    <t>Cantidad</t>
  </si>
  <si>
    <t>Importe</t>
  </si>
  <si>
    <t>P.U. con Numero</t>
  </si>
  <si>
    <t>Subtotal de Obra</t>
  </si>
  <si>
    <t>P.U. con Letra</t>
  </si>
  <si>
    <t>Subtotal I</t>
  </si>
  <si>
    <t>Aplanado en muros, acabado fino con mortero cemento-arena 1:3 a plomo y regla curado y dejar partir el repellado, acabado con flota o plana de madera hasta obtener textura uniforme, sin oquedades, rayones, protuberancias y aceptado por la supervisión, se deberá de considerar para este trabajo: mano de obra, suministro, elevación, movimientos horizontales, cargas, descargas y acarreos del material hasta el lugar de su utilización, herramienta, limpieza y preparación de la superficie por aplanar (picado y/o humedecido dependiendo de la superficie), los emboquillados, los remates y aristas a regla, a nivel y a plomo (no se admiten desplomes mayores a 1:300), regleado, curado del aplanado, espesor promedio del aplanado 2.5 cm, acopio y retiro de desperdicios a tiro autorizado, andamios y limpieza de área de trabajo.</t>
  </si>
  <si>
    <t>kg</t>
  </si>
  <si>
    <t>m3</t>
  </si>
  <si>
    <t>Excavación a mano en terreno tipo "B" investigado en obra por el contratista, a cualquier profundidad, incluye: afine de taludes, sobre excavación por ángulo de reposo de material, compactación de fondo de cepas,.</t>
  </si>
  <si>
    <t>Relleno y compactación de material producto de excavación a mano o con equipo mecánico aplicado agua en capas de 20 cm. de espesor; incluye: acarreo dentro de la obra, pruebas de compactación proctor 90% por capa, cuando así se indique en las especificaciones técnicas de la obra o lo solicite el residente de la obra. medir compactado.</t>
  </si>
  <si>
    <t>Cimbra para cimentación con madera de pino de 3ra. acabado común. incluye: clavos diferentes dimensiones, cuñas, acarreos, cortes, cimbrado, habilitado, alineado, plomeado, descimbrado, equipo individual de protección, material, acarreo dentro de la obra, medido por área de contacto.</t>
  </si>
  <si>
    <t>Acero de refuerzo en cimentación diámetro #3 f'y=4,200 kg/cm2; incluye: suministro, habilitado, armado, cortes, traslapes, ganchos y desperdicios, silletas, alambre recocido, mano de obra, herramienta, equipo de protección personal y limpieza del área de trabajo.</t>
  </si>
  <si>
    <t>Acero de refuerzo en estructura #3 f'y=4,200 kg/cm2; incluye: suministro, habilitado, armado, cortes, traslapes, ganchos y desperdicios, silletas, alambre recocido, mano de obra, herramienta, equipo de protección personal y limpieza del área de trabajo.</t>
  </si>
  <si>
    <t>Concreto premezclado f'c=250 kg/cm2 en estructura y losa t.m.a. 3/4", con un revenimiento de 8-10 cm. incluye: bombeo cualquier distancia (en volúmenes mayores a 3 m3), colado, vibrado, curado, afine, nivelado y acabado para recibir impermeabilización en primer nivel o piso de cerámica en segundo nivel, pruebas de concreto a 7,14 y 28 días. (en volúmenes mayores a 2 m3) y aditivos especificados según proyecto.</t>
  </si>
  <si>
    <t>Subtotal estructura</t>
  </si>
  <si>
    <t>Malla electrosoldada 6x6/10-10, se deberá considerar para este trabajo: suministro y colocación, cortes, sujeción, traslapes, silleta pm-50 plastificada 4 pza/m2, mano de obra, equipo, herramienta, acopio y retiro de desperdicios a tiro autorizado y limpieza del área de trabajo.</t>
  </si>
  <si>
    <t>Subtotal albañilería y acabados</t>
  </si>
  <si>
    <t>Salida de alumbrado con caja de p.v.c. y tubo pvc pesado cedula 30 (gris), incluye: apagador levinton y cable vinanel aislamiento tipo ls calibres indicados en planos.</t>
  </si>
  <si>
    <t>sal</t>
  </si>
  <si>
    <t>Salida contacto monofásico polarizado dúplex 15 amperes con caja galvanizada 2" x 4" (chalupa) tipo americana, con tubo pvc cedula 30 (gris), curvas y conectores, así como cable aislamiento thw-ls o thw-ls a 75 ºc como mínimo, incluye también tapa color marfil (plástico) y contacto levinton catalogo núm. t5320-i ( aprueba de manipulaciones) del mismo color, así como aterrizaje de caja con terminal de ojo, identificación y pruebas.</t>
  </si>
  <si>
    <t>Suministro, colocación y conexión de fotocelda en pasillos y andadores en caja de pvc 2 x 4, incluye: tubo pvc pesado cedula 30 (gris), cable vinanel aislamiento tipo ls, fotocelda prefabricada ( de ojo en tapa ciega 2x4 ) interactic modelo k4321 cs</t>
  </si>
  <si>
    <t>Suministro, colocación y conexión de interruptor termomagnético tipo qo (enchufable) de 1 polo 15 amperes marca square d o similar en calidad y precio ubicado en tablero o centro de carga correspondiente de acuerdo en la posición que marque el proyecto en diagrama unifilar y/o cuadro de carga que corresponda, incluye montaje, conexión, pruebas, identificación con etiqueta adhesiva</t>
  </si>
  <si>
    <t>Suministro, colocación y conexión de cable de cobre con aislamiento thw-ls o thw-ls a 75 grados calibre # 8, incluye: cinta aislante, vulcanizada, barniz y perno de conexión, cocas y desperdicios.</t>
  </si>
  <si>
    <t>Subtotal instalaciones</t>
  </si>
  <si>
    <t>Suministro y relleno de material inerte compactado con equipo mecánico y agua en capas de 15 cm. de espesor, incluye: acarreo dentro  de la obra, pruebas de compactación 90 % proctor mínimo una muestra por cada 100 m2 o con la frecuencia que la residencia lo considere necesario, equipo individual de protección, mano de obra, equipo y herramienta. medir compactado.</t>
  </si>
  <si>
    <t>Suministro, habilitado y colocación de reja de protección a base de perfil tubular de 3/4" ced.40, bastidor de perfil tubular de 1 1/2" cedula 40, solera central de 1 1/4"x3/16" y solera de 3/4" x 3/16" ; soldada a placas ahogadas en trabes y cadenas de cerramiento, incluye: placas de acero de 2"x2"x3/8", una mano de primario epóxico anticorrosivo ea p-10 color blanco con catalizador disolución a base de solvente y 2 manos de pintura esmalte en acabado final, color definido por la residencia, cortes, cortes a 45, soldadura, material, equipo y herramienta necesaria.</t>
  </si>
  <si>
    <t>Suministro, colocación y conexión de lámpara fluorescente de sobreponer 4x32 watts, marca cooper ligthing, highlumen, lithonia o similar en calidad y precio, fijada con 4 anclas tipo hilti o 4 taquetes y pijas, con acrílico difusor envolvente, gabinete para sobreponer de 1,22 m de largo y de 30 cm a 35 cm de ancho, balastro electrónico, 4 tubos t-8 de 32 watts cada uno temperatura de color de 4100, pruebas, conexiones, mano de obra, herramienta, equipo de protección personal y limpieza del área de trabajo.</t>
  </si>
  <si>
    <t>Subtotal II</t>
  </si>
  <si>
    <t>Subtotal III</t>
  </si>
  <si>
    <t>Suministro, colocación y conexión de cable de cobre con aislamiento thw-ls o thw-ls a 75 grados calibre # 10, incluye: cinta aislante, vulcanizada, barniz y perno de conexión, cocas y desperdicios.</t>
  </si>
  <si>
    <t>Acero de refuerzo en cimentación diámetro #4 f'y=4,200 kg/cm2; incluye: suministro, habilitado, armado, cortes, traslapes, ganchos y desperdicios, silletas, alambre recocido, mano de obra, herramienta, equipo de protección personal y limpieza del área de trabajo.</t>
  </si>
  <si>
    <t>Cimbra en columnas y muros acabado común; a base de triplay de pino 19 mm como cimbra de contacto; incluye: cimbrado, descimbrado, habilitado y chaflanes u ochavos</t>
  </si>
  <si>
    <t>Acero de refuerzo en estructura #5 f'y=4,200 kg/cm2; incluye: suministro, habilitado, armado, cortes, traslapes, ganchos y desperdicios, silletas, alambre recocido, mano de obra, herramienta, equipo de protección personal y limpieza del área de trabajo.</t>
  </si>
  <si>
    <t>Subtotal herrería, canceleria y carpintería</t>
  </si>
  <si>
    <t>Suministro, colocación y conexión de interruptor termomagnético tipo qo (enchufable) de 2 polos 20 amperes marca square d o similar en calidad y precio ubicado en tablero o centro de carga correspondiente de acuerdo en la posición que marque el proyecto en diagrama unifilar y/o cuadro de carga que corresponda, incluye montaje, conexión, pruebas, identificación con etiqueta adhesiva</t>
  </si>
  <si>
    <t>Subtotal Cimentación</t>
  </si>
  <si>
    <t>03. Albañilería y acabados</t>
  </si>
  <si>
    <t>Retiro de material producto de excavaciones o demoliciones, incluye; carga con equipo mecánico y retiro de material fuera de los sitios de los trabajos a una distancia de 10 km.</t>
  </si>
  <si>
    <t>Pintura acrílica marca osel línea oro máxima, berel línea berelex green, comex línea vinimex total 100% acrílica, en muros, columnas, trabes y plafones; con las siguientes características: sin contenido de plomo y metales pesados, densidad 1.2-1.3 kg/lt, sólidos en peso 50% mínimo, viscosidad 90-115 u. krebs, alto contenido de pigmentos, base agua, resistencia al lavado de 5000 ciclos mínimo con detergente y 10 000 ciclos con solución no abrasiva, tiempo máximo de secado al tacto de 60 minutos, acabado semi mate de 5 a 25 unidades de brillo, garantía de 5 años por escrito, color según muestra aprobada. se deberá de considerar para este trabajo: sellador 5x1 reforzado diluido 3 a 1,suministro de la pintura, materiales, mano de obra, herramientas, andamios, aplicación de las manos necesarias para cubrir perfectamente la superficie, acopio y retiro de desperdicios a tiro autorizado y limpieza del área de trabajo.</t>
  </si>
  <si>
    <t>Suministro, colocación y conexión de lámpara marca magg de led de 40 w sobreponer hermética a prueba de polvo y agua modelo: gamma tot 1500  clave: L6853-510 4000°k incluye; difusor de policarbonato, driver electrónico integrado, fijada a losa con taquete y tornillo, pruebas, conexiones, mano de obra, herramienta, equipo de protección personal y limpieza del área de trabajo.</t>
  </si>
  <si>
    <t>Limpieza, trazo y nivelación del terreno con equipo topográfico; incluye: nivel de manguera y niveletas con polines y fajillas, hilos, cal, mano de obra y herramienta, despalme de terreno vegetal capa de 20 cm. y retiro de la misma fuera de la obra, colocación de banco de nivel según especificaciones. ( área de edificio ).</t>
  </si>
  <si>
    <t>Acero de refuerzo en cimentación diámetro #5 f'y=4,200 kg/cm2; incluye: suministro, habilitado, armado, cortes, traslapes, ganchos y desperdicios, silletas, alambre recocido, mano de obra, herramienta, equipo de protección personal y limpieza del área de trabajo.</t>
  </si>
  <si>
    <t>Suministro y colocación de mortero expansivo de 0.00 hasta 4.00 cm. de espesor para nivelación de placas en base de columnas de acero, incluye: cimbrado, descimbrado, materiales, herramienta, mano de obra y limpieza.</t>
  </si>
  <si>
    <t>Suministro, habilitado y colocación de columnas, trabes con viga diferentes pesos (ipr) a-36, incluye; soldadura, flete, maniobras, plomeo, una mano de primario epóxico anticorrosivo ea p-10 color blanco con catalizador disolución a base de solvente y 2 manos de pintura esmalte en acabado final, color definido por la residencia (ver plano).</t>
  </si>
  <si>
    <t>Suministro, habilitado y colocación de perfiles cuadrados y rectangulares ® en diferentes secciones y pesos incluye: corte, soldadura, nivelación, una mano de primario epóxico anticorrosivo ea p-10 color blanco con catalizador disolución a base de solvente y 2 manos de pintura esmalte en acabado final, color definido por la residencia.</t>
  </si>
  <si>
    <t>Suministro, habilitado y armado de trabes y columnas a base de monten de 0,00 hasta 10.00 m. de altura en diferentes medidas, incluye: fletes, maniobras, una mano de primario epóxico anticorrosivo ea p-10 color blanco con catalizador disolución a base de solvente y 2 manos de pintura esmalte en acabado final, color definido por la residencia.</t>
  </si>
  <si>
    <t>Suministro, habilitado y colocación de placa de diferentes medidas; incluye: soldadura 70-11, una mano de primario epóxico anticorrosivo ea p-10 color blanco con catalizador disolución a base de solvente y 2 manos de pintura esmalte en acabado final, color definido por la residencia, incluye: fletes, maniobras, mano de obra, herramienta y equipo.</t>
  </si>
  <si>
    <t>Suministro y colocación de caballete dentado zintro aluminio calibre 26 r-72, incluye: anclajes a marco y largueros con pijas tipo lap auto taladrantes a cada 50 cm. de largo, sellado del caballete con sika flex.</t>
  </si>
  <si>
    <t>La Paz, B.C.S.</t>
  </si>
  <si>
    <t>02.- Estructura</t>
  </si>
  <si>
    <t>03.- Albañilería y acabados</t>
  </si>
  <si>
    <t>04.- Herrería, carpintería y cancelería</t>
  </si>
  <si>
    <t>05.- Instalaciones</t>
  </si>
  <si>
    <t>Universidad Autonoma de Baja California Sur (extension San Pedro)</t>
  </si>
  <si>
    <t>San Pedro</t>
  </si>
  <si>
    <t>Construccion de 2da etapa de unidad porcina (gestacion), construccion de fosa septica, red sanitaria</t>
  </si>
  <si>
    <t>I.- Nave de Gestación</t>
  </si>
  <si>
    <t>01.- Cimentación</t>
  </si>
  <si>
    <t>II.- Construcción de Fosa Septica "A"</t>
  </si>
  <si>
    <t>III.- Construcción de Pozo de Absorcion "A"</t>
  </si>
  <si>
    <t>10001/03</t>
  </si>
  <si>
    <t>11122/03</t>
  </si>
  <si>
    <t>11072/03</t>
  </si>
  <si>
    <t>11101/03</t>
  </si>
  <si>
    <t>Plantilla de concreto hecho en obra f´c= 100 kg/cm2 de 6 cm. de espesor, apalillada y nivelada, incluye: cimbra, descimbrado, compactación del fondo, aplicación de riego con agua previo al colado vaciado, nivelado y curado del concreto, equipo individual de protección, mano de obra y herramienta.</t>
  </si>
  <si>
    <t>11121/03</t>
  </si>
  <si>
    <t>12010/03</t>
  </si>
  <si>
    <t>Concreto f'c= 250 kg/cm2 en cimentación t.m.a. 3/4", con un revenimiento de 8-10 cm, incluye: acarreo, colado, vibrado, afine, curado, muestra de concreto, (7, 14, y 28 días). en elementos estructurales como zapatas, dados, muros de concreto, mínimo una muestra por cada 20 m3 o con la frecuencia que la residencia lo considere necesario (ver especificaciones complementarias)</t>
  </si>
  <si>
    <t>12021/03</t>
  </si>
  <si>
    <t>12033/03</t>
  </si>
  <si>
    <t>Acero de refuerzo en cimentación con alambrón #2 f'y= 2,530 kg/cm2, incluye: suministro, habilitado, armado, cortes, traslapes, ganchos y desperdicios, silletas, alambre recocido, mano de obra, herramienta, equipo de protección personal y limpieza del área de trabajo.</t>
  </si>
  <si>
    <t>12034/03</t>
  </si>
  <si>
    <t>12035/03</t>
  </si>
  <si>
    <t>12036/03</t>
  </si>
  <si>
    <t>12063/03</t>
  </si>
  <si>
    <t>Murete de enrase acabado común en cimentación a base de block de cemento de 15x20x40 cm. (60 kg/cm2), asentado con mortero cemento-arena en proporción de 1:3 y con celdas rellenas de concreto f'c= 150 kg/cm2. incluye: desfondar block y varilla del # 3 @ 40 cm.</t>
  </si>
  <si>
    <t>10017/03</t>
  </si>
  <si>
    <t>Suministro y aplicación de impermeabilizante en cimentación de concreto, block mampostería a base de recubrimiento impermeable cementoso, sellatex de retex para evitar surgimientos de humedades y afloracion de salitre (ver instrucciones del proveedor para aplicación).</t>
  </si>
  <si>
    <t>12078/03</t>
  </si>
  <si>
    <t>Anclaje de castillos de 15x15 cm. en zapatas y enrases 0.00 a 1.20 m. altura con 4 varillas de 3/8" y estribos #2 @ 15 cm. incluye: cimbra común, colado, cruces de varillas, vibrado, curado y descimbrado.</t>
  </si>
  <si>
    <t>21101/03</t>
  </si>
  <si>
    <t>21203/03</t>
  </si>
  <si>
    <t>21205/03</t>
  </si>
  <si>
    <t>21300/03</t>
  </si>
  <si>
    <t>20005/03</t>
  </si>
  <si>
    <t>20121/03</t>
  </si>
  <si>
    <t>20101/03</t>
  </si>
  <si>
    <t>20106/03</t>
  </si>
  <si>
    <t>20127/03</t>
  </si>
  <si>
    <t>20124/03</t>
  </si>
  <si>
    <t>Suministro y colocación de lámina zintro r72 calibre 26, incluye: pijas auto taladrante tipo 12-14x1 ancladas a largueros y montenes en cada canal para evitar vibraciones, elevación de material, maniobras y fletes (ver plano).</t>
  </si>
  <si>
    <t>10010/03</t>
  </si>
  <si>
    <t>20045/03</t>
  </si>
  <si>
    <t>Suministro, habilitado y colocación de anclas con 8 redondos de 1/2" de diámetro con una longitud de 80 cm, perforaciones de 5/8" con terminación para rosca, incluye; corte, rosca, tuerca de sujeción, rondanas de presión, mano de obra y herramienta.</t>
  </si>
  <si>
    <t>32008/03</t>
  </si>
  <si>
    <t>Suministro y aplicación de poliuretano espreado sobre techumbre de lámina en un promedio de 2" de espesor, incluye: material, mano de obra, herramienta y equipo, andamios, consumibles, desperdicios, preparación de la superficie, acarreos, elevaciones, acopio y retiro fuera de la obra de materiales sobrantes, limpieza previa, chaflanes, acabado con elastomerico blanco o reflecta con 5 años de garantía aplicando dos en diferentes sentidos según lo requiera para lograr una película adecuada, la aplicación del elastomerico deberá ser colocada por lo menos 3 días después de la colocación del poliuretano espreado, limpieza final, cubrir, recortar y/o empapelar zona de trabajo.</t>
  </si>
  <si>
    <t>31093/03</t>
  </si>
  <si>
    <t>Castillo 15 x 20 cm, acabado común, concreto h. en o., f'c= 200 kg/cm2, armada con 4 varillas del no.3 (3/8") y estribos del no. 2 (1/4") @ 15 cm, a cualquier altura y grado de dificultad, se deberá considerar para este trabajo: materiales, mano de obra, herramienta y equipo, andamios, cimbra, torzales, desmoldante, habilitado y armado de acero, cruces de varillas, cortes, desperdicios, colado, descimbrado, curado con membrana, cargas, acarreo y elevación de materiales, descargas, acopio y retiro de desperdicios a tiro autorizado y limpieza de área de trabajo.</t>
  </si>
  <si>
    <t>31094/03</t>
  </si>
  <si>
    <t>Castillo 15 x 25 cm, acabado común, concreto h. en o., f'c= 200 kg/cm2, armada con 6 varillas del no.3 (3/8") y estribos del no. 2 (1/4") @ 15 cm, a cualquier altura y grado de dificultad, se deberá considerar para este trabajo: materiales, mano de obra, herramienta y equipo, andamios, cimbra, torzales, desmoldante, habilitado y armado de acero, cruces de varillas, cortes, desperdicios, colado, descimbrado, curado con membrana, cargas, acarreo y elevación de materiales, descargas, acopio y retiro de desperdicios a tiro autorizado y limpieza de área de trabajo.</t>
  </si>
  <si>
    <t>31095/03</t>
  </si>
  <si>
    <t>Castillo 10 x 10 cm, acabado común, concreto h. en o., f'c= 200 kg/cm2, armada con 4 varillas del no.3 (3/8") y estribos del no. 2 (1/4") @ 15 cm, a cualquier altura y grado de dificultad, se deberá considerar para este trabajo: materiales, mano de obra, herramienta y equipo, andamios, cimbra, torzales, desmoldante, habilitado y armado de acero, cruces de varillas, cortes, desperdicios, colado, descimbrado, curado con membrana, cargas, acarreo y elevación de materiales, descargas, acopio y retiro de desperdicios a tiro autorizado y limpieza de área de trabajo.</t>
  </si>
  <si>
    <t>31204/03</t>
  </si>
  <si>
    <t>Malla electrosoldada 6x6/6-6, se deberá considerar para este trabajo: suministro y colocación, cortes, sujeción, traslapes, silleta pm-50 plastificada 4 pza/m2, mano de obra, equipo, herramienta, acopio y retiro de desperdicios a tiro autorizado y limpieza del área de trabajo.</t>
  </si>
  <si>
    <t>31200/03</t>
  </si>
  <si>
    <t>31220/03</t>
  </si>
  <si>
    <t>Piso de concreto f'c=200 kg/cm2 de 10 cm. de espesor, acabado pulido o rayado con brocha de pelo, acabado con volteador, realización del trabajo por módulos no mayores a 3.00 x 3.00 m. incluye: suministro de los materiales, elevación, movimientos horizontales, cargas, descargas y acarreos del material hasta el lugar de su utilización, cimbra de fronteras, colocación de muestras, nivelación, compactación, limpieza y humedecido del terreno, vaciado, extendido, regleado, compactación y curado del concreto, descimbrado, mano de obra, herramienta y equipo, acopio y retiro de desperdicio a tiro autorizado y limpieza del área de trabajo.</t>
  </si>
  <si>
    <t>31146/03</t>
  </si>
  <si>
    <t>Construcción de muro de block hueco de cemento 15x20x40 cm. (60 kg/cm2), asentado con mortero cemento-arena 1:3, acabado común, se deberá de considerar para este trabajo: mano de obra, suministro, elevación, movimientos horizontales, cargas, descargas y acarreos del material hasta el lugar de su utilización, herramienta, preparación de la superficie de desplante, trazo y desplante de acuerdo a proyecto, distribución uniforme de juntas verticales, cuatrapeo y remates adecuados, juntas horizontales continuas y a nivel, juntas verticales al centro y a plomo, con un espesor mínimo de 1 cm y máximo de 1.5 cm, remates verticales como preparación de castillos, cerchas o escantillones para el trazo de hiladas horizontales de acuerdo a la distribución uniforme, acopio y retiro de desperdicios a tiro autorizado y limpieza del área de trabajo. no se admiten desplomes mayores a 1:300.</t>
  </si>
  <si>
    <t>35601/03</t>
  </si>
  <si>
    <t>Construcción de muro de block hueco de cemento 10x20x40 cm. (60 kg/cm2), asentado con mortero cemento-arena 1:3, acabado aparente a una cara, se deberá de considerar para este trabajo: mano de obra, suministro, elevación, movimientos horizontales, cargas, descargas y acarreos del material hasta el lugar de su utilización, herramienta, preparación de la superficie de desplante, trazo y desplante de acuerdo a proyecto, distribución uniforme de juntas verticales, cuatrapeo y remates adecuados, juntas horizontales continuas y a nivel, juntas verticales al centro y a plomo, con un espesor máximo de 1 cm, remates verticales como preparación de castillos, cerchas o escantillones para el trazo de hiladas horizontales de acuerdo a la distribución uniforme, acopio y retiro de desperdicios a tiro autorizado y limpieza del área de trabajo. no se admiten desplomes mayores a 1:300</t>
  </si>
  <si>
    <t>32001/03</t>
  </si>
  <si>
    <t>30001/03</t>
  </si>
  <si>
    <t>34031/03</t>
  </si>
  <si>
    <t>Aplicación de pintura esmalte alquidálico en muros, columnas, trabes y plafones; a dos manos con las siguientes características: sin contenido de plomo y metales pesados, densidad 0.9-1.2 kg/litro, sólidos en peso 50% mínimo, viscosidad 90-120 u. krebs, estabilidad de un año, alto contenido de pigmentos, base solvente, resistencia al lavado, tiempo máximo de secado al tacto de cinco horas, acabado brillante, color según muestra aprobada. se deberá de considerar para este trabajo: suministro de la pintura materiales, mano de obra, herramientas, andamios, primario anticorrosivo, aplicación de las manos necesarias para cubrir perfectamente la superficie, limpieza del área de trabajo.</t>
  </si>
  <si>
    <t>30101/03</t>
  </si>
  <si>
    <t>Sellador siliconizado marca osel línea oro para pisos de concreto acabado natural ; incluye para este trabajo: suministro de sellador, materiales, mano de obra, herramientas, aplicación de las manos necesarias para cubrir perfectamente la superficie, acopio y retiro de desperdicios a tiro autorizado y limpieza del área de trabajo.</t>
  </si>
  <si>
    <t>30023/03</t>
  </si>
  <si>
    <t>Suministro y colocación de malla galvanizada del tipo pajarera, en el interior de edificio como refuerzo en muros y plafones de poliestireno para recibir repellados de mortero o acabado con yeso el precio incluye: traslapes, elementos de fijación, material, andamiajes y mano de obra</t>
  </si>
  <si>
    <t>38020/03</t>
  </si>
  <si>
    <t>Separación muro-columna con canal lámina galvanizada calibre #18 con 28 cm. de desarrollo en forma de "C", con placa poliestireno 3/4" x 18 cm. ancho, fijada a columna con ancla tipo hilti 6 por cada metro; incluye: acarreo dentro y fuera de la obra, elevación de los materiales, cortes, colocación, fijación, amarres, mano de obra, equipo de protección, depreciación y demás cargos derivados del uso de herramienta y equipo.</t>
  </si>
  <si>
    <t>30102/03</t>
  </si>
  <si>
    <t>Suministro y colocación de piso slats, modelo slat 408 de 244x122x10 cm ranura de 1 1/4" (544 kk de peso) en area de corral de porcinos soportado de estructura incluye: armado y nivelado, accesorios de fijación, equipo para montaje, acarreos.</t>
  </si>
  <si>
    <t>30100/03</t>
  </si>
  <si>
    <t>Canal de desagüe sanitario en forma de "U" de 25 cm de ancho libre y 10cm de espesor para el paso del agua, hecho de concreto hecho en obra f'c=150 kg/cm2 y armado con malla electrosoldada, de altura variable desde 20cm hasta 60cm. acabado pulido, se deberá considerar para este trabajo: materiales, mano de obra, herramienta, equipo, andamios, acarreos, cargas, elevación de materiales, habilitado, armado, colado, acopio y retiro de desperdicios a tiro autorizado y limpieza del área de trabajo.</t>
  </si>
  <si>
    <t>40130/03</t>
  </si>
  <si>
    <t>Suministro, habilitado y colocación de malla tipo mosquitero calibre 3/16 o mayor para colocarse en una altura de  0,00 hasta 10.00 m. de altura incluye: fijación, fletes, maniobras, una mano de primario epóxico anticorrosivo ea p-10 color blanco con catalizador disolución a base de solvente y 2 manos de pintura esmalte en acabado final, color definido por la residencia.</t>
  </si>
  <si>
    <t>49333/03</t>
  </si>
  <si>
    <t>suministro, habilitado y colocación de barandal de 1.00 m. de altura a  base de  6 tubos circular de 1" calibre #14 en forma horizontal, en poste a base de solera de 3"x1/4" a cada metro y en esquinas, pasamanos a base de angulo de 2"x1/4", incluye: una mano de primario epóxico anticorrosivo ea p-10 color blanco con catalizador disolución a base de solvente y 2 manos de pintura esmalte en acabado final, color definido por la residencia.</t>
  </si>
  <si>
    <t>49332/03</t>
  </si>
  <si>
    <t>Suministro, habilitado y colocación de puerta de 0.60x 1.00 m. a base de 6 tubos circular de 1" calibre #14 en forma horizontal, en poste a base de solera de 3"x1/4" fijada a mocheta, pasamanos a base de ángulo de 2"x1/4", con bisagra en apertura de 180°, pasador reforzado, incluye: una mano de primario epóxico anticorrosivo ea p-10 color blanco con catalizador disolución a base de solvente y 2 manos de pintura esmalte en acabado final, color definido por la residencia.</t>
  </si>
  <si>
    <t>48056/03</t>
  </si>
  <si>
    <t>40073/03</t>
  </si>
  <si>
    <t>Suministro y colocación de placa 10 x 10 cm. x 1/4" anclada a castillo con ángulo abierto de 1 1/4" x 1/8", incluye: perforación para fijar en cimbra como preparación. ( ver plano correspondiente)</t>
  </si>
  <si>
    <t>40208/03</t>
  </si>
  <si>
    <t>Suministro, habilitado y colocación de marco y puerta de herrería tubular con perfiles k-300,p-400,m-600 duela 170, incluye: una mano de primario epóxico anticorrosivo ea p-10 color blanco con catalizador disolución a base de solvente y 2 manos de pintura esmalte en acabado final, color definido por la residencia, cerrojo doble cilindro y cerradura de parche, bisagras de libro 3", puerta de de 0.90 x 2.20, jaladera con solera de 1" x 1/4", sello con silicón color blanco en el perímetro de la puerta, 5 placas para fijación de marco de 15 x 5 cm. por 1/4 de espesor en cadena, castillo y trabe. (ver plano aer-005-01).</t>
  </si>
  <si>
    <t>40003/03</t>
  </si>
  <si>
    <t>Suministro, habilitado y colocación de ventana y/ o puerta tipo louver a base de perfil r 225 calibre 20 duela 170 calibre 20 incluye: una mano de primario epóxico anticorrosivo ea p-10 color blanco con catalizador disolución a base de solvente y 2 manos de pintura esmalte en acabado final, color definido por la residencia, fijado a muro con taquete y pija.</t>
  </si>
  <si>
    <t>50007/03</t>
  </si>
  <si>
    <t>50009/03</t>
  </si>
  <si>
    <t>50085/03</t>
  </si>
  <si>
    <t>50024/03</t>
  </si>
  <si>
    <t>51009/03</t>
  </si>
  <si>
    <t>50058/03</t>
  </si>
  <si>
    <t>55508/03</t>
  </si>
  <si>
    <t>70085/03</t>
  </si>
  <si>
    <t>Descarga sanitaria de comedero a base de tubo de 3" conectada a bebedero y con descarga en rampa de canal, incluye: codos, tendido de tubo instalación de tubo previo a colado de rampa (4 ml de recorrido)</t>
  </si>
  <si>
    <t>51427/03</t>
  </si>
  <si>
    <t>Suministro y tendido de tubo conduit pvc c-40 de 21 mm (3/4") diámetro, incluye: tendido, conexiones, pegamento, trazos, excavación, relleno, material, mano de obra, herramienta, equipo de protección personal y limpieza del área de trabajo.</t>
  </si>
  <si>
    <t>51465/03</t>
  </si>
  <si>
    <t>Suministro, colocación y conexión de cable de cobre con aislamiento thw-ls o thw-ls a 75 grados calibre # 12, incluye: cinta aislante, vulcanizada, barniz y perno de conexión, cocas y desperdicios.</t>
  </si>
  <si>
    <t>51466/03</t>
  </si>
  <si>
    <t>61554/03</t>
  </si>
  <si>
    <t>Suministro y colocación de llave de bola para jardín de 3/4" cuerpo de latón cierre de vástago, incluye: ranurado, colocación y resanes.</t>
  </si>
  <si>
    <t>60016/03</t>
  </si>
  <si>
    <t>Suministro y tendido de tubo pvc hidráulico pesado 27 mm (1") de diámetro, incluye: tendido, conexiones, pegamento, trazos, excavación, relleno, material, mano de obra, herramienta, equipo de protección personal y limpieza del área de trabajo.</t>
  </si>
  <si>
    <t>61600/03</t>
  </si>
  <si>
    <t>Suministro, colocación y conexión de tanque para hidroneumático de 120 galones precargado con motobomba Jet de Hierro Gris con Motor 1 Hp succión de 1.25" y descarga de 1" modelo: JX2ME100E marca evans. incluye: base para tanque y manómetros de 0-100 psi 19 mm, tubería tuerca unión y coples necesarios para su conexión a red hidráulica existente de diámetros de motobomba hasta 5 metros de distancia y dos cables # 10, y uno # 12 para su conexión a centro de carga qo2 dentro de misma caseta.</t>
  </si>
  <si>
    <t>55507/03</t>
  </si>
  <si>
    <t>Suministro, colocación y conexión de interruptor termomagnético tipo qo (enchufable) de 2 polos 15 amperes marca square d o similar en calidad y precio ubicado en tablero o centro de carga correspondiente de acuerdo en la posición que marque el proyecto en diagrama unifilar y/o cuadro de carga que corresponda, incluye montaje, conexión, pruebas, identificación con etiqueta adhesiva</t>
  </si>
  <si>
    <t>55620/03</t>
  </si>
  <si>
    <t>Suministro y colocación de centro de carga qo 30 circuitos 3f-4h 220/127 v con zapatas principales de 200 amperes, en gabinete nema 3r modelo qo330l200grb marca square d o similar en cálidad y precio, incluye: fijación conexiones, identificación y pruebas.</t>
  </si>
  <si>
    <t>51430/03</t>
  </si>
  <si>
    <t>Suministro y tendido de tubo conduit pvc c-40 de 41 mm (1 1/2") diámetro, incluye: tendido, conexiones, pegamento, trazos, excavación, relleno, material, mano de obra, herramienta, equipo de protección personal y limpieza del área de trabajo.</t>
  </si>
  <si>
    <t>51467/03</t>
  </si>
  <si>
    <t>51470/03</t>
  </si>
  <si>
    <t>Suministro, colocación y conexión de cable de cobre con aislamiento thw-ls o thhw-ls a 75 grados calibre # 4, incluye: cinta aislante, vulcanizada, barniz y perno de conexión, cocas y desperdicios.</t>
  </si>
  <si>
    <t>55465/03</t>
  </si>
  <si>
    <t>Suministro, colocación y conexión de interruptor termomagnético tipo qo (enchufable) de 3 polos 50 amperes marca square d o similar en calidad y precio ubicado en tablero o centro de carga correspondiente de acuerdo en la posición que marque el proyecto en diagrama unifilar y/o cuadro de carga que corresponda, incluye montaje, conexión, pruebas, identificación con etiqueta adhesiva</t>
  </si>
  <si>
    <t>Total I.- Nave de Gestación</t>
  </si>
  <si>
    <t>12109/03</t>
  </si>
  <si>
    <t>Cadena de concreto f'c=150 kg/cm2 sección de 15x20 cm. armada con armex, incluye: cimbra común, colado, vibrado, descimbrado y curado.</t>
  </si>
  <si>
    <t>11001/03</t>
  </si>
  <si>
    <t>21112/03</t>
  </si>
  <si>
    <t>Cimbra para losas sin recuperación acabado común a base de triplay de pino 19mm como cimbra de contacto, incluye: cimbrado, descimbrado, habilitado y chaflanes u ochavos.</t>
  </si>
  <si>
    <t>31019/03</t>
  </si>
  <si>
    <t>Castillo 15 x 20 cm, acabado común, concreto h. en o., f'c= 250 kg/cm2, armada con 4 varillas del no.3 (3/8") y estribos del no. 2 (1/4") @ 20 cm, a cualquier altura y grado de dificultad, se deberá considerar para este trabajo: materiales, mano de obra, herramienta y equipo, andamios, cimbra, torzales, desmoldante, habilitado y armado de acero, cruces de varillas, cortes, desperdicios, colado, descimbrado, curado con membrana, cargas, acarreo y elevación de materiales, descargas, acopio y retiro de desperdicios a tiro autorizado y limpieza de área de trabajo.</t>
  </si>
  <si>
    <t>32005/03</t>
  </si>
  <si>
    <t>Aplanado de mezcla acabado pulido con mortero cemento-arena en proporción de 1:3; incluye: repellado a plomo y regla, remate y emboquillados.</t>
  </si>
  <si>
    <t>32003/03</t>
  </si>
  <si>
    <t>Construcción de chaflán integrado a colado losa de cimentación entre muro y losa en forma triangular de 5 cm. de lado con mortero cemento-arena en proporción de 1:3; incluye: pegacreto trazo y nivelación para fosa séptica.</t>
  </si>
  <si>
    <t>70015/03</t>
  </si>
  <si>
    <t>Suministro y colocación de respiradero para fosa séptica y/o pozo de absorción con tubo de fierro galvanizado cedula 30 de 2" de diámetro 40 cm. de alto; incluye: 2 codos, tee con rosca, anclaje y nivelación.</t>
  </si>
  <si>
    <t>70016/03</t>
  </si>
  <si>
    <t>Suministro y colocación de intercomunicación en fosa séptica de tanque "a" al "b"  con tubo p.v.c. anger, tee y  codo p.v.c. 4" sanitario; incluye: colocación y nivelación ( ver plano).</t>
  </si>
  <si>
    <t>70018/03</t>
  </si>
  <si>
    <t>Registro en fosa séptica de 0.60 x 0.60 m. con marco y contramarco de angulo 2" x 2", varilla # 3 @ 10 cm a.s., incluye: jaladera con solera de 1" x 1/8 y camisa con tubo p.v.c. 1/2", concreto f'c= 150 kg/cm2, acabado con brocha de pelo.</t>
  </si>
  <si>
    <t>04.- Instalaciones</t>
  </si>
  <si>
    <t>Total II.- Construcción de Fosa Septica "A"</t>
  </si>
  <si>
    <t>11073/03</t>
  </si>
  <si>
    <t>Excavación a mano en terreno tipo "C" investigado en obra por el contratista, a cualquier profundidad, incluye: afine de taludes, sobre excavación por ángulo de reposo de material, compactación de fondo de cepas,.</t>
  </si>
  <si>
    <t>12014/03</t>
  </si>
  <si>
    <t>Concreto premezclado f'c= 250 kg/cm2 en cimentación t.m.a. 3/4",con un revenimiento de 8-10 cm., incluye: bombeo cualquier distancia, colado, vibrado, afine, curado en elementos estructurales como zapatas, dados, muros de concreto, mínimo una muestra por cada 20 m3 o con la frecuencia que la residencia lo considere necesario (ver especificaciones complementarias)</t>
  </si>
  <si>
    <t>Subtotal Estructura</t>
  </si>
  <si>
    <t>12514/03</t>
  </si>
  <si>
    <t>Muro de block de 15 x 20 x 40 cm (60 kg/cm2) con junta abierta de 1 cm sentido vertical y junteado con mortero cemento-arena en proporción de 1:4 horizontal para pozo de absorción. ( ver plano)</t>
  </si>
  <si>
    <t>10013/03</t>
  </si>
  <si>
    <t>Suministro y relleno con grava de 1 1/2" para pozo de absorción; incluye: acarreo y colocación.</t>
  </si>
  <si>
    <t>31016/03</t>
  </si>
  <si>
    <t>Cadena o castillo 15 x 20 cm, acabado común, concreto h. en o., f'c= 250 kg/cm2, armada con 4 varillas del no.3 (3/8") y estribos del no. 2 (1/4") @ 20 cm, anclaje desde cimentación, a cualquier altura y grado de dificultad, se deberá considerar para este trabajo: materiales, mano de obra, herramienta y equipo, andamios, cimbra, torzales, desmoldante, habilitado y armado de acero, cruces de varillas, cortes, desperdicios, colado, descimbrado, curado con membrana, cargas, acarreo y elevación de materiales,  descargas, acopio y retiro de desperdicios a tiro autorizado y limpieza de área de trabajo.</t>
  </si>
  <si>
    <t>Total III.- Construcción de Pozo de Absorcion "A"</t>
  </si>
  <si>
    <t>LPO-000000009-024-2024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</si>
</sst>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7" formatCode="&quot;$&quot;#,##0.00;\-&quot;$&quot;#,##0.00"/>
    <numFmt numFmtId="44" formatCode="_-&quot;$&quot;* #,##0.00_-;\-&quot;$&quot;* #,##0.00_-;_-&quot;$&quot;* &quot;-&quot;??_-;_-@_-"/>
    <numFmt numFmtId="43" formatCode="_-* #,##0.00_-;\-* #,##0.00_-;_-* &quot;-&quot;??_-;_-@_-"/>
    <numFmt numFmtId="164" formatCode="00000"/>
  </numFmts>
  <fonts count="14" x14ac:knownFonts="1">
    <font>
      <sz val="11"/>
      <color theme="1"/>
      <name val="Calibri"/>
      <family val="2"/>
      <scheme val="minor"/>
    </font>
    <font>
      <sz val="11"/>
      <color theme="1"/>
      <name val="Calibri"/>
      <family val="2"/>
      <scheme val="minor"/>
    </font>
    <font>
      <sz val="10"/>
      <name val="Arial"/>
      <family val="2"/>
    </font>
    <font>
      <b/>
      <sz val="12"/>
      <name val="Arial"/>
      <family val="2"/>
    </font>
    <font>
      <sz val="10"/>
      <name val="Courier"/>
      <family val="3"/>
    </font>
    <font>
      <sz val="12"/>
      <name val="Arial"/>
      <family val="2"/>
    </font>
    <font>
      <b/>
      <sz val="12"/>
      <color theme="0"/>
      <name val="Arial"/>
      <family val="2"/>
    </font>
    <font>
      <sz val="10"/>
      <color theme="1"/>
      <name val="Century Gothic"/>
      <family val="2"/>
    </font>
    <font>
      <b/>
      <sz val="18"/>
      <name val="Arial"/>
      <family val="2"/>
    </font>
    <font>
      <sz val="12"/>
      <color theme="0"/>
      <name val="Arial"/>
      <family val="2"/>
    </font>
    <font>
      <sz val="12"/>
      <color theme="1"/>
      <name val="Arial"/>
      <family val="2"/>
    </font>
    <font>
      <sz val="10"/>
      <name val="Courier"/>
    </font>
    <font>
      <sz val="11"/>
      <name val="Arial"/>
      <family val="2"/>
    </font>
    <font>
      <b/>
      <sz val="14"/>
      <name val="Arial"/>
      <family val="2"/>
    </font>
  </fonts>
  <fills count="7">
    <fill>
      <patternFill patternType="none"/>
    </fill>
    <fill>
      <patternFill patternType="gray125"/>
    </fill>
    <fill>
      <patternFill patternType="solid">
        <fgColor rgb="FFBE9655"/>
        <bgColor indexed="64"/>
      </patternFill>
    </fill>
    <fill>
      <patternFill patternType="solid">
        <fgColor theme="0"/>
        <bgColor indexed="64"/>
      </patternFill>
    </fill>
    <fill>
      <patternFill patternType="solid">
        <fgColor rgb="FF9F2241"/>
        <bgColor indexed="64"/>
      </patternFill>
    </fill>
    <fill>
      <patternFill patternType="solid">
        <fgColor indexed="9"/>
        <bgColor indexed="64"/>
      </patternFill>
    </fill>
    <fill>
      <patternFill patternType="solid">
        <fgColor theme="0" tint="-0.14999847407452621"/>
        <bgColor indexed="64"/>
      </patternFill>
    </fill>
  </fills>
  <borders count="29">
    <border>
      <left/>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auto="1"/>
      </left>
      <right/>
      <top/>
      <bottom/>
      <diagonal/>
    </border>
    <border>
      <left/>
      <right style="double">
        <color auto="1"/>
      </right>
      <top/>
      <bottom/>
      <diagonal/>
    </border>
    <border>
      <left/>
      <right/>
      <top style="thin">
        <color indexed="64"/>
      </top>
      <bottom/>
      <diagonal/>
    </border>
    <border>
      <left/>
      <right/>
      <top/>
      <bottom style="hair">
        <color indexed="64"/>
      </bottom>
      <diagonal/>
    </border>
    <border>
      <left/>
      <right/>
      <top style="hair">
        <color indexed="64"/>
      </top>
      <bottom style="hair">
        <color indexed="64"/>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style="double">
        <color auto="1"/>
      </left>
      <right style="thin">
        <color theme="0" tint="-4.9989318521683403E-2"/>
      </right>
      <top style="double">
        <color auto="1"/>
      </top>
      <bottom style="thin">
        <color theme="0" tint="-4.9989318521683403E-2"/>
      </bottom>
      <diagonal/>
    </border>
    <border>
      <left style="thin">
        <color theme="0" tint="-4.9989318521683403E-2"/>
      </left>
      <right style="thin">
        <color theme="0" tint="-4.9989318521683403E-2"/>
      </right>
      <top style="double">
        <color auto="1"/>
      </top>
      <bottom style="thin">
        <color theme="0" tint="-4.9989318521683403E-2"/>
      </bottom>
      <diagonal/>
    </border>
    <border>
      <left style="thin">
        <color theme="0" tint="-4.9989318521683403E-2"/>
      </left>
      <right style="double">
        <color auto="1"/>
      </right>
      <top style="double">
        <color auto="1"/>
      </top>
      <bottom style="thin">
        <color theme="0" tint="-4.9989318521683403E-2"/>
      </bottom>
      <diagonal/>
    </border>
    <border>
      <left style="double">
        <color auto="1"/>
      </left>
      <right style="thin">
        <color theme="0" tint="-4.9989318521683403E-2"/>
      </right>
      <top style="thin">
        <color theme="0" tint="-4.9989318521683403E-2"/>
      </top>
      <bottom style="thin">
        <color theme="0" tint="-4.9989318521683403E-2"/>
      </bottom>
      <diagonal/>
    </border>
    <border>
      <left style="thin">
        <color theme="0" tint="-4.9989318521683403E-2"/>
      </left>
      <right/>
      <top style="thin">
        <color theme="0" tint="-4.9989318521683403E-2"/>
      </top>
      <bottom style="thin">
        <color theme="0" tint="-4.9989318521683403E-2"/>
      </bottom>
      <diagonal/>
    </border>
    <border>
      <left/>
      <right/>
      <top style="thin">
        <color theme="0" tint="-4.9989318521683403E-2"/>
      </top>
      <bottom style="thin">
        <color theme="0" tint="-4.9989318521683403E-2"/>
      </bottom>
      <diagonal/>
    </border>
    <border>
      <left/>
      <right style="double">
        <color auto="1"/>
      </right>
      <top style="thin">
        <color theme="0" tint="-4.9989318521683403E-2"/>
      </top>
      <bottom style="thin">
        <color theme="0" tint="-4.9989318521683403E-2"/>
      </bottom>
      <diagonal/>
    </border>
    <border>
      <left style="double">
        <color auto="1"/>
      </left>
      <right style="thin">
        <color theme="0" tint="-4.9989318521683403E-2"/>
      </right>
      <top style="thin">
        <color theme="0" tint="-4.9989318521683403E-2"/>
      </top>
      <bottom style="double">
        <color auto="1"/>
      </bottom>
      <diagonal/>
    </border>
    <border>
      <left style="thin">
        <color theme="0" tint="-4.9989318521683403E-2"/>
      </left>
      <right/>
      <top style="thin">
        <color theme="0" tint="-4.9989318521683403E-2"/>
      </top>
      <bottom style="double">
        <color indexed="64"/>
      </bottom>
      <diagonal/>
    </border>
    <border>
      <left/>
      <right/>
      <top style="thin">
        <color theme="0" tint="-4.9989318521683403E-2"/>
      </top>
      <bottom style="double">
        <color indexed="64"/>
      </bottom>
      <diagonal/>
    </border>
    <border>
      <left/>
      <right style="double">
        <color auto="1"/>
      </right>
      <top style="thin">
        <color theme="0" tint="-4.9989318521683403E-2"/>
      </top>
      <bottom style="double">
        <color indexed="64"/>
      </bottom>
      <diagonal/>
    </border>
    <border>
      <left style="thin">
        <color theme="0" tint="-4.9989318521683403E-2"/>
      </left>
      <right/>
      <top style="double">
        <color auto="1"/>
      </top>
      <bottom style="thin">
        <color theme="0" tint="-4.9989318521683403E-2"/>
      </bottom>
      <diagonal/>
    </border>
    <border>
      <left style="thin">
        <color theme="0" tint="-4.9989318521683403E-2"/>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s>
  <cellStyleXfs count="18">
    <xf numFmtId="0" fontId="0" fillId="0" borderId="0"/>
    <xf numFmtId="44" fontId="1" fillId="0" borderId="0" applyFont="0" applyFill="0" applyBorder="0" applyAlignment="0" applyProtection="0"/>
    <xf numFmtId="0" fontId="2" fillId="0" borderId="0"/>
    <xf numFmtId="39" fontId="4" fillId="0" borderId="0"/>
    <xf numFmtId="39" fontId="4" fillId="0" borderId="0"/>
    <xf numFmtId="0" fontId="1" fillId="0" borderId="0"/>
    <xf numFmtId="44" fontId="2" fillId="0" borderId="0" applyFont="0" applyFill="0" applyBorder="0" applyAlignment="0" applyProtection="0"/>
    <xf numFmtId="0" fontId="2" fillId="0" borderId="0"/>
    <xf numFmtId="0" fontId="1" fillId="0" borderId="0"/>
    <xf numFmtId="43" fontId="2" fillId="0" borderId="0" applyFont="0" applyFill="0" applyBorder="0" applyAlignment="0" applyProtection="0"/>
    <xf numFmtId="39" fontId="4" fillId="0" borderId="0"/>
    <xf numFmtId="39" fontId="4" fillId="0" borderId="0"/>
    <xf numFmtId="39" fontId="11" fillId="0" borderId="0"/>
    <xf numFmtId="0" fontId="1" fillId="0" borderId="0"/>
    <xf numFmtId="0" fontId="2" fillId="0" borderId="0"/>
    <xf numFmtId="44" fontId="1"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cellStyleXfs>
  <cellXfs count="113">
    <xf numFmtId="0" fontId="0" fillId="0" borderId="0" xfId="0"/>
    <xf numFmtId="0" fontId="2" fillId="0" borderId="0" xfId="2" applyFont="1"/>
    <xf numFmtId="49" fontId="3" fillId="0" borderId="0" xfId="2" applyNumberFormat="1" applyFont="1" applyFill="1" applyBorder="1" applyAlignment="1">
      <alignment horizontal="center" vertical="center" wrapText="1"/>
    </xf>
    <xf numFmtId="0" fontId="3" fillId="0" borderId="0" xfId="2" applyFont="1" applyFill="1" applyBorder="1" applyAlignment="1">
      <alignment horizontal="center" vertical="top" wrapText="1"/>
    </xf>
    <xf numFmtId="0" fontId="3" fillId="0" borderId="0" xfId="2" applyFont="1" applyFill="1" applyBorder="1" applyAlignment="1">
      <alignment horizontal="center" vertical="center" wrapText="1"/>
    </xf>
    <xf numFmtId="0" fontId="3" fillId="0" borderId="0" xfId="2" applyFont="1" applyFill="1" applyBorder="1" applyAlignment="1">
      <alignment horizontal="left" vertical="top" wrapText="1"/>
    </xf>
    <xf numFmtId="0" fontId="2" fillId="3" borderId="0" xfId="2" applyFont="1" applyFill="1"/>
    <xf numFmtId="0" fontId="2" fillId="0" borderId="0" xfId="2" applyFont="1" applyAlignment="1">
      <alignment horizontal="center" vertical="center"/>
    </xf>
    <xf numFmtId="0" fontId="5" fillId="0" borderId="0" xfId="2" applyFont="1" applyFill="1" applyBorder="1" applyAlignment="1">
      <alignment vertical="center" wrapText="1"/>
    </xf>
    <xf numFmtId="0" fontId="5" fillId="0" borderId="0" xfId="2" applyFont="1" applyAlignment="1">
      <alignment vertical="center"/>
    </xf>
    <xf numFmtId="49" fontId="3" fillId="0" borderId="0" xfId="2" applyNumberFormat="1" applyFont="1" applyBorder="1" applyAlignment="1">
      <alignment horizontal="center" vertical="center"/>
    </xf>
    <xf numFmtId="0" fontId="3" fillId="0" borderId="0" xfId="2" applyFont="1" applyBorder="1" applyAlignment="1">
      <alignment horizontal="center" vertical="center"/>
    </xf>
    <xf numFmtId="0" fontId="5" fillId="0" borderId="0" xfId="2" applyFont="1" applyBorder="1" applyAlignment="1">
      <alignment vertical="center"/>
    </xf>
    <xf numFmtId="7" fontId="5" fillId="5" borderId="10" xfId="3" applyNumberFormat="1" applyFont="1" applyFill="1" applyBorder="1" applyAlignment="1" applyProtection="1">
      <alignment horizontal="center" vertical="center"/>
    </xf>
    <xf numFmtId="2" fontId="3" fillId="0" borderId="0" xfId="2" applyNumberFormat="1" applyFont="1" applyFill="1" applyBorder="1" applyAlignment="1">
      <alignment horizontal="center" vertical="center" wrapText="1"/>
    </xf>
    <xf numFmtId="2" fontId="2" fillId="0" borderId="0" xfId="2" applyNumberFormat="1" applyFont="1" applyAlignment="1">
      <alignment horizontal="center" vertical="center"/>
    </xf>
    <xf numFmtId="2" fontId="3" fillId="0" borderId="0" xfId="2" applyNumberFormat="1" applyFont="1" applyBorder="1" applyAlignment="1">
      <alignment horizontal="center" vertical="center"/>
    </xf>
    <xf numFmtId="44" fontId="3" fillId="0" borderId="0" xfId="1" applyFont="1" applyFill="1" applyBorder="1" applyAlignment="1">
      <alignment horizontal="center" vertical="center" wrapText="1"/>
    </xf>
    <xf numFmtId="44" fontId="2" fillId="0" borderId="0" xfId="1" applyFont="1"/>
    <xf numFmtId="44" fontId="3" fillId="0" borderId="0" xfId="1" applyFont="1" applyBorder="1" applyAlignment="1">
      <alignment horizontal="center" vertical="center"/>
    </xf>
    <xf numFmtId="44" fontId="5" fillId="0" borderId="0" xfId="1" applyFont="1" applyFill="1" applyBorder="1" applyAlignment="1">
      <alignment horizontal="center" vertical="center" wrapText="1"/>
    </xf>
    <xf numFmtId="44" fontId="5" fillId="0" borderId="0" xfId="1" applyFont="1" applyBorder="1" applyAlignment="1">
      <alignment horizontal="center" vertical="center" wrapText="1"/>
    </xf>
    <xf numFmtId="44" fontId="5" fillId="0" borderId="10" xfId="1" applyFont="1" applyBorder="1" applyAlignment="1" applyProtection="1">
      <alignment horizontal="center" vertical="center"/>
    </xf>
    <xf numFmtId="49" fontId="5" fillId="0" borderId="0" xfId="7" applyNumberFormat="1" applyFont="1" applyAlignment="1">
      <alignment horizontal="center" vertical="center"/>
    </xf>
    <xf numFmtId="0" fontId="5" fillId="0" borderId="0" xfId="7" applyFont="1" applyAlignment="1">
      <alignment vertical="center"/>
    </xf>
    <xf numFmtId="0" fontId="0" fillId="0" borderId="4" xfId="0" applyBorder="1"/>
    <xf numFmtId="39" fontId="5" fillId="0" borderId="0" xfId="3" applyFont="1" applyFill="1" applyBorder="1" applyAlignment="1" applyProtection="1">
      <alignment vertical="top"/>
      <protection locked="0"/>
    </xf>
    <xf numFmtId="39" fontId="5" fillId="0" borderId="0" xfId="3" applyFont="1" applyFill="1" applyBorder="1" applyAlignment="1" applyProtection="1">
      <alignment horizontal="center" vertical="top"/>
      <protection locked="0"/>
    </xf>
    <xf numFmtId="0" fontId="0" fillId="0" borderId="0" xfId="0" applyBorder="1"/>
    <xf numFmtId="39" fontId="5" fillId="0" borderId="5" xfId="3" applyFont="1" applyFill="1" applyBorder="1" applyAlignment="1" applyProtection="1">
      <alignment vertical="top"/>
      <protection locked="0"/>
    </xf>
    <xf numFmtId="39" fontId="3" fillId="0" borderId="4" xfId="3" applyFont="1" applyFill="1" applyBorder="1" applyAlignment="1" applyProtection="1">
      <alignment vertical="top"/>
      <protection locked="0"/>
    </xf>
    <xf numFmtId="0" fontId="7" fillId="0" borderId="0" xfId="0" applyFont="1" applyBorder="1" applyAlignment="1">
      <alignment vertical="center"/>
    </xf>
    <xf numFmtId="0" fontId="7" fillId="0" borderId="5" xfId="0" applyFont="1" applyBorder="1" applyAlignment="1">
      <alignment vertical="center"/>
    </xf>
    <xf numFmtId="39" fontId="6" fillId="4" borderId="11" xfId="3" applyFont="1" applyFill="1" applyBorder="1" applyAlignment="1" applyProtection="1">
      <alignment horizontal="left" vertical="center"/>
      <protection locked="0"/>
    </xf>
    <xf numFmtId="39" fontId="6" fillId="4" borderId="14" xfId="3" applyFont="1" applyFill="1" applyBorder="1" applyAlignment="1" applyProtection="1">
      <alignment horizontal="left" vertical="center"/>
      <protection locked="0"/>
    </xf>
    <xf numFmtId="39" fontId="6" fillId="4" borderId="18" xfId="3" applyFont="1" applyFill="1" applyBorder="1" applyAlignment="1" applyProtection="1">
      <alignment vertical="center"/>
      <protection locked="0"/>
    </xf>
    <xf numFmtId="49" fontId="3" fillId="0" borderId="9" xfId="7" applyNumberFormat="1" applyFont="1" applyFill="1" applyBorder="1" applyAlignment="1">
      <alignment horizontal="center" vertical="center" wrapText="1"/>
    </xf>
    <xf numFmtId="0" fontId="3" fillId="0" borderId="9" xfId="7" applyFont="1" applyFill="1" applyBorder="1" applyAlignment="1">
      <alignment horizontal="center" vertical="center" wrapText="1"/>
    </xf>
    <xf numFmtId="44" fontId="5" fillId="0" borderId="0" xfId="2" applyNumberFormat="1" applyFont="1" applyFill="1" applyBorder="1" applyAlignment="1">
      <alignment horizontal="center" vertical="center" wrapText="1"/>
    </xf>
    <xf numFmtId="0" fontId="3" fillId="0" borderId="0" xfId="2" applyFont="1" applyFill="1" applyBorder="1" applyAlignment="1">
      <alignment horizontal="right" vertical="center" wrapText="1"/>
    </xf>
    <xf numFmtId="44" fontId="3" fillId="0" borderId="6" xfId="2" applyNumberFormat="1" applyFont="1" applyFill="1" applyBorder="1" applyAlignment="1">
      <alignment horizontal="center" vertical="center" wrapText="1"/>
    </xf>
    <xf numFmtId="39" fontId="3" fillId="0" borderId="0" xfId="4" applyFont="1" applyBorder="1" applyAlignment="1" applyProtection="1">
      <alignment horizontal="right" vertical="center" wrapText="1"/>
      <protection locked="0"/>
    </xf>
    <xf numFmtId="0" fontId="3" fillId="0" borderId="0" xfId="2" applyFont="1" applyBorder="1" applyAlignment="1">
      <alignment horizontal="right" vertical="center"/>
    </xf>
    <xf numFmtId="0" fontId="5" fillId="0" borderId="7" xfId="8" applyFont="1" applyBorder="1" applyAlignment="1" applyProtection="1">
      <alignment vertical="center" wrapText="1"/>
      <protection locked="0"/>
    </xf>
    <xf numFmtId="0" fontId="5" fillId="0" borderId="8" xfId="8" applyFont="1" applyBorder="1" applyAlignment="1" applyProtection="1">
      <alignment vertical="center" wrapText="1"/>
      <protection locked="0"/>
    </xf>
    <xf numFmtId="44" fontId="3" fillId="0" borderId="0" xfId="1" applyFont="1" applyBorder="1" applyAlignment="1">
      <alignment horizontal="center" vertical="center" wrapText="1"/>
    </xf>
    <xf numFmtId="0" fontId="5" fillId="0" borderId="7" xfId="2" applyFont="1" applyFill="1" applyBorder="1" applyAlignment="1">
      <alignment vertical="center" wrapText="1"/>
    </xf>
    <xf numFmtId="0" fontId="3" fillId="0" borderId="7" xfId="2" applyFont="1" applyFill="1" applyBorder="1" applyAlignment="1">
      <alignment vertical="center" wrapText="1"/>
    </xf>
    <xf numFmtId="0" fontId="3" fillId="0" borderId="7" xfId="2" applyFont="1" applyFill="1" applyBorder="1" applyAlignment="1">
      <alignment horizontal="center" vertical="center" wrapText="1"/>
    </xf>
    <xf numFmtId="0" fontId="3" fillId="0" borderId="0" xfId="2" applyFont="1" applyFill="1" applyBorder="1" applyAlignment="1">
      <alignment vertical="center" wrapText="1"/>
    </xf>
    <xf numFmtId="0" fontId="3" fillId="6" borderId="10" xfId="10" applyNumberFormat="1" applyFont="1" applyFill="1" applyBorder="1" applyAlignment="1" applyProtection="1">
      <alignment horizontal="left" vertical="center" wrapText="1"/>
    </xf>
    <xf numFmtId="0" fontId="3" fillId="6" borderId="10" xfId="10" applyNumberFormat="1" applyFont="1" applyFill="1" applyBorder="1" applyAlignment="1" applyProtection="1">
      <alignment horizontal="left" vertical="top" wrapText="1"/>
    </xf>
    <xf numFmtId="0" fontId="3" fillId="6" borderId="10" xfId="10" applyNumberFormat="1" applyFont="1" applyFill="1" applyBorder="1" applyAlignment="1" applyProtection="1">
      <alignment horizontal="left" vertical="center"/>
    </xf>
    <xf numFmtId="0" fontId="3" fillId="6" borderId="10" xfId="10" applyNumberFormat="1" applyFont="1" applyFill="1" applyBorder="1" applyAlignment="1" applyProtection="1">
      <alignment horizontal="right" vertical="top" wrapText="1"/>
    </xf>
    <xf numFmtId="0" fontId="3" fillId="6" borderId="10" xfId="10" applyNumberFormat="1" applyFont="1" applyFill="1" applyBorder="1" applyAlignment="1" applyProtection="1">
      <alignment horizontal="left" vertical="top"/>
    </xf>
    <xf numFmtId="0" fontId="9" fillId="4" borderId="10" xfId="10" applyNumberFormat="1" applyFont="1" applyFill="1" applyBorder="1" applyAlignment="1" applyProtection="1">
      <alignment horizontal="center" vertical="top"/>
    </xf>
    <xf numFmtId="0" fontId="6" fillId="4" borderId="10" xfId="10" applyNumberFormat="1" applyFont="1" applyFill="1" applyBorder="1" applyAlignment="1" applyProtection="1">
      <alignment horizontal="right" vertical="center" wrapText="1"/>
    </xf>
    <xf numFmtId="44" fontId="3" fillId="6" borderId="10" xfId="10" applyNumberFormat="1" applyFont="1" applyFill="1" applyBorder="1" applyAlignment="1" applyProtection="1">
      <alignment horizontal="left" vertical="top"/>
    </xf>
    <xf numFmtId="0" fontId="10" fillId="3" borderId="10" xfId="9" applyNumberFormat="1" applyFont="1" applyFill="1" applyBorder="1" applyAlignment="1">
      <alignment vertical="center" wrapText="1"/>
    </xf>
    <xf numFmtId="44" fontId="6" fillId="4" borderId="10" xfId="1" applyFont="1" applyFill="1" applyBorder="1" applyAlignment="1">
      <alignment horizontal="center" vertical="top"/>
    </xf>
    <xf numFmtId="39" fontId="6" fillId="4" borderId="15" xfId="3" applyFont="1" applyFill="1" applyBorder="1" applyAlignment="1" applyProtection="1">
      <alignment vertical="center"/>
      <protection locked="0"/>
    </xf>
    <xf numFmtId="39" fontId="6" fillId="4" borderId="16" xfId="3" applyFont="1" applyFill="1" applyBorder="1" applyAlignment="1" applyProtection="1">
      <alignment vertical="center"/>
      <protection locked="0"/>
    </xf>
    <xf numFmtId="39" fontId="6" fillId="4" borderId="17" xfId="3" applyFont="1" applyFill="1" applyBorder="1" applyAlignment="1" applyProtection="1">
      <alignment vertical="center"/>
      <protection locked="0"/>
    </xf>
    <xf numFmtId="0" fontId="9" fillId="4" borderId="25" xfId="10" applyNumberFormat="1" applyFont="1" applyFill="1" applyBorder="1" applyAlignment="1" applyProtection="1">
      <alignment horizontal="center" vertical="top"/>
    </xf>
    <xf numFmtId="39" fontId="9" fillId="4" borderId="24" xfId="11" applyFont="1" applyFill="1" applyBorder="1" applyAlignment="1">
      <alignment horizontal="center" vertical="top"/>
    </xf>
    <xf numFmtId="39" fontId="5" fillId="4" borderId="24" xfId="11" applyFont="1" applyFill="1" applyBorder="1" applyAlignment="1">
      <alignment horizontal="center" vertical="top"/>
    </xf>
    <xf numFmtId="39" fontId="3" fillId="4" borderId="16" xfId="3" applyFont="1" applyFill="1" applyBorder="1" applyAlignment="1" applyProtection="1">
      <alignment vertical="center"/>
      <protection locked="0"/>
    </xf>
    <xf numFmtId="0" fontId="5" fillId="3" borderId="10" xfId="10" applyNumberFormat="1" applyFont="1" applyFill="1" applyBorder="1" applyAlignment="1" applyProtection="1">
      <alignment horizontal="center" vertical="center"/>
    </xf>
    <xf numFmtId="39" fontId="5" fillId="3" borderId="10" xfId="11" applyFont="1" applyFill="1" applyBorder="1" applyAlignment="1">
      <alignment horizontal="center" vertical="center"/>
    </xf>
    <xf numFmtId="39" fontId="8" fillId="0" borderId="4" xfId="3" applyFont="1" applyFill="1" applyBorder="1" applyAlignment="1" applyProtection="1">
      <alignment vertical="center"/>
      <protection locked="0"/>
    </xf>
    <xf numFmtId="39" fontId="8" fillId="0" borderId="0" xfId="3" applyFont="1" applyFill="1" applyBorder="1" applyAlignment="1" applyProtection="1">
      <alignment vertical="center"/>
      <protection locked="0"/>
    </xf>
    <xf numFmtId="2" fontId="5" fillId="3" borderId="10" xfId="11" applyNumberFormat="1" applyFont="1" applyFill="1" applyBorder="1" applyAlignment="1">
      <alignment horizontal="center" vertical="center"/>
    </xf>
    <xf numFmtId="0" fontId="2" fillId="0" borderId="0" xfId="2" applyFont="1"/>
    <xf numFmtId="49" fontId="3" fillId="0" borderId="0" xfId="2" applyNumberFormat="1" applyFont="1" applyFill="1" applyBorder="1" applyAlignment="1">
      <alignment horizontal="center" vertical="center" wrapText="1"/>
    </xf>
    <xf numFmtId="0" fontId="3" fillId="0" borderId="0" xfId="2" applyFont="1" applyFill="1" applyBorder="1" applyAlignment="1">
      <alignment horizontal="center" vertical="top" wrapText="1"/>
    </xf>
    <xf numFmtId="0" fontId="3" fillId="0" borderId="0" xfId="2" applyFont="1" applyFill="1" applyBorder="1" applyAlignment="1">
      <alignment horizontal="center" vertical="center" wrapText="1"/>
    </xf>
    <xf numFmtId="0" fontId="3" fillId="0" borderId="0" xfId="2" applyFont="1" applyFill="1" applyBorder="1" applyAlignment="1">
      <alignment horizontal="left" vertical="top" wrapText="1"/>
    </xf>
    <xf numFmtId="0" fontId="2" fillId="0" borderId="0" xfId="2" applyFont="1" applyAlignment="1">
      <alignment horizontal="center" vertical="center"/>
    </xf>
    <xf numFmtId="0" fontId="5" fillId="0" borderId="0" xfId="2" applyFont="1" applyAlignment="1">
      <alignment vertical="center"/>
    </xf>
    <xf numFmtId="49" fontId="3" fillId="0" borderId="0" xfId="2" applyNumberFormat="1" applyFont="1" applyBorder="1" applyAlignment="1">
      <alignment horizontal="center" vertical="center"/>
    </xf>
    <xf numFmtId="0" fontId="3" fillId="0" borderId="0" xfId="2" applyFont="1" applyBorder="1" applyAlignment="1">
      <alignment horizontal="center" vertical="center"/>
    </xf>
    <xf numFmtId="2" fontId="3" fillId="0" borderId="0" xfId="2" applyNumberFormat="1" applyFont="1" applyFill="1" applyBorder="1" applyAlignment="1">
      <alignment horizontal="center" vertical="center" wrapText="1"/>
    </xf>
    <xf numFmtId="2" fontId="2" fillId="0" borderId="0" xfId="2" applyNumberFormat="1" applyFont="1" applyAlignment="1">
      <alignment horizontal="center" vertical="center"/>
    </xf>
    <xf numFmtId="2" fontId="3" fillId="0" borderId="0" xfId="2" applyNumberFormat="1" applyFont="1" applyBorder="1" applyAlignment="1">
      <alignment horizontal="center" vertical="center"/>
    </xf>
    <xf numFmtId="0" fontId="5" fillId="0" borderId="7" xfId="2" applyFont="1" applyFill="1" applyBorder="1" applyAlignment="1">
      <alignment vertical="center" wrapText="1"/>
    </xf>
    <xf numFmtId="0" fontId="3" fillId="6" borderId="10" xfId="10" applyNumberFormat="1" applyFont="1" applyFill="1" applyBorder="1" applyAlignment="1" applyProtection="1">
      <alignment horizontal="left" vertical="center" wrapText="1"/>
    </xf>
    <xf numFmtId="0" fontId="3" fillId="6" borderId="10" xfId="10" applyNumberFormat="1" applyFont="1" applyFill="1" applyBorder="1" applyAlignment="1" applyProtection="1">
      <alignment horizontal="left" vertical="top" wrapText="1"/>
    </xf>
    <xf numFmtId="0" fontId="3" fillId="6" borderId="10" xfId="10" applyNumberFormat="1" applyFont="1" applyFill="1" applyBorder="1" applyAlignment="1" applyProtection="1">
      <alignment horizontal="left" vertical="center"/>
    </xf>
    <xf numFmtId="0" fontId="3" fillId="6" borderId="10" xfId="10" applyNumberFormat="1" applyFont="1" applyFill="1" applyBorder="1" applyAlignment="1" applyProtection="1">
      <alignment horizontal="right" vertical="top" wrapText="1"/>
    </xf>
    <xf numFmtId="39" fontId="6" fillId="4" borderId="15" xfId="3" applyFont="1" applyFill="1" applyBorder="1" applyAlignment="1" applyProtection="1">
      <alignment vertical="center"/>
      <protection locked="0"/>
    </xf>
    <xf numFmtId="164" fontId="12" fillId="0" borderId="10" xfId="0" applyNumberFormat="1" applyFont="1" applyBorder="1" applyAlignment="1">
      <alignment horizontal="center" vertical="center" wrapText="1"/>
    </xf>
    <xf numFmtId="49" fontId="12" fillId="0" borderId="10" xfId="0" applyNumberFormat="1" applyFont="1" applyBorder="1" applyAlignment="1">
      <alignment horizontal="center" vertical="center" wrapText="1"/>
    </xf>
    <xf numFmtId="0" fontId="12" fillId="3" borderId="10" xfId="10" applyNumberFormat="1" applyFont="1" applyFill="1" applyBorder="1" applyAlignment="1" applyProtection="1">
      <alignment horizontal="justify" vertical="center" wrapText="1"/>
    </xf>
    <xf numFmtId="39" fontId="5" fillId="3" borderId="10" xfId="10" applyFont="1" applyFill="1" applyBorder="1" applyAlignment="1" applyProtection="1">
      <alignment horizontal="center" vertical="center"/>
    </xf>
    <xf numFmtId="39" fontId="6" fillId="4" borderId="23" xfId="3" applyFont="1" applyFill="1" applyBorder="1" applyAlignment="1" applyProtection="1">
      <alignment horizontal="left" vertical="center"/>
      <protection locked="0"/>
    </xf>
    <xf numFmtId="39" fontId="6" fillId="4" borderId="0" xfId="3" applyFont="1" applyFill="1" applyBorder="1" applyAlignment="1" applyProtection="1">
      <alignment horizontal="left" vertical="center"/>
      <protection locked="0"/>
    </xf>
    <xf numFmtId="39" fontId="6" fillId="4" borderId="15" xfId="3" applyFont="1" applyFill="1" applyBorder="1" applyAlignment="1" applyProtection="1">
      <alignment horizontal="left" vertical="center"/>
      <protection locked="0"/>
    </xf>
    <xf numFmtId="39" fontId="6" fillId="4" borderId="16" xfId="3" applyFont="1" applyFill="1" applyBorder="1" applyAlignment="1" applyProtection="1">
      <alignment horizontal="left" vertical="center"/>
      <protection locked="0"/>
    </xf>
    <xf numFmtId="39" fontId="6" fillId="4" borderId="17" xfId="3" applyFont="1" applyFill="1" applyBorder="1" applyAlignment="1" applyProtection="1">
      <alignment horizontal="left" vertical="center"/>
      <protection locked="0"/>
    </xf>
    <xf numFmtId="39" fontId="6" fillId="4" borderId="19" xfId="3" applyFont="1" applyFill="1" applyBorder="1" applyAlignment="1" applyProtection="1">
      <alignment horizontal="left" vertical="center"/>
      <protection locked="0"/>
    </xf>
    <xf numFmtId="39" fontId="6" fillId="4" borderId="20" xfId="3" applyFont="1" applyFill="1" applyBorder="1" applyAlignment="1" applyProtection="1">
      <alignment horizontal="left" vertical="center"/>
      <protection locked="0"/>
    </xf>
    <xf numFmtId="39" fontId="6" fillId="4" borderId="21" xfId="3" applyFont="1" applyFill="1" applyBorder="1" applyAlignment="1" applyProtection="1">
      <alignment horizontal="left" vertical="center"/>
      <protection locked="0"/>
    </xf>
    <xf numFmtId="49" fontId="3" fillId="2" borderId="1" xfId="7" applyNumberFormat="1" applyFont="1" applyFill="1" applyBorder="1" applyAlignment="1">
      <alignment horizontal="center"/>
    </xf>
    <xf numFmtId="49" fontId="3" fillId="2" borderId="2" xfId="7" applyNumberFormat="1" applyFont="1" applyFill="1" applyBorder="1" applyAlignment="1">
      <alignment horizontal="center"/>
    </xf>
    <xf numFmtId="49" fontId="3" fillId="2" borderId="3" xfId="7" applyNumberFormat="1" applyFont="1" applyFill="1" applyBorder="1" applyAlignment="1">
      <alignment horizontal="center"/>
    </xf>
    <xf numFmtId="39" fontId="6" fillId="4" borderId="12" xfId="3" applyFont="1" applyFill="1" applyBorder="1" applyAlignment="1" applyProtection="1">
      <alignment horizontal="justify" vertical="center" wrapText="1"/>
      <protection locked="0"/>
    </xf>
    <xf numFmtId="39" fontId="6" fillId="4" borderId="22" xfId="3" applyFont="1" applyFill="1" applyBorder="1" applyAlignment="1" applyProtection="1">
      <alignment horizontal="justify" vertical="center" wrapText="1"/>
      <protection locked="0"/>
    </xf>
    <xf numFmtId="39" fontId="6" fillId="4" borderId="13" xfId="3" applyFont="1" applyFill="1" applyBorder="1" applyAlignment="1" applyProtection="1">
      <alignment horizontal="justify" vertical="center" wrapText="1"/>
      <protection locked="0"/>
    </xf>
    <xf numFmtId="39" fontId="13" fillId="0" borderId="0" xfId="3" applyFont="1" applyFill="1" applyBorder="1" applyAlignment="1" applyProtection="1">
      <alignment horizontal="right" vertical="center"/>
      <protection locked="0"/>
    </xf>
    <xf numFmtId="39" fontId="13" fillId="0" borderId="5" xfId="3" applyFont="1" applyFill="1" applyBorder="1" applyAlignment="1" applyProtection="1">
      <alignment horizontal="right" vertical="center"/>
      <protection locked="0"/>
    </xf>
    <xf numFmtId="39" fontId="8" fillId="0" borderId="26" xfId="3" applyFont="1" applyFill="1" applyBorder="1" applyAlignment="1" applyProtection="1">
      <alignment horizontal="center" vertical="center"/>
      <protection locked="0"/>
    </xf>
    <xf numFmtId="39" fontId="8" fillId="0" borderId="27" xfId="3" applyFont="1" applyFill="1" applyBorder="1" applyAlignment="1" applyProtection="1">
      <alignment horizontal="center" vertical="center"/>
      <protection locked="0"/>
    </xf>
    <xf numFmtId="39" fontId="8" fillId="0" borderId="28" xfId="3" applyFont="1" applyFill="1" applyBorder="1" applyAlignment="1" applyProtection="1">
      <alignment horizontal="center" vertical="center"/>
      <protection locked="0"/>
    </xf>
  </cellXfs>
  <cellStyles count="18">
    <cellStyle name="Millares 2 3" xfId="9"/>
    <cellStyle name="Millares 2 3 2" xfId="17"/>
    <cellStyle name="Moneda" xfId="1" builtinId="4"/>
    <cellStyle name="Moneda 2" xfId="6"/>
    <cellStyle name="Moneda 2 2" xfId="16"/>
    <cellStyle name="Moneda 3" xfId="15"/>
    <cellStyle name="Normal" xfId="0" builtinId="0"/>
    <cellStyle name="Normal 13" xfId="13"/>
    <cellStyle name="Normal 2 2 2" xfId="2"/>
    <cellStyle name="Normal 2 2 2 2" xfId="7"/>
    <cellStyle name="Normal 2 2 3" xfId="5"/>
    <cellStyle name="Normal 4" xfId="14"/>
    <cellStyle name="Normal 5" xfId="12"/>
    <cellStyle name="Normal 7 2" xfId="11"/>
    <cellStyle name="Normal 9" xfId="8"/>
    <cellStyle name="Normal_CATALAGOS MESA COLORADA MODIFICADO" xfId="10"/>
    <cellStyle name="Normal_CBTIS-256-SIN PRECIOS" xfId="3"/>
    <cellStyle name="Normal_E.P. Vicente Guerrero(La Paz)"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903516</xdr:colOff>
      <xdr:row>1</xdr:row>
      <xdr:rowOff>33310</xdr:rowOff>
    </xdr:from>
    <xdr:to>
      <xdr:col>7</xdr:col>
      <xdr:colOff>1184827</xdr:colOff>
      <xdr:row>4</xdr:row>
      <xdr:rowOff>80556</xdr:rowOff>
    </xdr:to>
    <xdr:pic>
      <xdr:nvPicPr>
        <xdr:cNvPr id="5" name="2 Imagen">
          <a:extLst>
            <a:ext uri="{FF2B5EF4-FFF2-40B4-BE49-F238E27FC236}">
              <a16:creationId xmlns:a16="http://schemas.microsoft.com/office/drawing/2014/main" id="{00000000-0008-0000-0000-000003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57109" t="10975" b="20731"/>
        <a:stretch/>
      </xdr:blipFill>
      <xdr:spPr>
        <a:xfrm>
          <a:off x="11332030" y="240139"/>
          <a:ext cx="2926540" cy="787474"/>
        </a:xfrm>
        <a:prstGeom prst="rect">
          <a:avLst/>
        </a:prstGeom>
      </xdr:spPr>
    </xdr:pic>
    <xdr:clientData/>
  </xdr:twoCellAnchor>
  <xdr:oneCellAnchor>
    <xdr:from>
      <xdr:col>6</xdr:col>
      <xdr:colOff>925287</xdr:colOff>
      <xdr:row>93</xdr:row>
      <xdr:rowOff>76853</xdr:rowOff>
    </xdr:from>
    <xdr:ext cx="2926540" cy="787474"/>
    <xdr:pic>
      <xdr:nvPicPr>
        <xdr:cNvPr id="22" name="2 Imagen">
          <a:extLst>
            <a:ext uri="{FF2B5EF4-FFF2-40B4-BE49-F238E27FC236}">
              <a16:creationId xmlns:a16="http://schemas.microsoft.com/office/drawing/2014/main" id="{00000000-0008-0000-0000-000003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57109" t="10975" b="20731"/>
        <a:stretch/>
      </xdr:blipFill>
      <xdr:spPr>
        <a:xfrm>
          <a:off x="11353801" y="19627596"/>
          <a:ext cx="2926540" cy="787474"/>
        </a:xfrm>
        <a:prstGeom prst="rect">
          <a:avLst/>
        </a:prstGeom>
      </xdr:spPr>
    </xdr:pic>
    <xdr:clientData/>
  </xdr:oneCellAnchor>
  <xdr:twoCellAnchor editAs="oneCell">
    <xdr:from>
      <xdr:col>1</xdr:col>
      <xdr:colOff>97972</xdr:colOff>
      <xdr:row>1</xdr:row>
      <xdr:rowOff>76199</xdr:rowOff>
    </xdr:from>
    <xdr:to>
      <xdr:col>2</xdr:col>
      <xdr:colOff>3374572</xdr:colOff>
      <xdr:row>5</xdr:row>
      <xdr:rowOff>253336</xdr:rowOff>
    </xdr:to>
    <xdr:pic>
      <xdr:nvPicPr>
        <xdr:cNvPr id="12" name="1 Imagen">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0975" r="55149" b="20731"/>
        <a:stretch/>
      </xdr:blipFill>
      <xdr:spPr>
        <a:xfrm>
          <a:off x="272143" y="283028"/>
          <a:ext cx="4386943" cy="1037108"/>
        </a:xfrm>
        <a:prstGeom prst="rect">
          <a:avLst/>
        </a:prstGeom>
      </xdr:spPr>
    </xdr:pic>
    <xdr:clientData/>
  </xdr:twoCellAnchor>
  <xdr:twoCellAnchor editAs="oneCell">
    <xdr:from>
      <xdr:col>1</xdr:col>
      <xdr:colOff>108857</xdr:colOff>
      <xdr:row>93</xdr:row>
      <xdr:rowOff>76200</xdr:rowOff>
    </xdr:from>
    <xdr:to>
      <xdr:col>2</xdr:col>
      <xdr:colOff>3385457</xdr:colOff>
      <xdr:row>97</xdr:row>
      <xdr:rowOff>253336</xdr:rowOff>
    </xdr:to>
    <xdr:pic>
      <xdr:nvPicPr>
        <xdr:cNvPr id="13" name="1 Imagen">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0975" r="55149" b="20731"/>
        <a:stretch/>
      </xdr:blipFill>
      <xdr:spPr>
        <a:xfrm>
          <a:off x="283028" y="19235057"/>
          <a:ext cx="4386943" cy="103710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ise2\documentos%20c\Mis%20documentos\TEC%20DEPARTAMENTAL\E.P.%20AMELIA%20WILKES%20CESE&#209;A.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ise2\documentos%20c\Mis%20documentos\estimaciones%20capece\ESTIMACIONESCAM\PRESUPUESTO%20PREPA%20MORELOS%20EST.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ise2\documentos%20c\Mis%20documentos\TEC%20LAB.%20IDIOMAS\PRESUPUESTO%20PREPA%20MORELOS%20ES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TIMACION 03"/>
      <sheetName val="ESTIMACION 02"/>
      <sheetName val="ESTIMACION 01"/>
      <sheetName val="CONVENIO"/>
      <sheetName val="Hoja1"/>
      <sheetName val="FINIQUITO "/>
      <sheetName val="PERSONAL"/>
      <sheetName val="MAQUINARIA "/>
      <sheetName val="MATERIALES"/>
      <sheetName val="PROGRAMA DEOBRA"/>
      <sheetName val="PROGRAMA PARTIDAS"/>
      <sheetName val="PROGRAMA DE OBRA"/>
      <sheetName val="PROGRAMA DE OBRA (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row r="4">
          <cell r="F4" t="str">
            <v>COMITE ADMINISTRADOR DEL PROGRAMA ESTATAL DE  CONSTRUCCION DE ESCUELAS</v>
          </cell>
        </row>
        <row r="8">
          <cell r="F8" t="str">
            <v>PROGRAMA DE OBRA</v>
          </cell>
        </row>
        <row r="11">
          <cell r="F11" t="str">
            <v>OBRA:</v>
          </cell>
          <cell r="H11" t="str">
            <v>E.P. JACINTO ROCHIN PINO, CONSTRUCCION DE TRES AULAS DIDACTICAS EN ESTRUCTURA REGIONAL, CANCHA DE USOS MULTIPLES Y OBRA EXTERIOR.</v>
          </cell>
          <cell r="W11" t="str">
            <v>FECHA DE INICIO:</v>
          </cell>
          <cell r="X11" t="str">
            <v>12 DE JUNIO DEL 2000</v>
          </cell>
        </row>
        <row r="12">
          <cell r="W12" t="str">
            <v>FECHA DE TERMINACION:</v>
          </cell>
          <cell r="X12" t="str">
            <v>21 DE JULIO DEL 2000</v>
          </cell>
        </row>
        <row r="13">
          <cell r="F13" t="str">
            <v>CONCURSO NO.:</v>
          </cell>
          <cell r="I13" t="str">
            <v>33055001-011-01</v>
          </cell>
          <cell r="W13" t="str">
            <v>LUGAR Y FECHA:</v>
          </cell>
          <cell r="X13" t="str">
            <v>LA PAZ, B.C.S. A 31 DE MAYO DEL 2000</v>
          </cell>
        </row>
        <row r="14">
          <cell r="F14" t="str">
            <v>EMPRESA PROPONENTE:</v>
          </cell>
          <cell r="I14" t="str">
            <v>CISE DE MEXICO, S.A. DE C.V.</v>
          </cell>
          <cell r="Q14" t="str">
            <v>HOJA NO.: 1 DE 1</v>
          </cell>
        </row>
        <row r="16">
          <cell r="I16" t="str">
            <v>M E S</v>
          </cell>
          <cell r="K16" t="str">
            <v>JUNIO</v>
          </cell>
          <cell r="O16" t="str">
            <v>JULIO</v>
          </cell>
          <cell r="S16" t="str">
            <v>AGOSTO</v>
          </cell>
          <cell r="W16" t="str">
            <v>SEPTIEMBRE</v>
          </cell>
          <cell r="AA16" t="str">
            <v>%DEL TOTAL</v>
          </cell>
        </row>
        <row r="17">
          <cell r="B17" t="str">
            <v>CLAVE</v>
          </cell>
          <cell r="D17" t="str">
            <v xml:space="preserve">        C O N C E P T O</v>
          </cell>
          <cell r="I17" t="str">
            <v>S E M A N A</v>
          </cell>
          <cell r="K17" t="str">
            <v>1</v>
          </cell>
          <cell r="L17" t="str">
            <v>2</v>
          </cell>
          <cell r="M17" t="str">
            <v>3</v>
          </cell>
          <cell r="N17" t="str">
            <v>4</v>
          </cell>
          <cell r="O17" t="str">
            <v>1</v>
          </cell>
          <cell r="P17" t="str">
            <v>2</v>
          </cell>
          <cell r="Q17" t="str">
            <v>3</v>
          </cell>
          <cell r="R17" t="str">
            <v>4</v>
          </cell>
          <cell r="S17" t="str">
            <v>1</v>
          </cell>
          <cell r="T17" t="str">
            <v>2</v>
          </cell>
          <cell r="U17" t="str">
            <v>3</v>
          </cell>
          <cell r="V17" t="str">
            <v>4</v>
          </cell>
          <cell r="W17" t="str">
            <v>1</v>
          </cell>
          <cell r="X17" t="str">
            <v>2</v>
          </cell>
          <cell r="Y17" t="str">
            <v>3</v>
          </cell>
          <cell r="Z17" t="str">
            <v>4</v>
          </cell>
          <cell r="AA17" t="str">
            <v>DE LA OBRA</v>
          </cell>
        </row>
        <row r="18">
          <cell r="I18" t="str">
            <v>IMPORTE $</v>
          </cell>
        </row>
        <row r="19">
          <cell r="C19" t="str">
            <v>A).-AULA DE USOS MULTIPLES</v>
          </cell>
          <cell r="I19">
            <v>0</v>
          </cell>
          <cell r="J19" t="str">
            <v>$</v>
          </cell>
          <cell r="K19">
            <v>0</v>
          </cell>
        </row>
        <row r="21">
          <cell r="C21" t="str">
            <v>01.- CIMENTACION</v>
          </cell>
          <cell r="I21">
            <v>0</v>
          </cell>
          <cell r="J21" t="str">
            <v>$</v>
          </cell>
        </row>
        <row r="23">
          <cell r="B23" t="str">
            <v>11061</v>
          </cell>
          <cell r="C23" t="str">
            <v>LIMPIA, TRAZO Y NIVELACION DEL TERRENO ( AREA DE EDIFICIO ).</v>
          </cell>
          <cell r="I23">
            <v>870.36</v>
          </cell>
          <cell r="J23" t="str">
            <v>$</v>
          </cell>
          <cell r="M23">
            <v>870.36</v>
          </cell>
        </row>
        <row r="25">
          <cell r="B25" t="str">
            <v>11071</v>
          </cell>
          <cell r="C25" t="str">
            <v>EXCAVACION A MANO EN  TERRENO TIPO "A"  INVESTIGADO EN OBRA, A CUALQUIER PROFUNDIDAD INCLUYE:  AFINE DE TALUDES,   ACARREO  DENTRO  Y FUERA  DE LA OBRA DEL MATERIAL NO UTILIZABLE.</v>
          </cell>
          <cell r="I25">
            <v>4578.1099999999997</v>
          </cell>
          <cell r="J25" t="str">
            <v>$</v>
          </cell>
          <cell r="M25">
            <v>4578.1099999999997</v>
          </cell>
        </row>
        <row r="27">
          <cell r="B27" t="str">
            <v>11101</v>
          </cell>
          <cell r="C27" t="str">
            <v>PLANTILLA  DE  CONCRETO  HECHA  EN  OBRA F'c= 100 KG/CM2 DE 6 CMS. DE ESPESOR.</v>
          </cell>
          <cell r="I27">
            <v>3346.16</v>
          </cell>
          <cell r="J27" t="str">
            <v>$</v>
          </cell>
          <cell r="M27">
            <v>3346.16</v>
          </cell>
        </row>
        <row r="29">
          <cell r="B29" t="str">
            <v>11121</v>
          </cell>
          <cell r="C29" t="str">
            <v>RELLENO Y COMPACTACION DE  MATERIAL  PRODUCTO DE EXCAVACION CON PISON Y AGUA EN CAPAS DE 20 CMS. DE ESPESOR INCLUYE ACARREO DENTRO  DE LA OBRA, MEDIDO COMPACTADO.</v>
          </cell>
          <cell r="I29">
            <v>1436.74</v>
          </cell>
          <cell r="J29" t="str">
            <v>$</v>
          </cell>
          <cell r="M29">
            <v>1436.74</v>
          </cell>
        </row>
        <row r="31">
          <cell r="B31" t="str">
            <v>11131</v>
          </cell>
          <cell r="C31" t="str">
            <v>SUMINISTRO Y   RELLENO   DE  MATERIAL  INERTE COMPACTADO CON PISON Y AGUA EN  CAPAS  DE  20 CMS. DE ESPESOR INCLUYE ACARREO DENTRO  DE LA OBRA MEDIDO COMPACTADO.</v>
          </cell>
          <cell r="I31">
            <v>5991.76</v>
          </cell>
          <cell r="J31" t="str">
            <v>$</v>
          </cell>
          <cell r="M31">
            <v>5991.76</v>
          </cell>
        </row>
        <row r="33">
          <cell r="B33" t="str">
            <v>12010</v>
          </cell>
          <cell r="C33" t="str">
            <v>CONCRETO F'c= 250 KG/CM2 EN CIMENTACION T. M. A. 3/4" INCLUYE COLADO, VIBRADO, CURADO Y PRUEBAS DE CONCRETO.</v>
          </cell>
          <cell r="I33">
            <v>11335.16</v>
          </cell>
          <cell r="J33" t="str">
            <v>$</v>
          </cell>
          <cell r="M33">
            <v>11335.16</v>
          </cell>
        </row>
        <row r="35">
          <cell r="B35" t="str">
            <v>12021</v>
          </cell>
          <cell r="C35" t="str">
            <v>CIMBRA PARA CIMENTACION CON MADERA DE PINO DE 3ra. ACABADO COMUN. INCLUYE  CIMBRADO Y  DESCIMBRADO, MEDIDO POR AREA DE CONTACTO.</v>
          </cell>
          <cell r="I35">
            <v>4168.66</v>
          </cell>
          <cell r="J35" t="str">
            <v>$</v>
          </cell>
          <cell r="M35">
            <v>4168.66</v>
          </cell>
        </row>
        <row r="37">
          <cell r="B37" t="str">
            <v>12032</v>
          </cell>
          <cell r="C37" t="str">
            <v>ACERO DE REFUERZO EN CIMENTACION CON ALAMBRON #2 F'y= 2530 KG/CM2 INCLUYE SUMINISTRO, HABILITADO, ARMADO, TRASLAPES, GANCHOS Y DESPERDICIOS.</v>
          </cell>
          <cell r="I37">
            <v>417.29</v>
          </cell>
          <cell r="J37" t="str">
            <v>$</v>
          </cell>
          <cell r="M37">
            <v>417.29</v>
          </cell>
        </row>
        <row r="39">
          <cell r="B39" t="str">
            <v>12034</v>
          </cell>
          <cell r="C39" t="str">
            <v>ACERO DE REFUERZO  DIAMETRO # 3 F'y= 4200 KG/CM2  INCLUYE SUMINISTRO, HABILITADO, ARMADO, TRASLAPES, GANCHOS Y DESPERDICIOS.</v>
          </cell>
          <cell r="I39">
            <v>2039.02</v>
          </cell>
          <cell r="J39" t="str">
            <v>$</v>
          </cell>
          <cell r="M39">
            <v>2039.02</v>
          </cell>
        </row>
        <row r="41">
          <cell r="B41" t="str">
            <v>12035</v>
          </cell>
          <cell r="C41" t="str">
            <v>ACERO DE REFUERZO  DIAMETRO # 4 F'y= 4200 KG/CM2  INCLUYE SUMINISTRO, HABILITADO, ARMADO, TRASLAPES, GANCHOS Y DESPERDICIOS.</v>
          </cell>
          <cell r="I41">
            <v>1381.39</v>
          </cell>
          <cell r="J41" t="str">
            <v>$</v>
          </cell>
          <cell r="M41">
            <v>1381.39</v>
          </cell>
        </row>
        <row r="43">
          <cell r="B43" t="str">
            <v>12036</v>
          </cell>
          <cell r="C43" t="str">
            <v>ACERO DE REFUERZO DIAMETRO #5 F'y= 4200 KG/CM2 INCLUYE SUMINISTRO, HABILITADO, ARMADO, TRASLAPES, GANCHOS Y DESPERDICIOS</v>
          </cell>
          <cell r="I43">
            <v>363.43</v>
          </cell>
          <cell r="J43" t="str">
            <v>$</v>
          </cell>
          <cell r="M43">
            <v>363.43</v>
          </cell>
        </row>
        <row r="45">
          <cell r="B45" t="str">
            <v>12037</v>
          </cell>
          <cell r="C45" t="str">
            <v>ACERO DE REFUERZO DIAMETRO #6 AL 12 F'y= 4200 KG/CM2 INCLUYE SUMINISTRO, HABILITADO, ARMADO, TRASLAPES, GANCHOS Y DESPERDICIOS</v>
          </cell>
          <cell r="I45">
            <v>238.9</v>
          </cell>
          <cell r="J45" t="str">
            <v>$</v>
          </cell>
          <cell r="M45">
            <v>238.9</v>
          </cell>
        </row>
        <row r="47">
          <cell r="B47" t="str">
            <v>12112</v>
          </cell>
          <cell r="C47" t="str">
            <v>CADENA  DE CONCRETO F'c= 250 KG/CM2  SECCION DE 15x30 CMS ARMADA CON 4 VARILLAS  # 3 ESTRIBOS # 2 A CADA 20 CMS INCLUYE CIMBRA COMUN Y CRUCES DE VARILLAS.</v>
          </cell>
          <cell r="I47">
            <v>7806.8</v>
          </cell>
          <cell r="J47" t="str">
            <v>$</v>
          </cell>
          <cell r="M47">
            <v>7806.8</v>
          </cell>
        </row>
        <row r="49">
          <cell r="B49" t="str">
            <v>11500</v>
          </cell>
          <cell r="C49" t="str">
            <v>MURETE DE ENRASE DE BLOCK DE CEMENTO DE 15x20x40 CMS ASENTADO CON MORTERO CEMENTO ARENA 1:3 ACABADO COMUN DE 15 CMS DE ESPESOR CON CELDAS RELLENAS DE CONCRETO F'c= 100 KG/CM2.</v>
          </cell>
          <cell r="I49">
            <v>4300.54</v>
          </cell>
          <cell r="J49" t="str">
            <v>$</v>
          </cell>
          <cell r="M49">
            <v>4300.54</v>
          </cell>
        </row>
        <row r="51">
          <cell r="B51" t="str">
            <v>12407</v>
          </cell>
          <cell r="C51" t="str">
            <v>ANCLAJE DE CASTILLOS EN ZAPATAS Y ENRASES 0.00 A 1.20 MTS ALTURA CON 4 VARILLAS 3/8" ESTRIBOS #2 A CADA 20 CMS INCLUYE CIMBRADO ARMADO Y COLOCADO.</v>
          </cell>
          <cell r="I51">
            <v>1493.94</v>
          </cell>
          <cell r="J51" t="str">
            <v>$</v>
          </cell>
          <cell r="M51">
            <v>1493.94</v>
          </cell>
        </row>
        <row r="52">
          <cell r="B52" t="str">
            <v/>
          </cell>
        </row>
        <row r="53">
          <cell r="C53" t="str">
            <v>02.- ESTRUCTURA</v>
          </cell>
          <cell r="I53">
            <v>0</v>
          </cell>
          <cell r="J53" t="str">
            <v>$</v>
          </cell>
        </row>
        <row r="55">
          <cell r="B55" t="str">
            <v>21110</v>
          </cell>
          <cell r="C55" t="str">
            <v>CIMBRA PARA LOSA COMUN  ACABADO COMUN CON TRIPLAY DE PINO 19 MM INCLUYE CIMBRADO, DESCIMBRADO, CHAFLAN, GOTERO Y FRONTERAS.</v>
          </cell>
          <cell r="I55">
            <v>18428.8</v>
          </cell>
          <cell r="J55" t="str">
            <v>$</v>
          </cell>
          <cell r="O55">
            <v>18428.8</v>
          </cell>
        </row>
        <row r="57">
          <cell r="B57">
            <v>21116</v>
          </cell>
          <cell r="C57" t="str">
            <v>CIMBRA APARENTE EN TRABES CON TRIPLAY DE PINO DE 19 MM INCLUYE CIMBRADO, DESCIMBRADO Y CHAFLANES.</v>
          </cell>
          <cell r="I57">
            <v>5854.09</v>
          </cell>
          <cell r="J57" t="str">
            <v>$</v>
          </cell>
          <cell r="O57">
            <v>5854.09</v>
          </cell>
        </row>
        <row r="59">
          <cell r="B59" t="str">
            <v>21101</v>
          </cell>
          <cell r="C59" t="str">
            <v>CIMBRA EN COLUMNAS Y MUROS APARENTES CON TRIPLAY DE PINO DE 19 MM INCLUYE CIMBRADO, DESCIMBRADO, HABILITADO Y CHAFLANES U OCHAVOS</v>
          </cell>
          <cell r="I59">
            <v>1168.92</v>
          </cell>
          <cell r="J59" t="str">
            <v>$</v>
          </cell>
          <cell r="O59">
            <v>1168.92</v>
          </cell>
        </row>
        <row r="61">
          <cell r="B61" t="str">
            <v>21201</v>
          </cell>
          <cell r="C61" t="str">
            <v>ACERO DE REFUERZO EN ESTRUCTURA CON ALAMBRON F'y= 2530 KG/CM2 INCLUYE SUMINISTRO, HABILITADO, ARMADO, TRASLAPES, GANCHO Y DESPERDICIOS.</v>
          </cell>
          <cell r="I61">
            <v>591.04999999999995</v>
          </cell>
          <cell r="J61" t="str">
            <v>$</v>
          </cell>
          <cell r="O61">
            <v>591.04999999999995</v>
          </cell>
        </row>
        <row r="63">
          <cell r="B63" t="str">
            <v>21203</v>
          </cell>
          <cell r="C63" t="str">
            <v>ACERO DE REFUERZO EN ESTRUCTURA #3 F'y= 4200 KG/CM2 INCLUYE SUMINISTRO, HABILITADO, ARMADO, TRASLAPES, GANCHO Y DESPERDICIOS.</v>
          </cell>
          <cell r="I63">
            <v>10842.45</v>
          </cell>
          <cell r="J63" t="str">
            <v>$</v>
          </cell>
          <cell r="O63">
            <v>10842.45</v>
          </cell>
        </row>
        <row r="65">
          <cell r="B65" t="str">
            <v>21204</v>
          </cell>
          <cell r="C65" t="str">
            <v>ACERO DE REFUERZO EN ESTRUCTURA #4 F'y= 4200 KG/CM2 INCLUYE SUMINISTRO, HABILITADO, ARMADO, TRASLAPES, GANCHO Y DESPERDICIOS.</v>
          </cell>
          <cell r="I65">
            <v>2365.96</v>
          </cell>
          <cell r="J65" t="str">
            <v>$</v>
          </cell>
          <cell r="O65">
            <v>2365.96</v>
          </cell>
        </row>
        <row r="67">
          <cell r="B67" t="str">
            <v>21206</v>
          </cell>
          <cell r="C67" t="str">
            <v>ACERO DE REFUERZO EN ESTRUCTURA #6 AL 12 F'y=4200 KG/CM2 INCLUYE SUMINISTRO, HABILITADO, ARMADO, TRASLAPES, GANCHO Y DESPERDICIOS.</v>
          </cell>
          <cell r="I67">
            <v>4651.7299999999996</v>
          </cell>
          <cell r="J67" t="str">
            <v>$</v>
          </cell>
          <cell r="O67">
            <v>4651.7299999999996</v>
          </cell>
        </row>
        <row r="69">
          <cell r="B69" t="str">
            <v>21205</v>
          </cell>
          <cell r="C69" t="str">
            <v>ACERO DE REFUERZO EN ESTRUCTURA #5 F'y= 4200 KG/CM2 INCLUYE SUMINISTRO, HABILITADO, ARMADO, TRASLAPES, GANCHO Y DESPERDICIOS.</v>
          </cell>
          <cell r="I69">
            <v>899.9</v>
          </cell>
          <cell r="J69" t="str">
            <v>$</v>
          </cell>
          <cell r="O69">
            <v>899.9</v>
          </cell>
        </row>
        <row r="71">
          <cell r="B71" t="str">
            <v>21301</v>
          </cell>
          <cell r="C71" t="str">
            <v xml:space="preserve">CONCRETO F'c= 250 KG/CM2 EN ESTRUCTURA Y  LOSA T. M. A. 3/4" INCLUYE COLADO, VIBRADO, CURADO Y AFINE, PRUEBAS DE CONCRETO. </v>
          </cell>
          <cell r="I71">
            <v>37128.370000000003</v>
          </cell>
          <cell r="J71" t="str">
            <v>$</v>
          </cell>
          <cell r="O71">
            <v>37128.370000000003</v>
          </cell>
        </row>
        <row r="72">
          <cell r="B72" t="str">
            <v/>
          </cell>
        </row>
        <row r="73">
          <cell r="C73" t="str">
            <v>03.- ALBAÑILERIA   ACABADOS</v>
          </cell>
          <cell r="I73">
            <v>0</v>
          </cell>
          <cell r="J73" t="str">
            <v>$</v>
          </cell>
        </row>
        <row r="75">
          <cell r="B75" t="str">
            <v>31019</v>
          </cell>
          <cell r="C75" t="str">
            <v>CADENA O CASTILLO DE CONCRETO F'c= 250 KG/CM2 15x20 CMS ARMADA CON 4 VARILLAS #3 F'y= 4200 KG/CM2 ESTRIBOS #2 A CADA 20 CMS INCLUYE CIMBRA COMUN Y CRUCES DE VARILLAS.</v>
          </cell>
          <cell r="I75">
            <v>14270.78</v>
          </cell>
          <cell r="J75" t="str">
            <v>$</v>
          </cell>
          <cell r="N75">
            <v>14270.78</v>
          </cell>
        </row>
        <row r="77">
          <cell r="B77" t="str">
            <v>31146</v>
          </cell>
          <cell r="C77" t="str">
            <v>MURO DE BLOCK HUECO DE  CEMENTO  15x20x40 CMS. DE 15 CMS ESPESOR ASENTADO CON MORTERO CEMENTO-ARENA EN PROPORCION DE 1:3 , ACABADO COMUN.</v>
          </cell>
          <cell r="I77">
            <v>8852.2900000000009</v>
          </cell>
          <cell r="J77" t="str">
            <v>$</v>
          </cell>
          <cell r="N77">
            <v>4426.1450000000004</v>
          </cell>
          <cell r="O77">
            <v>4426.1450000000004</v>
          </cell>
        </row>
        <row r="79">
          <cell r="B79" t="str">
            <v>31200</v>
          </cell>
          <cell r="C79" t="str">
            <v>REFUERZO CON MALLA ELECTROSOLDADA 6-6-10/10 EN PISOS INCLUYE SUMINISTRO Y COLOCACION.</v>
          </cell>
          <cell r="I79">
            <v>3098.03</v>
          </cell>
          <cell r="J79" t="str">
            <v>$</v>
          </cell>
          <cell r="Q79">
            <v>3098.03</v>
          </cell>
        </row>
        <row r="81">
          <cell r="B81" t="str">
            <v>31220</v>
          </cell>
          <cell r="C81" t="str">
            <v>PISO DE CONCRETO F'c= 150 KG/CM2 DE 10 CMS DE ESPESOR ACABADO PULIDO Y RAYADO CON BROCHA DE PELO, LOSAS DE 3.00x2.00 MTS JUNTAS FRIAS ACABADO CON VOLTEADOR INCLUYE CIMBRA, FRONTERAS.</v>
          </cell>
          <cell r="I81">
            <v>20024.07</v>
          </cell>
          <cell r="J81" t="str">
            <v>$</v>
          </cell>
          <cell r="Q81">
            <v>20024.07</v>
          </cell>
        </row>
        <row r="83">
          <cell r="B83" t="str">
            <v>31266</v>
          </cell>
          <cell r="C83" t="str">
            <v>FORJADO DE NARIZ EN BANQUETAS 0.10 MTS, INCLUYE CIMBRA COMUN ACERO #3 A CADA 40 CMS SENTIDO VERTICAL AHOGADO EN MURETE ENRASE O GUARNICION Y 1 VARILLA #3 PERIMETRAL, INCLUYE CHAFLAN EN FILO DE LECHO INFERIOR ACABADO CON VOLTEADOR EN EL SUPERIOR DECIMBRADO</v>
          </cell>
          <cell r="I83">
            <v>728.71</v>
          </cell>
          <cell r="J83" t="str">
            <v>$</v>
          </cell>
          <cell r="Q83">
            <v>728.71</v>
          </cell>
        </row>
        <row r="85">
          <cell r="B85" t="str">
            <v>32001</v>
          </cell>
          <cell r="C85" t="str">
            <v>APLANADO  EN  MUROS  DE   BLOCK  CON  MORTERO CEMENTO-ARENA 1:3 A  PLOMO  Y  REGLA  ACABADO CON FLOTA DE HULE INCLUYE REMATES Y EMBOQUILLADOS.</v>
          </cell>
          <cell r="I85">
            <v>14654.01</v>
          </cell>
          <cell r="J85" t="str">
            <v>$</v>
          </cell>
          <cell r="P85">
            <v>7327.0050000000001</v>
          </cell>
          <cell r="Q85">
            <v>7327.0050000000001</v>
          </cell>
        </row>
        <row r="87">
          <cell r="B87" t="str">
            <v>35501</v>
          </cell>
          <cell r="C87" t="str">
            <v>SUMINISTRO Y COLOCACION DE YESO EN PLAFONES Y TRABES, TRABAJO TERMINADO INCLUYE PREPARACION DE SUPERFICIE, BOQUILLAS, ANDAMIOS, MANO DE OBRA Y MATERIALES.</v>
          </cell>
          <cell r="I87">
            <v>10703.79</v>
          </cell>
          <cell r="J87" t="str">
            <v>$</v>
          </cell>
          <cell r="P87">
            <v>10703.79</v>
          </cell>
        </row>
        <row r="89">
          <cell r="B89" t="str">
            <v>34003</v>
          </cell>
          <cell r="C89" t="str">
            <v>PINTURA VINILICA MARCA DOAL GRAN TURISMO EN MUROS, COLUMNAS, TRABES Y PLAFONES TRABAJO TERMINADO INCLUYE PREPARACION DE SUPERFICIE REBABEAR Y PLASTE NECESARIOS INCLUYE ZOCLOS.</v>
          </cell>
          <cell r="I89">
            <v>8345.7000000000007</v>
          </cell>
          <cell r="J89" t="str">
            <v>$</v>
          </cell>
          <cell r="R89">
            <v>8345.7000000000007</v>
          </cell>
        </row>
        <row r="91">
          <cell r="B91" t="str">
            <v>35005</v>
          </cell>
          <cell r="C91" t="str">
            <v>SUMINISTRO Y APLICACIÓN DE IMPERMEABILIZANTE EN CALIENTE A BASE DE PRIMER, TAPA-POROS, ASFALTO OXIDADO #2 A RAZON DE 4 KG/M2; ALTERNANDO CON FIBRA DE VIDRIO ASFALTADA (PERMAFELT) 2 CAPAS, POSTERIORMENTE ASFALTO Y TERMINACION CON CARTON MINERALIZADO Y SELL</v>
          </cell>
          <cell r="I91">
            <v>18619.29</v>
          </cell>
          <cell r="J91" t="str">
            <v>$</v>
          </cell>
          <cell r="P91">
            <v>18619.29</v>
          </cell>
        </row>
        <row r="93">
          <cell r="B93" t="str">
            <v>37005</v>
          </cell>
          <cell r="C93" t="str">
            <v>LIMPIEZA DE PISOS DE CONCRETO Y/O MOSAICO DE PASTA, CERAMICA, ETC CON CEPILLO, AGUA Y ACIDO CLORHIDRICO.</v>
          </cell>
          <cell r="I93">
            <v>587.07000000000005</v>
          </cell>
          <cell r="J93" t="str">
            <v>$</v>
          </cell>
          <cell r="R93">
            <v>587.07000000000005</v>
          </cell>
        </row>
        <row r="95">
          <cell r="B95" t="str">
            <v>37030</v>
          </cell>
          <cell r="C95" t="str">
            <v>LIMPIEZA DE VIDRIOS Y TABLETAS POR AMBAS CARAS.</v>
          </cell>
          <cell r="I95">
            <v>104.23</v>
          </cell>
          <cell r="J95" t="str">
            <v>$</v>
          </cell>
          <cell r="R95">
            <v>104.23</v>
          </cell>
        </row>
        <row r="97">
          <cell r="B97" t="str">
            <v>38036</v>
          </cell>
          <cell r="C97" t="str">
            <v>SEPARACION MURO-COLUMNA CON CANAL DE LAMINA #18 DE 0.28 DESARROLLO CON PLACA POLIESTIRENO DE 3/4" Y 15 CMS ANCHO FIJADA A COLUMNA.</v>
          </cell>
          <cell r="I97">
            <v>621.99</v>
          </cell>
          <cell r="J97" t="str">
            <v>$</v>
          </cell>
          <cell r="N97">
            <v>621.99</v>
          </cell>
        </row>
        <row r="99">
          <cell r="C99" t="str">
            <v>04.- HERRERIA Y CARPINTERIA</v>
          </cell>
          <cell r="I99">
            <v>0</v>
          </cell>
          <cell r="J99" t="str">
            <v>$</v>
          </cell>
        </row>
        <row r="101">
          <cell r="B101" t="str">
            <v>46000</v>
          </cell>
          <cell r="C101" t="str">
            <v>SUMINISTRO Y COLOCACION DE MARCO Y PUERTA DE HERRERIA TUBULAR, CAL. #18, INCLUYE PRIMER, PINTURA ESMALTE A DOS MANOS, CHAPA DE PARCHE Y JALADERA AMBOS SENTIDOS, HERRAJES NECESARIOS DE 1.00x2.50 MTS.</v>
          </cell>
          <cell r="I101">
            <v>4077.2</v>
          </cell>
          <cell r="J101" t="str">
            <v>$</v>
          </cell>
          <cell r="R101">
            <v>4077.2</v>
          </cell>
        </row>
        <row r="103">
          <cell r="B103" t="str">
            <v>49110</v>
          </cell>
          <cell r="C103" t="str">
            <v>COLOCACION DE CANCELARÍA DE ALUMINIO FIJADA CON TAQUETES Y TORNILLOS, SUMINISTRADA POR CAPECE, INCLUYE FLETES DEL ALMACEN DE CAPECE A LA OBRA Y MANIOBRAS.</v>
          </cell>
          <cell r="I103">
            <v>2114.5300000000002</v>
          </cell>
          <cell r="J103" t="str">
            <v>$</v>
          </cell>
          <cell r="R103">
            <v>2114.5300000000002</v>
          </cell>
        </row>
        <row r="105">
          <cell r="B105" t="str">
            <v>49005</v>
          </cell>
          <cell r="C105" t="str">
            <v>MUEBLE GUARDA (USOS MULTIPLES) CON BASTIDOR DE MADERA Y TRIPLAY ACABADO CON ESMALTE MATE 2 MANOS 5.15x0.80x2.50 MTS. (SEGÚN PLANO DET-008.)</v>
          </cell>
          <cell r="I105">
            <v>5887.48</v>
          </cell>
          <cell r="J105" t="str">
            <v>$</v>
          </cell>
          <cell r="R105">
            <v>5887.48</v>
          </cell>
        </row>
        <row r="107">
          <cell r="C107" t="str">
            <v>05.- INSTALACIONES</v>
          </cell>
          <cell r="I107">
            <v>0</v>
          </cell>
          <cell r="J107" t="str">
            <v>$</v>
          </cell>
        </row>
        <row r="109">
          <cell r="B109" t="str">
            <v>50008</v>
          </cell>
          <cell r="C109" t="str">
            <v>SALIDA DE ALUMBRADO CON CAJA DE LAMINA Y TUBO PVC LIGERO INCLUYE APAGADOR Y CABLE VINANEL.</v>
          </cell>
          <cell r="I109">
            <v>6463.68</v>
          </cell>
          <cell r="J109" t="str">
            <v>$</v>
          </cell>
          <cell r="O109">
            <v>6463.68</v>
          </cell>
        </row>
        <row r="111">
          <cell r="B111" t="str">
            <v>50040</v>
          </cell>
          <cell r="C111" t="str">
            <v>SUMINISTRO Y COLOCACION DE TABLERO DE CONTROL QO4,  INCLUYE PRUEBAS MONOFASICO.</v>
          </cell>
          <cell r="I111">
            <v>294.72000000000003</v>
          </cell>
          <cell r="J111" t="str">
            <v>$</v>
          </cell>
          <cell r="P111">
            <v>294.72000000000003</v>
          </cell>
        </row>
        <row r="113">
          <cell r="B113">
            <v>50019</v>
          </cell>
          <cell r="C113" t="str">
            <v>COLOCACION DE LUMINARIA  FLUORESCENTE DE SOBREPONER 2x20 W CON ACRILICO DIFUSOR ENVOLVENTE, GABINETE METALICO, BALASTRAS Y TUBO U.O.T. ANCLAS HILTI (4 POR PZA.), INCLUYE FLETE, ALMACEN CAPECE-OBRA</v>
          </cell>
          <cell r="I113">
            <v>1213.7</v>
          </cell>
          <cell r="J113" t="str">
            <v>$</v>
          </cell>
          <cell r="R113">
            <v>1213.7</v>
          </cell>
        </row>
        <row r="115">
          <cell r="B115">
            <v>50027</v>
          </cell>
          <cell r="C115" t="str">
            <v>COLOCACION DE VENTILADOR DE TECHO DE 52" DE 5 VELOCIDADES, INCLUYE CONEXIONES Y FIJACION A CAJA (VARILLA 3/8" SENTIDO LONGITUDINAL), INCLUYE FLETE, ALMACEN CAPECE-OBRA.</v>
          </cell>
          <cell r="I115">
            <v>1226.8</v>
          </cell>
          <cell r="J115" t="str">
            <v>$</v>
          </cell>
          <cell r="R115">
            <v>1226.8</v>
          </cell>
        </row>
        <row r="117">
          <cell r="B117" t="str">
            <v>50402</v>
          </cell>
          <cell r="C117" t="str">
            <v>COLOCACION DE PIZARRON DE 0.90x3.00 MTS SUMINISTRO POR CAPECE INCLUYE TAQUETES TORNILLOS Y FLETE DEL ALMACEN A LA OBRA.</v>
          </cell>
          <cell r="I117">
            <v>167.47</v>
          </cell>
          <cell r="J117" t="str">
            <v>$</v>
          </cell>
          <cell r="R117">
            <v>167.47</v>
          </cell>
        </row>
        <row r="118">
          <cell r="B118" t="str">
            <v/>
          </cell>
        </row>
        <row r="119">
          <cell r="C119" t="str">
            <v>06.- OBRA EXTERIOR</v>
          </cell>
          <cell r="I119">
            <v>0</v>
          </cell>
          <cell r="J119" t="str">
            <v>$</v>
          </cell>
        </row>
        <row r="121">
          <cell r="B121" t="str">
            <v>61013</v>
          </cell>
          <cell r="C121" t="str">
            <v>REGISTRO ELECTRICO 60x60x80 CMS CON BLOCK CEMENTO, APLANADO INTERIOR Y EXTERIOR FLOTEADO, MARCO Y CONTRAMARCO METALICO, CADENA DE REMATE, FONDO GRAVA, TAPA DE CONCRETO ASA Y PINTURA.</v>
          </cell>
          <cell r="I121">
            <v>875.13</v>
          </cell>
          <cell r="J121" t="str">
            <v>$</v>
          </cell>
          <cell r="P121">
            <v>875.13</v>
          </cell>
        </row>
        <row r="123">
          <cell r="B123" t="str">
            <v>61031</v>
          </cell>
          <cell r="C123" t="str">
            <v>SUMINISTRO Y TENDIDO DE TUBO PVC RIGIDO PESADO 19 MM DE DIAMETRO, INCLUYE TRAZO, EXCAVACION, RELLENO COMPACTADO, CONEXIONES.</v>
          </cell>
          <cell r="I123">
            <v>2975.5</v>
          </cell>
          <cell r="J123" t="str">
            <v>$</v>
          </cell>
          <cell r="P123">
            <v>2975.5</v>
          </cell>
        </row>
        <row r="125">
          <cell r="B125" t="str">
            <v>61104</v>
          </cell>
          <cell r="C125" t="str">
            <v>SUMINISTRO Y TENDIDO DE CABLE T. H. W.  90º CAL #8, INCLUYE 3% DESPERDICIO Y 3% PUNTAS CONEXIONES, ABRAZADERA MECANICA Y CINTA VULCANIZABLE PARA DERIVACIONES.</v>
          </cell>
          <cell r="I125">
            <v>2296</v>
          </cell>
          <cell r="J125" t="str">
            <v>$</v>
          </cell>
          <cell r="P125">
            <v>2296</v>
          </cell>
        </row>
        <row r="127">
          <cell r="B127" t="str">
            <v>61106</v>
          </cell>
          <cell r="C127" t="str">
            <v>SUMINISTRO Y TENDIDO DE CABLE T. H. W.  90º CAL #10, INCLUYE 3% DESPERDICIO Y 3% PUNTAS CONEXIONES, ABRAZADERA MECANICA Y CINTA VULCANIZABLE PARA DERIVACIONES.</v>
          </cell>
          <cell r="I127">
            <v>841</v>
          </cell>
          <cell r="J127" t="str">
            <v>$</v>
          </cell>
          <cell r="P127">
            <v>841</v>
          </cell>
        </row>
        <row r="129">
          <cell r="C129" t="str">
            <v>B).- ANDADOR</v>
          </cell>
          <cell r="I129">
            <v>0</v>
          </cell>
          <cell r="J129" t="str">
            <v>$</v>
          </cell>
        </row>
        <row r="131">
          <cell r="B131" t="str">
            <v>11061</v>
          </cell>
          <cell r="C131" t="str">
            <v>LIMPIA, TRAZO Y NIVELACION DEL TERRENO ( AREA DE EDIFICIO ).</v>
          </cell>
          <cell r="I131">
            <v>507.2</v>
          </cell>
          <cell r="J131" t="str">
            <v>$</v>
          </cell>
          <cell r="M131">
            <v>507.2</v>
          </cell>
        </row>
        <row r="133">
          <cell r="B133" t="str">
            <v>11071</v>
          </cell>
          <cell r="C133" t="str">
            <v>EXCAVACION A MANO EN  TERRENO TIPO "A"  INVESTIGADO EN OBRA, A CUALQUIER PROFUNDIDAD INCLUYE:  AFINE DE TALUDES,   ACARREO  DENTRO  Y FUERA  DE LA OBRA DEL MATERIAL NO UTILIZABLE.</v>
          </cell>
          <cell r="I133">
            <v>809.34</v>
          </cell>
          <cell r="J133" t="str">
            <v>$</v>
          </cell>
          <cell r="M133">
            <v>809.34</v>
          </cell>
        </row>
        <row r="134">
          <cell r="M134">
            <v>0</v>
          </cell>
        </row>
        <row r="135">
          <cell r="B135" t="str">
            <v>11101</v>
          </cell>
          <cell r="C135" t="str">
            <v>PLANTILLA  DE  CONCRETO  HECHA  EN  OBRA F'c= 100 KG/CM2 DE 6 CMS. DE ESPESOR.</v>
          </cell>
          <cell r="I135">
            <v>159.69999999999999</v>
          </cell>
          <cell r="J135" t="str">
            <v>$</v>
          </cell>
          <cell r="M135">
            <v>159.69999999999999</v>
          </cell>
        </row>
        <row r="136">
          <cell r="M136">
            <v>0</v>
          </cell>
        </row>
        <row r="137">
          <cell r="B137" t="str">
            <v>11131</v>
          </cell>
          <cell r="C137" t="str">
            <v>SUMINISTRO Y   RELLENO   DE  MATERIAL  INERTE COMPACTADO CON PISON Y AGUA EN  CAPAS  DE  20 CMS. DE ESPESOR INCLUYE ACARREO DENTRO  DE LA OBRA MEDIDO COMPACTADO.</v>
          </cell>
          <cell r="I137">
            <v>2324.64</v>
          </cell>
          <cell r="J137" t="str">
            <v>$</v>
          </cell>
          <cell r="M137">
            <v>2324.64</v>
          </cell>
        </row>
        <row r="139">
          <cell r="B139" t="str">
            <v>11500</v>
          </cell>
          <cell r="C139" t="str">
            <v>MURETE DE ENRASE DE BLOCK DE CEMENTO DE 15x20x40 CMS ASENTADO CON MORTERO CEMENTO ARENA 1:3 ACABADO COMUN DE 15 CMS DE ESPESOR CON CELDAS RELLENAS DE CONCRETO F'c= 100 KG/CM2.</v>
          </cell>
          <cell r="I139">
            <v>4230.28</v>
          </cell>
          <cell r="J139" t="str">
            <v>$</v>
          </cell>
          <cell r="N139">
            <v>4230.28</v>
          </cell>
        </row>
        <row r="141">
          <cell r="B141" t="str">
            <v>31220</v>
          </cell>
          <cell r="C141" t="str">
            <v>PISO DE CONCRETO F'c= 150 KG/CM2 DE 10 CMS DE ESPESOR ACABADO PULIDO Y RAYADO CON BROCHA DE PELO, LOSAS DE 3.00x2.00 MTS JUNTAS FRIAS ACABADO CON VOLTEADOR INCLUYE CIMBRA, FRONTERAS.</v>
          </cell>
          <cell r="I141">
            <v>14871.2</v>
          </cell>
          <cell r="J141" t="str">
            <v>$</v>
          </cell>
          <cell r="N141">
            <v>14871.2</v>
          </cell>
        </row>
        <row r="143">
          <cell r="B143" t="str">
            <v>31262</v>
          </cell>
          <cell r="C143" t="str">
            <v>FORJADO DE NARIZ DE CONCRETO F'c= 150 KG/CM2, INCLUYE CIMBRA Y ACERO 0.8 KG/ML PARA REMATE PISO LADO POSTERIOR DEL EDIFICIO.</v>
          </cell>
          <cell r="I143">
            <v>2489.7600000000002</v>
          </cell>
          <cell r="J143" t="str">
            <v>$</v>
          </cell>
          <cell r="N143">
            <v>2489.7600000000002</v>
          </cell>
        </row>
        <row r="146">
          <cell r="G146" t="str">
            <v>SUMA   $ :</v>
          </cell>
          <cell r="I146">
            <v>286134.82000000012</v>
          </cell>
        </row>
        <row r="147">
          <cell r="AA147">
            <v>0</v>
          </cell>
        </row>
        <row r="148">
          <cell r="I148" t="str">
            <v>%   PARCIAL      :</v>
          </cell>
          <cell r="K148">
            <v>0</v>
          </cell>
          <cell r="L148">
            <v>0</v>
          </cell>
          <cell r="M148">
            <v>0.18721643175059915</v>
          </cell>
          <cell r="N148">
            <v>0.14297510173700631</v>
          </cell>
          <cell r="O148">
            <v>0.3243963632248601</v>
          </cell>
          <cell r="P148">
            <v>0.15353753520805327</v>
          </cell>
          <cell r="Q148">
            <v>0.10896197463838894</v>
          </cell>
          <cell r="R148">
            <v>8.2912593441091822E-2</v>
          </cell>
          <cell r="S148">
            <v>0</v>
          </cell>
          <cell r="T148">
            <v>0</v>
          </cell>
          <cell r="U148">
            <v>0</v>
          </cell>
          <cell r="V148">
            <v>0</v>
          </cell>
          <cell r="W148">
            <v>0</v>
          </cell>
          <cell r="X148">
            <v>0</v>
          </cell>
          <cell r="Y148">
            <v>0</v>
          </cell>
          <cell r="Z148">
            <v>0</v>
          </cell>
        </row>
        <row r="149">
          <cell r="C149" t="str">
            <v>E R O G A C I O N E S:</v>
          </cell>
          <cell r="I149" t="str">
            <v>%   ACUMULADO      :</v>
          </cell>
          <cell r="K149">
            <v>0</v>
          </cell>
          <cell r="L149">
            <v>0</v>
          </cell>
          <cell r="M149">
            <v>0.18721643175059915</v>
          </cell>
          <cell r="N149">
            <v>0.33019153348760549</v>
          </cell>
          <cell r="O149">
            <v>0.65458789671246564</v>
          </cell>
          <cell r="P149">
            <v>0.80812543192051889</v>
          </cell>
          <cell r="Q149">
            <v>0.91708740655890775</v>
          </cell>
          <cell r="R149">
            <v>0.99999999999999956</v>
          </cell>
          <cell r="S149">
            <v>0.99999999999999956</v>
          </cell>
          <cell r="T149">
            <v>0.99999999999999956</v>
          </cell>
          <cell r="U149">
            <v>0.99999999999999956</v>
          </cell>
          <cell r="V149">
            <v>0.99999999999999956</v>
          </cell>
          <cell r="W149">
            <v>0.99999999999999956</v>
          </cell>
          <cell r="X149">
            <v>0.99999999999999956</v>
          </cell>
        </row>
        <row r="150">
          <cell r="I150" t="str">
            <v>EROGACION    MENSUAL       $   :</v>
          </cell>
          <cell r="K150">
            <v>0</v>
          </cell>
          <cell r="L150">
            <v>0</v>
          </cell>
          <cell r="M150">
            <v>53569.14</v>
          </cell>
          <cell r="N150">
            <v>40910.155000000006</v>
          </cell>
          <cell r="O150">
            <v>92821.095000000001</v>
          </cell>
          <cell r="P150">
            <v>43932.435000000005</v>
          </cell>
          <cell r="Q150">
            <v>31177.814999999999</v>
          </cell>
          <cell r="R150">
            <v>23724.18</v>
          </cell>
          <cell r="S150">
            <v>0</v>
          </cell>
          <cell r="T150">
            <v>0</v>
          </cell>
          <cell r="U150">
            <v>0</v>
          </cell>
          <cell r="V150">
            <v>0</v>
          </cell>
          <cell r="W150">
            <v>0</v>
          </cell>
          <cell r="X150">
            <v>0</v>
          </cell>
        </row>
        <row r="151">
          <cell r="I151" t="str">
            <v>EROGACION    ACUMULADA  $   :</v>
          </cell>
          <cell r="K151">
            <v>0</v>
          </cell>
          <cell r="L151">
            <v>0</v>
          </cell>
          <cell r="M151">
            <v>53569.14</v>
          </cell>
          <cell r="N151">
            <v>94479.295000000013</v>
          </cell>
          <cell r="O151">
            <v>187300.39</v>
          </cell>
          <cell r="P151">
            <v>231232.82500000001</v>
          </cell>
          <cell r="Q151">
            <v>262410.64</v>
          </cell>
          <cell r="R151">
            <v>286134.82</v>
          </cell>
          <cell r="S151">
            <v>286134.82</v>
          </cell>
          <cell r="T151">
            <v>286134.82</v>
          </cell>
          <cell r="U151">
            <v>286134.82</v>
          </cell>
          <cell r="V151">
            <v>286134.82</v>
          </cell>
          <cell r="W151">
            <v>286134.82</v>
          </cell>
          <cell r="X151">
            <v>286134.82</v>
          </cell>
        </row>
        <row r="156">
          <cell r="C156" t="str">
            <v xml:space="preserve">  ELABORO: ____________________________</v>
          </cell>
          <cell r="F156" t="str">
            <v>CISE DE MEXICO</v>
          </cell>
        </row>
      </sheetData>
      <sheetData sheetId="10" refreshError="1"/>
      <sheetData sheetId="11" refreshError="1"/>
      <sheetData sheetId="1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UPUESTO"/>
      <sheetName val="PROG. OBRA"/>
      <sheetName val="GENERADOR GENERAL"/>
      <sheetName val="GENERADOR EST. No. 1"/>
      <sheetName val="GENERADOR EST. No.2"/>
      <sheetName val="GENERADOR EST. No. 3CP"/>
      <sheetName val="FINIQUITO"/>
      <sheetName val="hoja 1"/>
    </sheetNames>
    <sheetDataSet>
      <sheetData sheetId="0"/>
      <sheetData sheetId="1"/>
      <sheetData sheetId="2"/>
      <sheetData sheetId="3"/>
      <sheetData sheetId="4"/>
      <sheetData sheetId="5"/>
      <sheetData sheetId="6"/>
      <sheetData sheetId="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UPUESTO"/>
      <sheetName val="PROG. OBRA"/>
      <sheetName val="GENERADOR GENERAL"/>
      <sheetName val="GENERADOR EST. No. 1"/>
      <sheetName val="GENERADOR EST. No.2"/>
      <sheetName val="GENERADOR EST. No. 3CP"/>
      <sheetName val="FINIQUITO"/>
      <sheetName val="hoja 1"/>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rgb="FF002060"/>
    <pageSetUpPr fitToPage="1"/>
  </sheetPr>
  <dimension ref="A1:I236"/>
  <sheetViews>
    <sheetView tabSelected="1" view="pageBreakPreview" zoomScale="70" zoomScaleNormal="70" zoomScaleSheetLayoutView="70" workbookViewId="0">
      <selection activeCell="P14" sqref="P14"/>
    </sheetView>
  </sheetViews>
  <sheetFormatPr baseColWidth="10" defaultRowHeight="12.75" x14ac:dyDescent="0.2"/>
  <cols>
    <col min="1" max="1" width="2.5703125" style="1" customWidth="1"/>
    <col min="2" max="2" width="16.28515625" style="7" customWidth="1"/>
    <col min="3" max="3" width="81.42578125" style="1" customWidth="1"/>
    <col min="4" max="4" width="12.5703125" style="7" customWidth="1"/>
    <col min="5" max="5" width="20.85546875" style="15" customWidth="1"/>
    <col min="6" max="6" width="18.42578125" style="18" customWidth="1"/>
    <col min="7" max="7" width="38.5703125" style="18" customWidth="1"/>
    <col min="8" max="8" width="18.42578125" style="18" customWidth="1"/>
    <col min="9" max="9" width="9.7109375" style="1" customWidth="1"/>
    <col min="10" max="236" width="11.42578125" style="1"/>
    <col min="237" max="237" width="2.85546875" style="1" customWidth="1"/>
    <col min="238" max="239" width="12.85546875" style="1" customWidth="1"/>
    <col min="240" max="241" width="8.85546875" style="1" customWidth="1"/>
    <col min="242" max="242" width="17" style="1" customWidth="1"/>
    <col min="243" max="249" width="8.85546875" style="1" customWidth="1"/>
    <col min="250" max="250" width="15.140625" style="1" customWidth="1"/>
    <col min="251" max="251" width="12.140625" style="1" customWidth="1"/>
    <col min="252" max="252" width="16.85546875" style="1" customWidth="1"/>
    <col min="253" max="253" width="14.85546875" style="1" customWidth="1"/>
    <col min="254" max="254" width="25.140625" style="1" customWidth="1"/>
    <col min="255" max="492" width="11.42578125" style="1"/>
    <col min="493" max="493" width="2.85546875" style="1" customWidth="1"/>
    <col min="494" max="495" width="12.85546875" style="1" customWidth="1"/>
    <col min="496" max="497" width="8.85546875" style="1" customWidth="1"/>
    <col min="498" max="498" width="17" style="1" customWidth="1"/>
    <col min="499" max="505" width="8.85546875" style="1" customWidth="1"/>
    <col min="506" max="506" width="15.140625" style="1" customWidth="1"/>
    <col min="507" max="507" width="12.140625" style="1" customWidth="1"/>
    <col min="508" max="508" width="16.85546875" style="1" customWidth="1"/>
    <col min="509" max="509" width="14.85546875" style="1" customWidth="1"/>
    <col min="510" max="510" width="25.140625" style="1" customWidth="1"/>
    <col min="511" max="748" width="11.42578125" style="1"/>
    <col min="749" max="749" width="2.85546875" style="1" customWidth="1"/>
    <col min="750" max="751" width="12.85546875" style="1" customWidth="1"/>
    <col min="752" max="753" width="8.85546875" style="1" customWidth="1"/>
    <col min="754" max="754" width="17" style="1" customWidth="1"/>
    <col min="755" max="761" width="8.85546875" style="1" customWidth="1"/>
    <col min="762" max="762" width="15.140625" style="1" customWidth="1"/>
    <col min="763" max="763" width="12.140625" style="1" customWidth="1"/>
    <col min="764" max="764" width="16.85546875" style="1" customWidth="1"/>
    <col min="765" max="765" width="14.85546875" style="1" customWidth="1"/>
    <col min="766" max="766" width="25.140625" style="1" customWidth="1"/>
    <col min="767" max="1004" width="11.42578125" style="1"/>
    <col min="1005" max="1005" width="2.85546875" style="1" customWidth="1"/>
    <col min="1006" max="1007" width="12.85546875" style="1" customWidth="1"/>
    <col min="1008" max="1009" width="8.85546875" style="1" customWidth="1"/>
    <col min="1010" max="1010" width="17" style="1" customWidth="1"/>
    <col min="1011" max="1017" width="8.85546875" style="1" customWidth="1"/>
    <col min="1018" max="1018" width="15.140625" style="1" customWidth="1"/>
    <col min="1019" max="1019" width="12.140625" style="1" customWidth="1"/>
    <col min="1020" max="1020" width="16.85546875" style="1" customWidth="1"/>
    <col min="1021" max="1021" width="14.85546875" style="1" customWidth="1"/>
    <col min="1022" max="1022" width="25.140625" style="1" customWidth="1"/>
    <col min="1023" max="1260" width="11.42578125" style="1"/>
    <col min="1261" max="1261" width="2.85546875" style="1" customWidth="1"/>
    <col min="1262" max="1263" width="12.85546875" style="1" customWidth="1"/>
    <col min="1264" max="1265" width="8.85546875" style="1" customWidth="1"/>
    <col min="1266" max="1266" width="17" style="1" customWidth="1"/>
    <col min="1267" max="1273" width="8.85546875" style="1" customWidth="1"/>
    <col min="1274" max="1274" width="15.140625" style="1" customWidth="1"/>
    <col min="1275" max="1275" width="12.140625" style="1" customWidth="1"/>
    <col min="1276" max="1276" width="16.85546875" style="1" customWidth="1"/>
    <col min="1277" max="1277" width="14.85546875" style="1" customWidth="1"/>
    <col min="1278" max="1278" width="25.140625" style="1" customWidth="1"/>
    <col min="1279" max="1516" width="11.42578125" style="1"/>
    <col min="1517" max="1517" width="2.85546875" style="1" customWidth="1"/>
    <col min="1518" max="1519" width="12.85546875" style="1" customWidth="1"/>
    <col min="1520" max="1521" width="8.85546875" style="1" customWidth="1"/>
    <col min="1522" max="1522" width="17" style="1" customWidth="1"/>
    <col min="1523" max="1529" width="8.85546875" style="1" customWidth="1"/>
    <col min="1530" max="1530" width="15.140625" style="1" customWidth="1"/>
    <col min="1531" max="1531" width="12.140625" style="1" customWidth="1"/>
    <col min="1532" max="1532" width="16.85546875" style="1" customWidth="1"/>
    <col min="1533" max="1533" width="14.85546875" style="1" customWidth="1"/>
    <col min="1534" max="1534" width="25.140625" style="1" customWidth="1"/>
    <col min="1535" max="1772" width="11.42578125" style="1"/>
    <col min="1773" max="1773" width="2.85546875" style="1" customWidth="1"/>
    <col min="1774" max="1775" width="12.85546875" style="1" customWidth="1"/>
    <col min="1776" max="1777" width="8.85546875" style="1" customWidth="1"/>
    <col min="1778" max="1778" width="17" style="1" customWidth="1"/>
    <col min="1779" max="1785" width="8.85546875" style="1" customWidth="1"/>
    <col min="1786" max="1786" width="15.140625" style="1" customWidth="1"/>
    <col min="1787" max="1787" width="12.140625" style="1" customWidth="1"/>
    <col min="1788" max="1788" width="16.85546875" style="1" customWidth="1"/>
    <col min="1789" max="1789" width="14.85546875" style="1" customWidth="1"/>
    <col min="1790" max="1790" width="25.140625" style="1" customWidth="1"/>
    <col min="1791" max="2028" width="11.42578125" style="1"/>
    <col min="2029" max="2029" width="2.85546875" style="1" customWidth="1"/>
    <col min="2030" max="2031" width="12.85546875" style="1" customWidth="1"/>
    <col min="2032" max="2033" width="8.85546875" style="1" customWidth="1"/>
    <col min="2034" max="2034" width="17" style="1" customWidth="1"/>
    <col min="2035" max="2041" width="8.85546875" style="1" customWidth="1"/>
    <col min="2042" max="2042" width="15.140625" style="1" customWidth="1"/>
    <col min="2043" max="2043" width="12.140625" style="1" customWidth="1"/>
    <col min="2044" max="2044" width="16.85546875" style="1" customWidth="1"/>
    <col min="2045" max="2045" width="14.85546875" style="1" customWidth="1"/>
    <col min="2046" max="2046" width="25.140625" style="1" customWidth="1"/>
    <col min="2047" max="2284" width="11.42578125" style="1"/>
    <col min="2285" max="2285" width="2.85546875" style="1" customWidth="1"/>
    <col min="2286" max="2287" width="12.85546875" style="1" customWidth="1"/>
    <col min="2288" max="2289" width="8.85546875" style="1" customWidth="1"/>
    <col min="2290" max="2290" width="17" style="1" customWidth="1"/>
    <col min="2291" max="2297" width="8.85546875" style="1" customWidth="1"/>
    <col min="2298" max="2298" width="15.140625" style="1" customWidth="1"/>
    <col min="2299" max="2299" width="12.140625" style="1" customWidth="1"/>
    <col min="2300" max="2300" width="16.85546875" style="1" customWidth="1"/>
    <col min="2301" max="2301" width="14.85546875" style="1" customWidth="1"/>
    <col min="2302" max="2302" width="25.140625" style="1" customWidth="1"/>
    <col min="2303" max="2540" width="11.42578125" style="1"/>
    <col min="2541" max="2541" width="2.85546875" style="1" customWidth="1"/>
    <col min="2542" max="2543" width="12.85546875" style="1" customWidth="1"/>
    <col min="2544" max="2545" width="8.85546875" style="1" customWidth="1"/>
    <col min="2546" max="2546" width="17" style="1" customWidth="1"/>
    <col min="2547" max="2553" width="8.85546875" style="1" customWidth="1"/>
    <col min="2554" max="2554" width="15.140625" style="1" customWidth="1"/>
    <col min="2555" max="2555" width="12.140625" style="1" customWidth="1"/>
    <col min="2556" max="2556" width="16.85546875" style="1" customWidth="1"/>
    <col min="2557" max="2557" width="14.85546875" style="1" customWidth="1"/>
    <col min="2558" max="2558" width="25.140625" style="1" customWidth="1"/>
    <col min="2559" max="2796" width="11.42578125" style="1"/>
    <col min="2797" max="2797" width="2.85546875" style="1" customWidth="1"/>
    <col min="2798" max="2799" width="12.85546875" style="1" customWidth="1"/>
    <col min="2800" max="2801" width="8.85546875" style="1" customWidth="1"/>
    <col min="2802" max="2802" width="17" style="1" customWidth="1"/>
    <col min="2803" max="2809" width="8.85546875" style="1" customWidth="1"/>
    <col min="2810" max="2810" width="15.140625" style="1" customWidth="1"/>
    <col min="2811" max="2811" width="12.140625" style="1" customWidth="1"/>
    <col min="2812" max="2812" width="16.85546875" style="1" customWidth="1"/>
    <col min="2813" max="2813" width="14.85546875" style="1" customWidth="1"/>
    <col min="2814" max="2814" width="25.140625" style="1" customWidth="1"/>
    <col min="2815" max="3052" width="11.42578125" style="1"/>
    <col min="3053" max="3053" width="2.85546875" style="1" customWidth="1"/>
    <col min="3054" max="3055" width="12.85546875" style="1" customWidth="1"/>
    <col min="3056" max="3057" width="8.85546875" style="1" customWidth="1"/>
    <col min="3058" max="3058" width="17" style="1" customWidth="1"/>
    <col min="3059" max="3065" width="8.85546875" style="1" customWidth="1"/>
    <col min="3066" max="3066" width="15.140625" style="1" customWidth="1"/>
    <col min="3067" max="3067" width="12.140625" style="1" customWidth="1"/>
    <col min="3068" max="3068" width="16.85546875" style="1" customWidth="1"/>
    <col min="3069" max="3069" width="14.85546875" style="1" customWidth="1"/>
    <col min="3070" max="3070" width="25.140625" style="1" customWidth="1"/>
    <col min="3071" max="3308" width="11.42578125" style="1"/>
    <col min="3309" max="3309" width="2.85546875" style="1" customWidth="1"/>
    <col min="3310" max="3311" width="12.85546875" style="1" customWidth="1"/>
    <col min="3312" max="3313" width="8.85546875" style="1" customWidth="1"/>
    <col min="3314" max="3314" width="17" style="1" customWidth="1"/>
    <col min="3315" max="3321" width="8.85546875" style="1" customWidth="1"/>
    <col min="3322" max="3322" width="15.140625" style="1" customWidth="1"/>
    <col min="3323" max="3323" width="12.140625" style="1" customWidth="1"/>
    <col min="3324" max="3324" width="16.85546875" style="1" customWidth="1"/>
    <col min="3325" max="3325" width="14.85546875" style="1" customWidth="1"/>
    <col min="3326" max="3326" width="25.140625" style="1" customWidth="1"/>
    <col min="3327" max="3564" width="11.42578125" style="1"/>
    <col min="3565" max="3565" width="2.85546875" style="1" customWidth="1"/>
    <col min="3566" max="3567" width="12.85546875" style="1" customWidth="1"/>
    <col min="3568" max="3569" width="8.85546875" style="1" customWidth="1"/>
    <col min="3570" max="3570" width="17" style="1" customWidth="1"/>
    <col min="3571" max="3577" width="8.85546875" style="1" customWidth="1"/>
    <col min="3578" max="3578" width="15.140625" style="1" customWidth="1"/>
    <col min="3579" max="3579" width="12.140625" style="1" customWidth="1"/>
    <col min="3580" max="3580" width="16.85546875" style="1" customWidth="1"/>
    <col min="3581" max="3581" width="14.85546875" style="1" customWidth="1"/>
    <col min="3582" max="3582" width="25.140625" style="1" customWidth="1"/>
    <col min="3583" max="3820" width="11.42578125" style="1"/>
    <col min="3821" max="3821" width="2.85546875" style="1" customWidth="1"/>
    <col min="3822" max="3823" width="12.85546875" style="1" customWidth="1"/>
    <col min="3824" max="3825" width="8.85546875" style="1" customWidth="1"/>
    <col min="3826" max="3826" width="17" style="1" customWidth="1"/>
    <col min="3827" max="3833" width="8.85546875" style="1" customWidth="1"/>
    <col min="3834" max="3834" width="15.140625" style="1" customWidth="1"/>
    <col min="3835" max="3835" width="12.140625" style="1" customWidth="1"/>
    <col min="3836" max="3836" width="16.85546875" style="1" customWidth="1"/>
    <col min="3837" max="3837" width="14.85546875" style="1" customWidth="1"/>
    <col min="3838" max="3838" width="25.140625" style="1" customWidth="1"/>
    <col min="3839" max="4076" width="11.42578125" style="1"/>
    <col min="4077" max="4077" width="2.85546875" style="1" customWidth="1"/>
    <col min="4078" max="4079" width="12.85546875" style="1" customWidth="1"/>
    <col min="4080" max="4081" width="8.85546875" style="1" customWidth="1"/>
    <col min="4082" max="4082" width="17" style="1" customWidth="1"/>
    <col min="4083" max="4089" width="8.85546875" style="1" customWidth="1"/>
    <col min="4090" max="4090" width="15.140625" style="1" customWidth="1"/>
    <col min="4091" max="4091" width="12.140625" style="1" customWidth="1"/>
    <col min="4092" max="4092" width="16.85546875" style="1" customWidth="1"/>
    <col min="4093" max="4093" width="14.85546875" style="1" customWidth="1"/>
    <col min="4094" max="4094" width="25.140625" style="1" customWidth="1"/>
    <col min="4095" max="4332" width="11.42578125" style="1"/>
    <col min="4333" max="4333" width="2.85546875" style="1" customWidth="1"/>
    <col min="4334" max="4335" width="12.85546875" style="1" customWidth="1"/>
    <col min="4336" max="4337" width="8.85546875" style="1" customWidth="1"/>
    <col min="4338" max="4338" width="17" style="1" customWidth="1"/>
    <col min="4339" max="4345" width="8.85546875" style="1" customWidth="1"/>
    <col min="4346" max="4346" width="15.140625" style="1" customWidth="1"/>
    <col min="4347" max="4347" width="12.140625" style="1" customWidth="1"/>
    <col min="4348" max="4348" width="16.85546875" style="1" customWidth="1"/>
    <col min="4349" max="4349" width="14.85546875" style="1" customWidth="1"/>
    <col min="4350" max="4350" width="25.140625" style="1" customWidth="1"/>
    <col min="4351" max="4588" width="11.42578125" style="1"/>
    <col min="4589" max="4589" width="2.85546875" style="1" customWidth="1"/>
    <col min="4590" max="4591" width="12.85546875" style="1" customWidth="1"/>
    <col min="4592" max="4593" width="8.85546875" style="1" customWidth="1"/>
    <col min="4594" max="4594" width="17" style="1" customWidth="1"/>
    <col min="4595" max="4601" width="8.85546875" style="1" customWidth="1"/>
    <col min="4602" max="4602" width="15.140625" style="1" customWidth="1"/>
    <col min="4603" max="4603" width="12.140625" style="1" customWidth="1"/>
    <col min="4604" max="4604" width="16.85546875" style="1" customWidth="1"/>
    <col min="4605" max="4605" width="14.85546875" style="1" customWidth="1"/>
    <col min="4606" max="4606" width="25.140625" style="1" customWidth="1"/>
    <col min="4607" max="4844" width="11.42578125" style="1"/>
    <col min="4845" max="4845" width="2.85546875" style="1" customWidth="1"/>
    <col min="4846" max="4847" width="12.85546875" style="1" customWidth="1"/>
    <col min="4848" max="4849" width="8.85546875" style="1" customWidth="1"/>
    <col min="4850" max="4850" width="17" style="1" customWidth="1"/>
    <col min="4851" max="4857" width="8.85546875" style="1" customWidth="1"/>
    <col min="4858" max="4858" width="15.140625" style="1" customWidth="1"/>
    <col min="4859" max="4859" width="12.140625" style="1" customWidth="1"/>
    <col min="4860" max="4860" width="16.85546875" style="1" customWidth="1"/>
    <col min="4861" max="4861" width="14.85546875" style="1" customWidth="1"/>
    <col min="4862" max="4862" width="25.140625" style="1" customWidth="1"/>
    <col min="4863" max="5100" width="11.42578125" style="1"/>
    <col min="5101" max="5101" width="2.85546875" style="1" customWidth="1"/>
    <col min="5102" max="5103" width="12.85546875" style="1" customWidth="1"/>
    <col min="5104" max="5105" width="8.85546875" style="1" customWidth="1"/>
    <col min="5106" max="5106" width="17" style="1" customWidth="1"/>
    <col min="5107" max="5113" width="8.85546875" style="1" customWidth="1"/>
    <col min="5114" max="5114" width="15.140625" style="1" customWidth="1"/>
    <col min="5115" max="5115" width="12.140625" style="1" customWidth="1"/>
    <col min="5116" max="5116" width="16.85546875" style="1" customWidth="1"/>
    <col min="5117" max="5117" width="14.85546875" style="1" customWidth="1"/>
    <col min="5118" max="5118" width="25.140625" style="1" customWidth="1"/>
    <col min="5119" max="5356" width="11.42578125" style="1"/>
    <col min="5357" max="5357" width="2.85546875" style="1" customWidth="1"/>
    <col min="5358" max="5359" width="12.85546875" style="1" customWidth="1"/>
    <col min="5360" max="5361" width="8.85546875" style="1" customWidth="1"/>
    <col min="5362" max="5362" width="17" style="1" customWidth="1"/>
    <col min="5363" max="5369" width="8.85546875" style="1" customWidth="1"/>
    <col min="5370" max="5370" width="15.140625" style="1" customWidth="1"/>
    <col min="5371" max="5371" width="12.140625" style="1" customWidth="1"/>
    <col min="5372" max="5372" width="16.85546875" style="1" customWidth="1"/>
    <col min="5373" max="5373" width="14.85546875" style="1" customWidth="1"/>
    <col min="5374" max="5374" width="25.140625" style="1" customWidth="1"/>
    <col min="5375" max="5612" width="11.42578125" style="1"/>
    <col min="5613" max="5613" width="2.85546875" style="1" customWidth="1"/>
    <col min="5614" max="5615" width="12.85546875" style="1" customWidth="1"/>
    <col min="5616" max="5617" width="8.85546875" style="1" customWidth="1"/>
    <col min="5618" max="5618" width="17" style="1" customWidth="1"/>
    <col min="5619" max="5625" width="8.85546875" style="1" customWidth="1"/>
    <col min="5626" max="5626" width="15.140625" style="1" customWidth="1"/>
    <col min="5627" max="5627" width="12.140625" style="1" customWidth="1"/>
    <col min="5628" max="5628" width="16.85546875" style="1" customWidth="1"/>
    <col min="5629" max="5629" width="14.85546875" style="1" customWidth="1"/>
    <col min="5630" max="5630" width="25.140625" style="1" customWidth="1"/>
    <col min="5631" max="5868" width="11.42578125" style="1"/>
    <col min="5869" max="5869" width="2.85546875" style="1" customWidth="1"/>
    <col min="5870" max="5871" width="12.85546875" style="1" customWidth="1"/>
    <col min="5872" max="5873" width="8.85546875" style="1" customWidth="1"/>
    <col min="5874" max="5874" width="17" style="1" customWidth="1"/>
    <col min="5875" max="5881" width="8.85546875" style="1" customWidth="1"/>
    <col min="5882" max="5882" width="15.140625" style="1" customWidth="1"/>
    <col min="5883" max="5883" width="12.140625" style="1" customWidth="1"/>
    <col min="5884" max="5884" width="16.85546875" style="1" customWidth="1"/>
    <col min="5885" max="5885" width="14.85546875" style="1" customWidth="1"/>
    <col min="5886" max="5886" width="25.140625" style="1" customWidth="1"/>
    <col min="5887" max="6124" width="11.42578125" style="1"/>
    <col min="6125" max="6125" width="2.85546875" style="1" customWidth="1"/>
    <col min="6126" max="6127" width="12.85546875" style="1" customWidth="1"/>
    <col min="6128" max="6129" width="8.85546875" style="1" customWidth="1"/>
    <col min="6130" max="6130" width="17" style="1" customWidth="1"/>
    <col min="6131" max="6137" width="8.85546875" style="1" customWidth="1"/>
    <col min="6138" max="6138" width="15.140625" style="1" customWidth="1"/>
    <col min="6139" max="6139" width="12.140625" style="1" customWidth="1"/>
    <col min="6140" max="6140" width="16.85546875" style="1" customWidth="1"/>
    <col min="6141" max="6141" width="14.85546875" style="1" customWidth="1"/>
    <col min="6142" max="6142" width="25.140625" style="1" customWidth="1"/>
    <col min="6143" max="6380" width="11.42578125" style="1"/>
    <col min="6381" max="6381" width="2.85546875" style="1" customWidth="1"/>
    <col min="6382" max="6383" width="12.85546875" style="1" customWidth="1"/>
    <col min="6384" max="6385" width="8.85546875" style="1" customWidth="1"/>
    <col min="6386" max="6386" width="17" style="1" customWidth="1"/>
    <col min="6387" max="6393" width="8.85546875" style="1" customWidth="1"/>
    <col min="6394" max="6394" width="15.140625" style="1" customWidth="1"/>
    <col min="6395" max="6395" width="12.140625" style="1" customWidth="1"/>
    <col min="6396" max="6396" width="16.85546875" style="1" customWidth="1"/>
    <col min="6397" max="6397" width="14.85546875" style="1" customWidth="1"/>
    <col min="6398" max="6398" width="25.140625" style="1" customWidth="1"/>
    <col min="6399" max="6636" width="11.42578125" style="1"/>
    <col min="6637" max="6637" width="2.85546875" style="1" customWidth="1"/>
    <col min="6638" max="6639" width="12.85546875" style="1" customWidth="1"/>
    <col min="6640" max="6641" width="8.85546875" style="1" customWidth="1"/>
    <col min="6642" max="6642" width="17" style="1" customWidth="1"/>
    <col min="6643" max="6649" width="8.85546875" style="1" customWidth="1"/>
    <col min="6650" max="6650" width="15.140625" style="1" customWidth="1"/>
    <col min="6651" max="6651" width="12.140625" style="1" customWidth="1"/>
    <col min="6652" max="6652" width="16.85546875" style="1" customWidth="1"/>
    <col min="6653" max="6653" width="14.85546875" style="1" customWidth="1"/>
    <col min="6654" max="6654" width="25.140625" style="1" customWidth="1"/>
    <col min="6655" max="6892" width="11.42578125" style="1"/>
    <col min="6893" max="6893" width="2.85546875" style="1" customWidth="1"/>
    <col min="6894" max="6895" width="12.85546875" style="1" customWidth="1"/>
    <col min="6896" max="6897" width="8.85546875" style="1" customWidth="1"/>
    <col min="6898" max="6898" width="17" style="1" customWidth="1"/>
    <col min="6899" max="6905" width="8.85546875" style="1" customWidth="1"/>
    <col min="6906" max="6906" width="15.140625" style="1" customWidth="1"/>
    <col min="6907" max="6907" width="12.140625" style="1" customWidth="1"/>
    <col min="6908" max="6908" width="16.85546875" style="1" customWidth="1"/>
    <col min="6909" max="6909" width="14.85546875" style="1" customWidth="1"/>
    <col min="6910" max="6910" width="25.140625" style="1" customWidth="1"/>
    <col min="6911" max="7148" width="11.42578125" style="1"/>
    <col min="7149" max="7149" width="2.85546875" style="1" customWidth="1"/>
    <col min="7150" max="7151" width="12.85546875" style="1" customWidth="1"/>
    <col min="7152" max="7153" width="8.85546875" style="1" customWidth="1"/>
    <col min="7154" max="7154" width="17" style="1" customWidth="1"/>
    <col min="7155" max="7161" width="8.85546875" style="1" customWidth="1"/>
    <col min="7162" max="7162" width="15.140625" style="1" customWidth="1"/>
    <col min="7163" max="7163" width="12.140625" style="1" customWidth="1"/>
    <col min="7164" max="7164" width="16.85546875" style="1" customWidth="1"/>
    <col min="7165" max="7165" width="14.85546875" style="1" customWidth="1"/>
    <col min="7166" max="7166" width="25.140625" style="1" customWidth="1"/>
    <col min="7167" max="7404" width="11.42578125" style="1"/>
    <col min="7405" max="7405" width="2.85546875" style="1" customWidth="1"/>
    <col min="7406" max="7407" width="12.85546875" style="1" customWidth="1"/>
    <col min="7408" max="7409" width="8.85546875" style="1" customWidth="1"/>
    <col min="7410" max="7410" width="17" style="1" customWidth="1"/>
    <col min="7411" max="7417" width="8.85546875" style="1" customWidth="1"/>
    <col min="7418" max="7418" width="15.140625" style="1" customWidth="1"/>
    <col min="7419" max="7419" width="12.140625" style="1" customWidth="1"/>
    <col min="7420" max="7420" width="16.85546875" style="1" customWidth="1"/>
    <col min="7421" max="7421" width="14.85546875" style="1" customWidth="1"/>
    <col min="7422" max="7422" width="25.140625" style="1" customWidth="1"/>
    <col min="7423" max="7660" width="11.42578125" style="1"/>
    <col min="7661" max="7661" width="2.85546875" style="1" customWidth="1"/>
    <col min="7662" max="7663" width="12.85546875" style="1" customWidth="1"/>
    <col min="7664" max="7665" width="8.85546875" style="1" customWidth="1"/>
    <col min="7666" max="7666" width="17" style="1" customWidth="1"/>
    <col min="7667" max="7673" width="8.85546875" style="1" customWidth="1"/>
    <col min="7674" max="7674" width="15.140625" style="1" customWidth="1"/>
    <col min="7675" max="7675" width="12.140625" style="1" customWidth="1"/>
    <col min="7676" max="7676" width="16.85546875" style="1" customWidth="1"/>
    <col min="7677" max="7677" width="14.85546875" style="1" customWidth="1"/>
    <col min="7678" max="7678" width="25.140625" style="1" customWidth="1"/>
    <col min="7679" max="7916" width="11.42578125" style="1"/>
    <col min="7917" max="7917" width="2.85546875" style="1" customWidth="1"/>
    <col min="7918" max="7919" width="12.85546875" style="1" customWidth="1"/>
    <col min="7920" max="7921" width="8.85546875" style="1" customWidth="1"/>
    <col min="7922" max="7922" width="17" style="1" customWidth="1"/>
    <col min="7923" max="7929" width="8.85546875" style="1" customWidth="1"/>
    <col min="7930" max="7930" width="15.140625" style="1" customWidth="1"/>
    <col min="7931" max="7931" width="12.140625" style="1" customWidth="1"/>
    <col min="7932" max="7932" width="16.85546875" style="1" customWidth="1"/>
    <col min="7933" max="7933" width="14.85546875" style="1" customWidth="1"/>
    <col min="7934" max="7934" width="25.140625" style="1" customWidth="1"/>
    <col min="7935" max="8172" width="11.42578125" style="1"/>
    <col min="8173" max="8173" width="2.85546875" style="1" customWidth="1"/>
    <col min="8174" max="8175" width="12.85546875" style="1" customWidth="1"/>
    <col min="8176" max="8177" width="8.85546875" style="1" customWidth="1"/>
    <col min="8178" max="8178" width="17" style="1" customWidth="1"/>
    <col min="8179" max="8185" width="8.85546875" style="1" customWidth="1"/>
    <col min="8186" max="8186" width="15.140625" style="1" customWidth="1"/>
    <col min="8187" max="8187" width="12.140625" style="1" customWidth="1"/>
    <col min="8188" max="8188" width="16.85546875" style="1" customWidth="1"/>
    <col min="8189" max="8189" width="14.85546875" style="1" customWidth="1"/>
    <col min="8190" max="8190" width="25.140625" style="1" customWidth="1"/>
    <col min="8191" max="8428" width="11.42578125" style="1"/>
    <col min="8429" max="8429" width="2.85546875" style="1" customWidth="1"/>
    <col min="8430" max="8431" width="12.85546875" style="1" customWidth="1"/>
    <col min="8432" max="8433" width="8.85546875" style="1" customWidth="1"/>
    <col min="8434" max="8434" width="17" style="1" customWidth="1"/>
    <col min="8435" max="8441" width="8.85546875" style="1" customWidth="1"/>
    <col min="8442" max="8442" width="15.140625" style="1" customWidth="1"/>
    <col min="8443" max="8443" width="12.140625" style="1" customWidth="1"/>
    <col min="8444" max="8444" width="16.85546875" style="1" customWidth="1"/>
    <col min="8445" max="8445" width="14.85546875" style="1" customWidth="1"/>
    <col min="8446" max="8446" width="25.140625" style="1" customWidth="1"/>
    <col min="8447" max="8684" width="11.42578125" style="1"/>
    <col min="8685" max="8685" width="2.85546875" style="1" customWidth="1"/>
    <col min="8686" max="8687" width="12.85546875" style="1" customWidth="1"/>
    <col min="8688" max="8689" width="8.85546875" style="1" customWidth="1"/>
    <col min="8690" max="8690" width="17" style="1" customWidth="1"/>
    <col min="8691" max="8697" width="8.85546875" style="1" customWidth="1"/>
    <col min="8698" max="8698" width="15.140625" style="1" customWidth="1"/>
    <col min="8699" max="8699" width="12.140625" style="1" customWidth="1"/>
    <col min="8700" max="8700" width="16.85546875" style="1" customWidth="1"/>
    <col min="8701" max="8701" width="14.85546875" style="1" customWidth="1"/>
    <col min="8702" max="8702" width="25.140625" style="1" customWidth="1"/>
    <col min="8703" max="8940" width="11.42578125" style="1"/>
    <col min="8941" max="8941" width="2.85546875" style="1" customWidth="1"/>
    <col min="8942" max="8943" width="12.85546875" style="1" customWidth="1"/>
    <col min="8944" max="8945" width="8.85546875" style="1" customWidth="1"/>
    <col min="8946" max="8946" width="17" style="1" customWidth="1"/>
    <col min="8947" max="8953" width="8.85546875" style="1" customWidth="1"/>
    <col min="8954" max="8954" width="15.140625" style="1" customWidth="1"/>
    <col min="8955" max="8955" width="12.140625" style="1" customWidth="1"/>
    <col min="8956" max="8956" width="16.85546875" style="1" customWidth="1"/>
    <col min="8957" max="8957" width="14.85546875" style="1" customWidth="1"/>
    <col min="8958" max="8958" width="25.140625" style="1" customWidth="1"/>
    <col min="8959" max="9196" width="11.42578125" style="1"/>
    <col min="9197" max="9197" width="2.85546875" style="1" customWidth="1"/>
    <col min="9198" max="9199" width="12.85546875" style="1" customWidth="1"/>
    <col min="9200" max="9201" width="8.85546875" style="1" customWidth="1"/>
    <col min="9202" max="9202" width="17" style="1" customWidth="1"/>
    <col min="9203" max="9209" width="8.85546875" style="1" customWidth="1"/>
    <col min="9210" max="9210" width="15.140625" style="1" customWidth="1"/>
    <col min="9211" max="9211" width="12.140625" style="1" customWidth="1"/>
    <col min="9212" max="9212" width="16.85546875" style="1" customWidth="1"/>
    <col min="9213" max="9213" width="14.85546875" style="1" customWidth="1"/>
    <col min="9214" max="9214" width="25.140625" style="1" customWidth="1"/>
    <col min="9215" max="9452" width="11.42578125" style="1"/>
    <col min="9453" max="9453" width="2.85546875" style="1" customWidth="1"/>
    <col min="9454" max="9455" width="12.85546875" style="1" customWidth="1"/>
    <col min="9456" max="9457" width="8.85546875" style="1" customWidth="1"/>
    <col min="9458" max="9458" width="17" style="1" customWidth="1"/>
    <col min="9459" max="9465" width="8.85546875" style="1" customWidth="1"/>
    <col min="9466" max="9466" width="15.140625" style="1" customWidth="1"/>
    <col min="9467" max="9467" width="12.140625" style="1" customWidth="1"/>
    <col min="9468" max="9468" width="16.85546875" style="1" customWidth="1"/>
    <col min="9469" max="9469" width="14.85546875" style="1" customWidth="1"/>
    <col min="9470" max="9470" width="25.140625" style="1" customWidth="1"/>
    <col min="9471" max="9708" width="11.42578125" style="1"/>
    <col min="9709" max="9709" width="2.85546875" style="1" customWidth="1"/>
    <col min="9710" max="9711" width="12.85546875" style="1" customWidth="1"/>
    <col min="9712" max="9713" width="8.85546875" style="1" customWidth="1"/>
    <col min="9714" max="9714" width="17" style="1" customWidth="1"/>
    <col min="9715" max="9721" width="8.85546875" style="1" customWidth="1"/>
    <col min="9722" max="9722" width="15.140625" style="1" customWidth="1"/>
    <col min="9723" max="9723" width="12.140625" style="1" customWidth="1"/>
    <col min="9724" max="9724" width="16.85546875" style="1" customWidth="1"/>
    <col min="9725" max="9725" width="14.85546875" style="1" customWidth="1"/>
    <col min="9726" max="9726" width="25.140625" style="1" customWidth="1"/>
    <col min="9727" max="9964" width="11.42578125" style="1"/>
    <col min="9965" max="9965" width="2.85546875" style="1" customWidth="1"/>
    <col min="9966" max="9967" width="12.85546875" style="1" customWidth="1"/>
    <col min="9968" max="9969" width="8.85546875" style="1" customWidth="1"/>
    <col min="9970" max="9970" width="17" style="1" customWidth="1"/>
    <col min="9971" max="9977" width="8.85546875" style="1" customWidth="1"/>
    <col min="9978" max="9978" width="15.140625" style="1" customWidth="1"/>
    <col min="9979" max="9979" width="12.140625" style="1" customWidth="1"/>
    <col min="9980" max="9980" width="16.85546875" style="1" customWidth="1"/>
    <col min="9981" max="9981" width="14.85546875" style="1" customWidth="1"/>
    <col min="9982" max="9982" width="25.140625" style="1" customWidth="1"/>
    <col min="9983" max="10220" width="11.42578125" style="1"/>
    <col min="10221" max="10221" width="2.85546875" style="1" customWidth="1"/>
    <col min="10222" max="10223" width="12.85546875" style="1" customWidth="1"/>
    <col min="10224" max="10225" width="8.85546875" style="1" customWidth="1"/>
    <col min="10226" max="10226" width="17" style="1" customWidth="1"/>
    <col min="10227" max="10233" width="8.85546875" style="1" customWidth="1"/>
    <col min="10234" max="10234" width="15.140625" style="1" customWidth="1"/>
    <col min="10235" max="10235" width="12.140625" style="1" customWidth="1"/>
    <col min="10236" max="10236" width="16.85546875" style="1" customWidth="1"/>
    <col min="10237" max="10237" width="14.85546875" style="1" customWidth="1"/>
    <col min="10238" max="10238" width="25.140625" style="1" customWidth="1"/>
    <col min="10239" max="10476" width="11.42578125" style="1"/>
    <col min="10477" max="10477" width="2.85546875" style="1" customWidth="1"/>
    <col min="10478" max="10479" width="12.85546875" style="1" customWidth="1"/>
    <col min="10480" max="10481" width="8.85546875" style="1" customWidth="1"/>
    <col min="10482" max="10482" width="17" style="1" customWidth="1"/>
    <col min="10483" max="10489" width="8.85546875" style="1" customWidth="1"/>
    <col min="10490" max="10490" width="15.140625" style="1" customWidth="1"/>
    <col min="10491" max="10491" width="12.140625" style="1" customWidth="1"/>
    <col min="10492" max="10492" width="16.85546875" style="1" customWidth="1"/>
    <col min="10493" max="10493" width="14.85546875" style="1" customWidth="1"/>
    <col min="10494" max="10494" width="25.140625" style="1" customWidth="1"/>
    <col min="10495" max="10732" width="11.42578125" style="1"/>
    <col min="10733" max="10733" width="2.85546875" style="1" customWidth="1"/>
    <col min="10734" max="10735" width="12.85546875" style="1" customWidth="1"/>
    <col min="10736" max="10737" width="8.85546875" style="1" customWidth="1"/>
    <col min="10738" max="10738" width="17" style="1" customWidth="1"/>
    <col min="10739" max="10745" width="8.85546875" style="1" customWidth="1"/>
    <col min="10746" max="10746" width="15.140625" style="1" customWidth="1"/>
    <col min="10747" max="10747" width="12.140625" style="1" customWidth="1"/>
    <col min="10748" max="10748" width="16.85546875" style="1" customWidth="1"/>
    <col min="10749" max="10749" width="14.85546875" style="1" customWidth="1"/>
    <col min="10750" max="10750" width="25.140625" style="1" customWidth="1"/>
    <col min="10751" max="10988" width="11.42578125" style="1"/>
    <col min="10989" max="10989" width="2.85546875" style="1" customWidth="1"/>
    <col min="10990" max="10991" width="12.85546875" style="1" customWidth="1"/>
    <col min="10992" max="10993" width="8.85546875" style="1" customWidth="1"/>
    <col min="10994" max="10994" width="17" style="1" customWidth="1"/>
    <col min="10995" max="11001" width="8.85546875" style="1" customWidth="1"/>
    <col min="11002" max="11002" width="15.140625" style="1" customWidth="1"/>
    <col min="11003" max="11003" width="12.140625" style="1" customWidth="1"/>
    <col min="11004" max="11004" width="16.85546875" style="1" customWidth="1"/>
    <col min="11005" max="11005" width="14.85546875" style="1" customWidth="1"/>
    <col min="11006" max="11006" width="25.140625" style="1" customWidth="1"/>
    <col min="11007" max="11244" width="11.42578125" style="1"/>
    <col min="11245" max="11245" width="2.85546875" style="1" customWidth="1"/>
    <col min="11246" max="11247" width="12.85546875" style="1" customWidth="1"/>
    <col min="11248" max="11249" width="8.85546875" style="1" customWidth="1"/>
    <col min="11250" max="11250" width="17" style="1" customWidth="1"/>
    <col min="11251" max="11257" width="8.85546875" style="1" customWidth="1"/>
    <col min="11258" max="11258" width="15.140625" style="1" customWidth="1"/>
    <col min="11259" max="11259" width="12.140625" style="1" customWidth="1"/>
    <col min="11260" max="11260" width="16.85546875" style="1" customWidth="1"/>
    <col min="11261" max="11261" width="14.85546875" style="1" customWidth="1"/>
    <col min="11262" max="11262" width="25.140625" style="1" customWidth="1"/>
    <col min="11263" max="11500" width="11.42578125" style="1"/>
    <col min="11501" max="11501" width="2.85546875" style="1" customWidth="1"/>
    <col min="11502" max="11503" width="12.85546875" style="1" customWidth="1"/>
    <col min="11504" max="11505" width="8.85546875" style="1" customWidth="1"/>
    <col min="11506" max="11506" width="17" style="1" customWidth="1"/>
    <col min="11507" max="11513" width="8.85546875" style="1" customWidth="1"/>
    <col min="11514" max="11514" width="15.140625" style="1" customWidth="1"/>
    <col min="11515" max="11515" width="12.140625" style="1" customWidth="1"/>
    <col min="11516" max="11516" width="16.85546875" style="1" customWidth="1"/>
    <col min="11517" max="11517" width="14.85546875" style="1" customWidth="1"/>
    <col min="11518" max="11518" width="25.140625" style="1" customWidth="1"/>
    <col min="11519" max="11756" width="11.42578125" style="1"/>
    <col min="11757" max="11757" width="2.85546875" style="1" customWidth="1"/>
    <col min="11758" max="11759" width="12.85546875" style="1" customWidth="1"/>
    <col min="11760" max="11761" width="8.85546875" style="1" customWidth="1"/>
    <col min="11762" max="11762" width="17" style="1" customWidth="1"/>
    <col min="11763" max="11769" width="8.85546875" style="1" customWidth="1"/>
    <col min="11770" max="11770" width="15.140625" style="1" customWidth="1"/>
    <col min="11771" max="11771" width="12.140625" style="1" customWidth="1"/>
    <col min="11772" max="11772" width="16.85546875" style="1" customWidth="1"/>
    <col min="11773" max="11773" width="14.85546875" style="1" customWidth="1"/>
    <col min="11774" max="11774" width="25.140625" style="1" customWidth="1"/>
    <col min="11775" max="12012" width="11.42578125" style="1"/>
    <col min="12013" max="12013" width="2.85546875" style="1" customWidth="1"/>
    <col min="12014" max="12015" width="12.85546875" style="1" customWidth="1"/>
    <col min="12016" max="12017" width="8.85546875" style="1" customWidth="1"/>
    <col min="12018" max="12018" width="17" style="1" customWidth="1"/>
    <col min="12019" max="12025" width="8.85546875" style="1" customWidth="1"/>
    <col min="12026" max="12026" width="15.140625" style="1" customWidth="1"/>
    <col min="12027" max="12027" width="12.140625" style="1" customWidth="1"/>
    <col min="12028" max="12028" width="16.85546875" style="1" customWidth="1"/>
    <col min="12029" max="12029" width="14.85546875" style="1" customWidth="1"/>
    <col min="12030" max="12030" width="25.140625" style="1" customWidth="1"/>
    <col min="12031" max="12268" width="11.42578125" style="1"/>
    <col min="12269" max="12269" width="2.85546875" style="1" customWidth="1"/>
    <col min="12270" max="12271" width="12.85546875" style="1" customWidth="1"/>
    <col min="12272" max="12273" width="8.85546875" style="1" customWidth="1"/>
    <col min="12274" max="12274" width="17" style="1" customWidth="1"/>
    <col min="12275" max="12281" width="8.85546875" style="1" customWidth="1"/>
    <col min="12282" max="12282" width="15.140625" style="1" customWidth="1"/>
    <col min="12283" max="12283" width="12.140625" style="1" customWidth="1"/>
    <col min="12284" max="12284" width="16.85546875" style="1" customWidth="1"/>
    <col min="12285" max="12285" width="14.85546875" style="1" customWidth="1"/>
    <col min="12286" max="12286" width="25.140625" style="1" customWidth="1"/>
    <col min="12287" max="12524" width="11.42578125" style="1"/>
    <col min="12525" max="12525" width="2.85546875" style="1" customWidth="1"/>
    <col min="12526" max="12527" width="12.85546875" style="1" customWidth="1"/>
    <col min="12528" max="12529" width="8.85546875" style="1" customWidth="1"/>
    <col min="12530" max="12530" width="17" style="1" customWidth="1"/>
    <col min="12531" max="12537" width="8.85546875" style="1" customWidth="1"/>
    <col min="12538" max="12538" width="15.140625" style="1" customWidth="1"/>
    <col min="12539" max="12539" width="12.140625" style="1" customWidth="1"/>
    <col min="12540" max="12540" width="16.85546875" style="1" customWidth="1"/>
    <col min="12541" max="12541" width="14.85546875" style="1" customWidth="1"/>
    <col min="12542" max="12542" width="25.140625" style="1" customWidth="1"/>
    <col min="12543" max="12780" width="11.42578125" style="1"/>
    <col min="12781" max="12781" width="2.85546875" style="1" customWidth="1"/>
    <col min="12782" max="12783" width="12.85546875" style="1" customWidth="1"/>
    <col min="12784" max="12785" width="8.85546875" style="1" customWidth="1"/>
    <col min="12786" max="12786" width="17" style="1" customWidth="1"/>
    <col min="12787" max="12793" width="8.85546875" style="1" customWidth="1"/>
    <col min="12794" max="12794" width="15.140625" style="1" customWidth="1"/>
    <col min="12795" max="12795" width="12.140625" style="1" customWidth="1"/>
    <col min="12796" max="12796" width="16.85546875" style="1" customWidth="1"/>
    <col min="12797" max="12797" width="14.85546875" style="1" customWidth="1"/>
    <col min="12798" max="12798" width="25.140625" style="1" customWidth="1"/>
    <col min="12799" max="13036" width="11.42578125" style="1"/>
    <col min="13037" max="13037" width="2.85546875" style="1" customWidth="1"/>
    <col min="13038" max="13039" width="12.85546875" style="1" customWidth="1"/>
    <col min="13040" max="13041" width="8.85546875" style="1" customWidth="1"/>
    <col min="13042" max="13042" width="17" style="1" customWidth="1"/>
    <col min="13043" max="13049" width="8.85546875" style="1" customWidth="1"/>
    <col min="13050" max="13050" width="15.140625" style="1" customWidth="1"/>
    <col min="13051" max="13051" width="12.140625" style="1" customWidth="1"/>
    <col min="13052" max="13052" width="16.85546875" style="1" customWidth="1"/>
    <col min="13053" max="13053" width="14.85546875" style="1" customWidth="1"/>
    <col min="13054" max="13054" width="25.140625" style="1" customWidth="1"/>
    <col min="13055" max="13292" width="11.42578125" style="1"/>
    <col min="13293" max="13293" width="2.85546875" style="1" customWidth="1"/>
    <col min="13294" max="13295" width="12.85546875" style="1" customWidth="1"/>
    <col min="13296" max="13297" width="8.85546875" style="1" customWidth="1"/>
    <col min="13298" max="13298" width="17" style="1" customWidth="1"/>
    <col min="13299" max="13305" width="8.85546875" style="1" customWidth="1"/>
    <col min="13306" max="13306" width="15.140625" style="1" customWidth="1"/>
    <col min="13307" max="13307" width="12.140625" style="1" customWidth="1"/>
    <col min="13308" max="13308" width="16.85546875" style="1" customWidth="1"/>
    <col min="13309" max="13309" width="14.85546875" style="1" customWidth="1"/>
    <col min="13310" max="13310" width="25.140625" style="1" customWidth="1"/>
    <col min="13311" max="13548" width="11.42578125" style="1"/>
    <col min="13549" max="13549" width="2.85546875" style="1" customWidth="1"/>
    <col min="13550" max="13551" width="12.85546875" style="1" customWidth="1"/>
    <col min="13552" max="13553" width="8.85546875" style="1" customWidth="1"/>
    <col min="13554" max="13554" width="17" style="1" customWidth="1"/>
    <col min="13555" max="13561" width="8.85546875" style="1" customWidth="1"/>
    <col min="13562" max="13562" width="15.140625" style="1" customWidth="1"/>
    <col min="13563" max="13563" width="12.140625" style="1" customWidth="1"/>
    <col min="13564" max="13564" width="16.85546875" style="1" customWidth="1"/>
    <col min="13565" max="13565" width="14.85546875" style="1" customWidth="1"/>
    <col min="13566" max="13566" width="25.140625" style="1" customWidth="1"/>
    <col min="13567" max="13804" width="11.42578125" style="1"/>
    <col min="13805" max="13805" width="2.85546875" style="1" customWidth="1"/>
    <col min="13806" max="13807" width="12.85546875" style="1" customWidth="1"/>
    <col min="13808" max="13809" width="8.85546875" style="1" customWidth="1"/>
    <col min="13810" max="13810" width="17" style="1" customWidth="1"/>
    <col min="13811" max="13817" width="8.85546875" style="1" customWidth="1"/>
    <col min="13818" max="13818" width="15.140625" style="1" customWidth="1"/>
    <col min="13819" max="13819" width="12.140625" style="1" customWidth="1"/>
    <col min="13820" max="13820" width="16.85546875" style="1" customWidth="1"/>
    <col min="13821" max="13821" width="14.85546875" style="1" customWidth="1"/>
    <col min="13822" max="13822" width="25.140625" style="1" customWidth="1"/>
    <col min="13823" max="14060" width="11.42578125" style="1"/>
    <col min="14061" max="14061" width="2.85546875" style="1" customWidth="1"/>
    <col min="14062" max="14063" width="12.85546875" style="1" customWidth="1"/>
    <col min="14064" max="14065" width="8.85546875" style="1" customWidth="1"/>
    <col min="14066" max="14066" width="17" style="1" customWidth="1"/>
    <col min="14067" max="14073" width="8.85546875" style="1" customWidth="1"/>
    <col min="14074" max="14074" width="15.140625" style="1" customWidth="1"/>
    <col min="14075" max="14075" width="12.140625" style="1" customWidth="1"/>
    <col min="14076" max="14076" width="16.85546875" style="1" customWidth="1"/>
    <col min="14077" max="14077" width="14.85546875" style="1" customWidth="1"/>
    <col min="14078" max="14078" width="25.140625" style="1" customWidth="1"/>
    <col min="14079" max="14316" width="11.42578125" style="1"/>
    <col min="14317" max="14317" width="2.85546875" style="1" customWidth="1"/>
    <col min="14318" max="14319" width="12.85546875" style="1" customWidth="1"/>
    <col min="14320" max="14321" width="8.85546875" style="1" customWidth="1"/>
    <col min="14322" max="14322" width="17" style="1" customWidth="1"/>
    <col min="14323" max="14329" width="8.85546875" style="1" customWidth="1"/>
    <col min="14330" max="14330" width="15.140625" style="1" customWidth="1"/>
    <col min="14331" max="14331" width="12.140625" style="1" customWidth="1"/>
    <col min="14332" max="14332" width="16.85546875" style="1" customWidth="1"/>
    <col min="14333" max="14333" width="14.85546875" style="1" customWidth="1"/>
    <col min="14334" max="14334" width="25.140625" style="1" customWidth="1"/>
    <col min="14335" max="14572" width="11.42578125" style="1"/>
    <col min="14573" max="14573" width="2.85546875" style="1" customWidth="1"/>
    <col min="14574" max="14575" width="12.85546875" style="1" customWidth="1"/>
    <col min="14576" max="14577" width="8.85546875" style="1" customWidth="1"/>
    <col min="14578" max="14578" width="17" style="1" customWidth="1"/>
    <col min="14579" max="14585" width="8.85546875" style="1" customWidth="1"/>
    <col min="14586" max="14586" width="15.140625" style="1" customWidth="1"/>
    <col min="14587" max="14587" width="12.140625" style="1" customWidth="1"/>
    <col min="14588" max="14588" width="16.85546875" style="1" customWidth="1"/>
    <col min="14589" max="14589" width="14.85546875" style="1" customWidth="1"/>
    <col min="14590" max="14590" width="25.140625" style="1" customWidth="1"/>
    <col min="14591" max="14828" width="11.42578125" style="1"/>
    <col min="14829" max="14829" width="2.85546875" style="1" customWidth="1"/>
    <col min="14830" max="14831" width="12.85546875" style="1" customWidth="1"/>
    <col min="14832" max="14833" width="8.85546875" style="1" customWidth="1"/>
    <col min="14834" max="14834" width="17" style="1" customWidth="1"/>
    <col min="14835" max="14841" width="8.85546875" style="1" customWidth="1"/>
    <col min="14842" max="14842" width="15.140625" style="1" customWidth="1"/>
    <col min="14843" max="14843" width="12.140625" style="1" customWidth="1"/>
    <col min="14844" max="14844" width="16.85546875" style="1" customWidth="1"/>
    <col min="14845" max="14845" width="14.85546875" style="1" customWidth="1"/>
    <col min="14846" max="14846" width="25.140625" style="1" customWidth="1"/>
    <col min="14847" max="15084" width="11.42578125" style="1"/>
    <col min="15085" max="15085" width="2.85546875" style="1" customWidth="1"/>
    <col min="15086" max="15087" width="12.85546875" style="1" customWidth="1"/>
    <col min="15088" max="15089" width="8.85546875" style="1" customWidth="1"/>
    <col min="15090" max="15090" width="17" style="1" customWidth="1"/>
    <col min="15091" max="15097" width="8.85546875" style="1" customWidth="1"/>
    <col min="15098" max="15098" width="15.140625" style="1" customWidth="1"/>
    <col min="15099" max="15099" width="12.140625" style="1" customWidth="1"/>
    <col min="15100" max="15100" width="16.85546875" style="1" customWidth="1"/>
    <col min="15101" max="15101" width="14.85546875" style="1" customWidth="1"/>
    <col min="15102" max="15102" width="25.140625" style="1" customWidth="1"/>
    <col min="15103" max="15340" width="11.42578125" style="1"/>
    <col min="15341" max="15341" width="2.85546875" style="1" customWidth="1"/>
    <col min="15342" max="15343" width="12.85546875" style="1" customWidth="1"/>
    <col min="15344" max="15345" width="8.85546875" style="1" customWidth="1"/>
    <col min="15346" max="15346" width="17" style="1" customWidth="1"/>
    <col min="15347" max="15353" width="8.85546875" style="1" customWidth="1"/>
    <col min="15354" max="15354" width="15.140625" style="1" customWidth="1"/>
    <col min="15355" max="15355" width="12.140625" style="1" customWidth="1"/>
    <col min="15356" max="15356" width="16.85546875" style="1" customWidth="1"/>
    <col min="15357" max="15357" width="14.85546875" style="1" customWidth="1"/>
    <col min="15358" max="15358" width="25.140625" style="1" customWidth="1"/>
    <col min="15359" max="15596" width="11.42578125" style="1"/>
    <col min="15597" max="15597" width="2.85546875" style="1" customWidth="1"/>
    <col min="15598" max="15599" width="12.85546875" style="1" customWidth="1"/>
    <col min="15600" max="15601" width="8.85546875" style="1" customWidth="1"/>
    <col min="15602" max="15602" width="17" style="1" customWidth="1"/>
    <col min="15603" max="15609" width="8.85546875" style="1" customWidth="1"/>
    <col min="15610" max="15610" width="15.140625" style="1" customWidth="1"/>
    <col min="15611" max="15611" width="12.140625" style="1" customWidth="1"/>
    <col min="15612" max="15612" width="16.85546875" style="1" customWidth="1"/>
    <col min="15613" max="15613" width="14.85546875" style="1" customWidth="1"/>
    <col min="15614" max="15614" width="25.140625" style="1" customWidth="1"/>
    <col min="15615" max="15852" width="11.42578125" style="1"/>
    <col min="15853" max="15853" width="2.85546875" style="1" customWidth="1"/>
    <col min="15854" max="15855" width="12.85546875" style="1" customWidth="1"/>
    <col min="15856" max="15857" width="8.85546875" style="1" customWidth="1"/>
    <col min="15858" max="15858" width="17" style="1" customWidth="1"/>
    <col min="15859" max="15865" width="8.85546875" style="1" customWidth="1"/>
    <col min="15866" max="15866" width="15.140625" style="1" customWidth="1"/>
    <col min="15867" max="15867" width="12.140625" style="1" customWidth="1"/>
    <col min="15868" max="15868" width="16.85546875" style="1" customWidth="1"/>
    <col min="15869" max="15869" width="14.85546875" style="1" customWidth="1"/>
    <col min="15870" max="15870" width="25.140625" style="1" customWidth="1"/>
    <col min="15871" max="16108" width="11.42578125" style="1"/>
    <col min="16109" max="16109" width="2.85546875" style="1" customWidth="1"/>
    <col min="16110" max="16111" width="12.85546875" style="1" customWidth="1"/>
    <col min="16112" max="16113" width="8.85546875" style="1" customWidth="1"/>
    <col min="16114" max="16114" width="17" style="1" customWidth="1"/>
    <col min="16115" max="16121" width="8.85546875" style="1" customWidth="1"/>
    <col min="16122" max="16122" width="15.140625" style="1" customWidth="1"/>
    <col min="16123" max="16123" width="12.140625" style="1" customWidth="1"/>
    <col min="16124" max="16124" width="16.85546875" style="1" customWidth="1"/>
    <col min="16125" max="16125" width="14.85546875" style="1" customWidth="1"/>
    <col min="16126" max="16126" width="25.140625" style="1" customWidth="1"/>
    <col min="16127" max="16365" width="11.42578125" style="1"/>
    <col min="16366" max="16384" width="11.42578125" style="1" customWidth="1"/>
  </cols>
  <sheetData>
    <row r="1" spans="1:8" s="24" customFormat="1" ht="16.5" thickTop="1" x14ac:dyDescent="0.25">
      <c r="A1" s="23"/>
      <c r="B1" s="102" t="s">
        <v>215</v>
      </c>
      <c r="C1" s="103"/>
      <c r="D1" s="103"/>
      <c r="E1" s="103"/>
      <c r="F1" s="103"/>
      <c r="G1" s="103"/>
      <c r="H1" s="104"/>
    </row>
    <row r="2" spans="1:8" s="24" customFormat="1" ht="15" x14ac:dyDescent="0.25">
      <c r="B2" s="25"/>
      <c r="C2" s="26"/>
      <c r="D2" s="27"/>
      <c r="E2" s="27"/>
      <c r="F2" s="28"/>
      <c r="G2" s="28"/>
      <c r="H2" s="29"/>
    </row>
    <row r="3" spans="1:8" s="24" customFormat="1" ht="27" customHeight="1" x14ac:dyDescent="0.25">
      <c r="B3" s="30"/>
      <c r="C3" s="26"/>
      <c r="D3" s="27"/>
      <c r="E3" s="27"/>
      <c r="F3" s="26"/>
      <c r="G3" s="26"/>
      <c r="H3" s="29"/>
    </row>
    <row r="4" spans="1:8" s="24" customFormat="1" ht="15.75" x14ac:dyDescent="0.25">
      <c r="B4" s="30"/>
      <c r="C4" s="26"/>
      <c r="D4" s="27"/>
      <c r="E4" s="27"/>
      <c r="F4" s="26"/>
      <c r="G4" s="26"/>
      <c r="H4" s="29"/>
    </row>
    <row r="5" spans="1:8" s="24" customFormat="1" ht="9" customHeight="1" x14ac:dyDescent="0.25">
      <c r="B5" s="30"/>
      <c r="C5" s="26"/>
      <c r="D5" s="31"/>
      <c r="E5" s="31"/>
      <c r="F5" s="31"/>
      <c r="G5" s="31"/>
      <c r="H5" s="32"/>
    </row>
    <row r="6" spans="1:8" s="24" customFormat="1" ht="23.25" x14ac:dyDescent="0.25">
      <c r="B6" s="69"/>
      <c r="C6" s="70"/>
      <c r="D6" s="70"/>
      <c r="E6" s="70"/>
      <c r="F6" s="70"/>
      <c r="G6" s="108"/>
      <c r="H6" s="109"/>
    </row>
    <row r="7" spans="1:8" s="24" customFormat="1" ht="24" thickBot="1" x14ac:dyDescent="0.3">
      <c r="B7" s="110"/>
      <c r="C7" s="111"/>
      <c r="D7" s="111"/>
      <c r="E7" s="111"/>
      <c r="F7" s="111"/>
      <c r="G7" s="111"/>
      <c r="H7" s="112"/>
    </row>
    <row r="8" spans="1:8" s="24" customFormat="1" ht="32.450000000000003" customHeight="1" thickTop="1" x14ac:dyDescent="0.25">
      <c r="B8" s="33" t="s">
        <v>6</v>
      </c>
      <c r="C8" s="105" t="s">
        <v>69</v>
      </c>
      <c r="D8" s="105"/>
      <c r="E8" s="105"/>
      <c r="F8" s="105"/>
      <c r="G8" s="106"/>
      <c r="H8" s="107"/>
    </row>
    <row r="9" spans="1:8" s="24" customFormat="1" ht="27.95" customHeight="1" x14ac:dyDescent="0.25">
      <c r="B9" s="34" t="s">
        <v>7</v>
      </c>
      <c r="C9" s="96" t="s">
        <v>67</v>
      </c>
      <c r="D9" s="97"/>
      <c r="E9" s="97"/>
      <c r="F9" s="97"/>
      <c r="G9" s="97"/>
      <c r="H9" s="98"/>
    </row>
    <row r="10" spans="1:8" s="24" customFormat="1" ht="27.95" customHeight="1" x14ac:dyDescent="0.25">
      <c r="B10" s="34" t="s">
        <v>8</v>
      </c>
      <c r="C10" s="96" t="s">
        <v>68</v>
      </c>
      <c r="D10" s="97"/>
      <c r="E10" s="97"/>
      <c r="F10" s="97"/>
      <c r="G10" s="97"/>
      <c r="H10" s="98"/>
    </row>
    <row r="11" spans="1:8" s="24" customFormat="1" ht="22.9" customHeight="1" thickBot="1" x14ac:dyDescent="0.3">
      <c r="B11" s="35" t="s">
        <v>9</v>
      </c>
      <c r="C11" s="99" t="s">
        <v>62</v>
      </c>
      <c r="D11" s="100"/>
      <c r="E11" s="100"/>
      <c r="F11" s="100"/>
      <c r="G11" s="100"/>
      <c r="H11" s="101"/>
    </row>
    <row r="12" spans="1:8" ht="16.5" thickTop="1" x14ac:dyDescent="0.2">
      <c r="B12" s="2"/>
      <c r="C12" s="3"/>
      <c r="D12" s="4"/>
      <c r="E12" s="14"/>
      <c r="F12" s="17"/>
      <c r="G12" s="17"/>
      <c r="H12" s="17"/>
    </row>
    <row r="13" spans="1:8" s="72" customFormat="1" ht="15.75" x14ac:dyDescent="0.2">
      <c r="B13" s="73"/>
      <c r="C13" s="74"/>
      <c r="D13" s="75"/>
      <c r="E13" s="81"/>
      <c r="F13" s="17"/>
      <c r="G13" s="17"/>
      <c r="H13" s="17"/>
    </row>
    <row r="14" spans="1:8" s="72" customFormat="1" ht="15.75" x14ac:dyDescent="0.2">
      <c r="B14" s="73"/>
      <c r="C14" s="74"/>
      <c r="D14" s="75"/>
      <c r="E14" s="81"/>
      <c r="F14" s="17"/>
      <c r="G14" s="17"/>
      <c r="H14" s="17"/>
    </row>
    <row r="15" spans="1:8" ht="15.75" x14ac:dyDescent="0.2">
      <c r="B15" s="2"/>
      <c r="C15" s="5" t="s">
        <v>0</v>
      </c>
      <c r="D15" s="4"/>
      <c r="E15" s="14"/>
      <c r="F15" s="17"/>
      <c r="G15" s="17"/>
      <c r="H15" s="17"/>
    </row>
    <row r="16" spans="1:8" s="72" customFormat="1" ht="15.75" x14ac:dyDescent="0.2">
      <c r="B16" s="73"/>
      <c r="C16" s="76"/>
      <c r="D16" s="75"/>
      <c r="E16" s="81"/>
      <c r="F16" s="17"/>
      <c r="G16" s="17"/>
      <c r="H16" s="17"/>
    </row>
    <row r="17" spans="2:8" s="72" customFormat="1" ht="15.75" x14ac:dyDescent="0.2">
      <c r="B17" s="73"/>
      <c r="C17" s="76"/>
      <c r="D17" s="75"/>
      <c r="E17" s="81"/>
      <c r="F17" s="17"/>
      <c r="G17" s="17"/>
      <c r="H17" s="17"/>
    </row>
    <row r="18" spans="2:8" ht="15.75" x14ac:dyDescent="0.2">
      <c r="B18" s="2"/>
      <c r="C18" s="3"/>
      <c r="D18" s="4"/>
      <c r="E18" s="14"/>
      <c r="F18" s="17"/>
      <c r="G18" s="17"/>
      <c r="H18" s="17"/>
    </row>
    <row r="19" spans="2:8" ht="15.75" customHeight="1" x14ac:dyDescent="0.2">
      <c r="B19" s="2"/>
      <c r="C19" s="94" t="s">
        <v>70</v>
      </c>
      <c r="D19" s="95"/>
      <c r="E19" s="95"/>
      <c r="F19" s="95"/>
      <c r="G19" s="95"/>
      <c r="H19" s="20"/>
    </row>
    <row r="20" spans="2:8" s="9" customFormat="1" ht="15.75" customHeight="1" x14ac:dyDescent="0.25">
      <c r="B20" s="2"/>
      <c r="C20" s="46" t="s">
        <v>71</v>
      </c>
      <c r="D20" s="47"/>
      <c r="E20" s="48"/>
      <c r="F20" s="48"/>
      <c r="G20" s="48"/>
      <c r="H20" s="38">
        <f>H121</f>
        <v>5206.21</v>
      </c>
    </row>
    <row r="21" spans="2:8" s="9" customFormat="1" ht="15.75" customHeight="1" x14ac:dyDescent="0.25">
      <c r="B21" s="2"/>
      <c r="C21" s="46" t="s">
        <v>63</v>
      </c>
      <c r="D21" s="47"/>
      <c r="E21" s="48"/>
      <c r="F21" s="48"/>
      <c r="G21" s="48"/>
      <c r="H21" s="38">
        <f>H136</f>
        <v>14181.14</v>
      </c>
    </row>
    <row r="22" spans="2:8" s="9" customFormat="1" ht="15.75" customHeight="1" x14ac:dyDescent="0.25">
      <c r="B22" s="2"/>
      <c r="C22" s="46" t="s">
        <v>64</v>
      </c>
      <c r="D22" s="47"/>
      <c r="E22" s="48"/>
      <c r="F22" s="48"/>
      <c r="G22" s="48"/>
      <c r="H22" s="38">
        <f>H155</f>
        <v>2610.5100000000002</v>
      </c>
    </row>
    <row r="23" spans="2:8" s="9" customFormat="1" ht="15.75" customHeight="1" x14ac:dyDescent="0.25">
      <c r="B23" s="2"/>
      <c r="C23" s="46" t="s">
        <v>65</v>
      </c>
      <c r="D23" s="47"/>
      <c r="E23" s="48"/>
      <c r="F23" s="48"/>
      <c r="G23" s="48"/>
      <c r="H23" s="38">
        <f>H164</f>
        <v>557.78</v>
      </c>
    </row>
    <row r="24" spans="2:8" s="9" customFormat="1" ht="15.75" customHeight="1" x14ac:dyDescent="0.25">
      <c r="B24" s="2"/>
      <c r="C24" s="46" t="s">
        <v>66</v>
      </c>
      <c r="D24" s="47"/>
      <c r="E24" s="48"/>
      <c r="F24" s="48"/>
      <c r="G24" s="48"/>
      <c r="H24" s="38">
        <f>H186</f>
        <v>646</v>
      </c>
    </row>
    <row r="25" spans="2:8" s="9" customFormat="1" ht="15.75" customHeight="1" x14ac:dyDescent="0.25">
      <c r="B25" s="2"/>
      <c r="C25" s="8"/>
      <c r="D25" s="49"/>
      <c r="E25" s="4"/>
      <c r="F25" s="39"/>
      <c r="G25" s="39" t="s">
        <v>18</v>
      </c>
      <c r="H25" s="40">
        <f>SUBTOTAL(9,H20:H24)</f>
        <v>23201.64</v>
      </c>
    </row>
    <row r="26" spans="2:8" ht="15.75" x14ac:dyDescent="0.2">
      <c r="B26" s="2"/>
      <c r="H26" s="21"/>
    </row>
    <row r="27" spans="2:8" s="72" customFormat="1" ht="15.75" x14ac:dyDescent="0.2">
      <c r="B27" s="73"/>
      <c r="D27" s="77"/>
      <c r="E27" s="82"/>
      <c r="F27" s="18"/>
      <c r="G27" s="18"/>
      <c r="H27" s="21"/>
    </row>
    <row r="28" spans="2:8" s="72" customFormat="1" ht="15.75" x14ac:dyDescent="0.2">
      <c r="B28" s="73"/>
      <c r="D28" s="77"/>
      <c r="E28" s="82"/>
      <c r="F28" s="18"/>
      <c r="G28" s="18"/>
      <c r="H28" s="21"/>
    </row>
    <row r="29" spans="2:8" ht="15.75" x14ac:dyDescent="0.2">
      <c r="B29" s="2"/>
      <c r="H29" s="21"/>
    </row>
    <row r="30" spans="2:8" ht="15.75" x14ac:dyDescent="0.2">
      <c r="B30" s="2"/>
      <c r="C30" s="94" t="s">
        <v>72</v>
      </c>
      <c r="D30" s="95"/>
      <c r="E30" s="95"/>
      <c r="F30" s="95"/>
      <c r="G30" s="95"/>
      <c r="H30" s="20"/>
    </row>
    <row r="31" spans="2:8" ht="15.75" x14ac:dyDescent="0.2">
      <c r="B31" s="2"/>
      <c r="C31" s="84" t="s">
        <v>71</v>
      </c>
      <c r="D31" s="47"/>
      <c r="E31" s="48"/>
      <c r="F31" s="48"/>
      <c r="G31" s="48"/>
      <c r="H31" s="38">
        <f>H200</f>
        <v>847.63</v>
      </c>
    </row>
    <row r="32" spans="2:8" ht="15.75" x14ac:dyDescent="0.2">
      <c r="B32" s="2"/>
      <c r="C32" s="46" t="s">
        <v>63</v>
      </c>
      <c r="D32" s="47"/>
      <c r="E32" s="48"/>
      <c r="F32" s="48"/>
      <c r="G32" s="48"/>
      <c r="H32" s="38">
        <f>H205</f>
        <v>54.499999999999993</v>
      </c>
    </row>
    <row r="33" spans="2:8" ht="15.75" x14ac:dyDescent="0.2">
      <c r="B33" s="2"/>
      <c r="C33" s="46" t="s">
        <v>64</v>
      </c>
      <c r="D33" s="47"/>
      <c r="E33" s="48"/>
      <c r="F33" s="48"/>
      <c r="G33" s="48"/>
      <c r="H33" s="38">
        <f>H212</f>
        <v>99.860000000000014</v>
      </c>
    </row>
    <row r="34" spans="2:8" s="9" customFormat="1" ht="15.75" customHeight="1" x14ac:dyDescent="0.25">
      <c r="B34" s="2"/>
      <c r="C34" s="46" t="s">
        <v>201</v>
      </c>
      <c r="D34" s="47"/>
      <c r="E34" s="48"/>
      <c r="F34" s="48"/>
      <c r="G34" s="48"/>
      <c r="H34" s="38">
        <f>H217</f>
        <v>3</v>
      </c>
    </row>
    <row r="35" spans="2:8" ht="15.75" x14ac:dyDescent="0.2">
      <c r="B35" s="2"/>
      <c r="C35" s="8"/>
      <c r="D35" s="49"/>
      <c r="E35" s="4"/>
      <c r="F35" s="39"/>
      <c r="G35" s="39" t="s">
        <v>41</v>
      </c>
      <c r="H35" s="40">
        <f>SUBTOTAL(9,H31:H34)</f>
        <v>1004.99</v>
      </c>
    </row>
    <row r="36" spans="2:8" ht="15.75" x14ac:dyDescent="0.2">
      <c r="B36" s="2"/>
      <c r="H36" s="21"/>
    </row>
    <row r="37" spans="2:8" s="72" customFormat="1" ht="15.75" x14ac:dyDescent="0.2">
      <c r="B37" s="73"/>
      <c r="D37" s="77"/>
      <c r="E37" s="82"/>
      <c r="F37" s="18"/>
      <c r="G37" s="18"/>
      <c r="H37" s="21"/>
    </row>
    <row r="38" spans="2:8" s="72" customFormat="1" ht="15.75" x14ac:dyDescent="0.2">
      <c r="B38" s="73"/>
      <c r="D38" s="77"/>
      <c r="E38" s="82"/>
      <c r="F38" s="18"/>
      <c r="G38" s="18"/>
      <c r="H38" s="21"/>
    </row>
    <row r="39" spans="2:8" ht="15.75" x14ac:dyDescent="0.2">
      <c r="B39" s="2"/>
      <c r="H39" s="21"/>
    </row>
    <row r="40" spans="2:8" ht="15.75" x14ac:dyDescent="0.2">
      <c r="B40" s="2"/>
      <c r="C40" s="94" t="s">
        <v>73</v>
      </c>
      <c r="D40" s="95"/>
      <c r="E40" s="95"/>
      <c r="F40" s="95"/>
      <c r="G40" s="95"/>
      <c r="H40" s="20"/>
    </row>
    <row r="41" spans="2:8" ht="15.75" x14ac:dyDescent="0.2">
      <c r="B41" s="2"/>
      <c r="C41" s="84" t="s">
        <v>71</v>
      </c>
      <c r="D41" s="47"/>
      <c r="E41" s="48"/>
      <c r="F41" s="48"/>
      <c r="G41" s="48"/>
      <c r="H41" s="38">
        <f>H227</f>
        <v>39.159999999999997</v>
      </c>
    </row>
    <row r="42" spans="2:8" ht="15.75" x14ac:dyDescent="0.2">
      <c r="B42" s="2"/>
      <c r="C42" s="84" t="s">
        <v>63</v>
      </c>
      <c r="D42" s="47"/>
      <c r="E42" s="48"/>
      <c r="F42" s="48"/>
      <c r="G42" s="48"/>
      <c r="H42" s="38">
        <f>H230</f>
        <v>2.97</v>
      </c>
    </row>
    <row r="43" spans="2:8" ht="15.75" x14ac:dyDescent="0.2">
      <c r="B43" s="2"/>
      <c r="C43" s="84" t="s">
        <v>64</v>
      </c>
      <c r="D43" s="47"/>
      <c r="E43" s="48"/>
      <c r="F43" s="48"/>
      <c r="G43" s="48"/>
      <c r="H43" s="38">
        <f>H235</f>
        <v>34.340000000000003</v>
      </c>
    </row>
    <row r="44" spans="2:8" ht="15.75" x14ac:dyDescent="0.2">
      <c r="B44" s="2"/>
      <c r="C44" s="8"/>
      <c r="D44" s="49"/>
      <c r="E44" s="4"/>
      <c r="F44" s="39"/>
      <c r="G44" s="39" t="s">
        <v>42</v>
      </c>
      <c r="H44" s="40">
        <f>SUBTOTAL(9,H41:H43)</f>
        <v>76.47</v>
      </c>
    </row>
    <row r="45" spans="2:8" ht="15.75" x14ac:dyDescent="0.2">
      <c r="B45" s="2"/>
      <c r="H45" s="21"/>
    </row>
    <row r="46" spans="2:8" ht="15.75" x14ac:dyDescent="0.2">
      <c r="B46" s="2"/>
      <c r="H46" s="21"/>
    </row>
    <row r="47" spans="2:8" ht="15.75" x14ac:dyDescent="0.2">
      <c r="B47" s="2"/>
      <c r="H47" s="21"/>
    </row>
    <row r="48" spans="2:8" ht="15.75" x14ac:dyDescent="0.2">
      <c r="B48" s="2"/>
      <c r="H48" s="21"/>
    </row>
    <row r="49" spans="2:9" ht="15.75" x14ac:dyDescent="0.2">
      <c r="B49" s="2"/>
      <c r="H49" s="21"/>
    </row>
    <row r="50" spans="2:9" ht="15.75" x14ac:dyDescent="0.2">
      <c r="B50" s="2"/>
      <c r="C50" s="41"/>
      <c r="D50" s="12"/>
      <c r="E50" s="42" t="s">
        <v>16</v>
      </c>
      <c r="F50" s="43"/>
      <c r="G50" s="43"/>
      <c r="H50" s="45">
        <f>H25+H35+H44</f>
        <v>24283.100000000002</v>
      </c>
      <c r="I50" s="9"/>
    </row>
    <row r="51" spans="2:9" ht="15.75" x14ac:dyDescent="0.2">
      <c r="B51" s="2"/>
      <c r="C51" s="41"/>
      <c r="D51" s="12"/>
      <c r="E51" s="42" t="s">
        <v>1</v>
      </c>
      <c r="F51" s="44"/>
      <c r="G51" s="43"/>
      <c r="H51" s="45">
        <f>ROUND(H50*16%,2)</f>
        <v>3885.3</v>
      </c>
      <c r="I51" s="9"/>
    </row>
    <row r="52" spans="2:9" ht="15.75" x14ac:dyDescent="0.2">
      <c r="B52" s="2"/>
      <c r="C52" s="41"/>
      <c r="D52" s="12"/>
      <c r="E52" s="42" t="s">
        <v>2</v>
      </c>
      <c r="F52" s="44"/>
      <c r="G52" s="43"/>
      <c r="H52" s="45">
        <f>SUM(H50:H51)</f>
        <v>28168.400000000001</v>
      </c>
      <c r="I52" s="9"/>
    </row>
    <row r="53" spans="2:9" ht="15.75" x14ac:dyDescent="0.2">
      <c r="B53" s="10"/>
      <c r="C53" s="11"/>
      <c r="D53" s="11"/>
      <c r="E53" s="16"/>
      <c r="F53" s="19"/>
      <c r="G53" s="19"/>
      <c r="H53" s="21"/>
      <c r="I53" s="9"/>
    </row>
    <row r="54" spans="2:9" ht="15.75" x14ac:dyDescent="0.2">
      <c r="B54" s="10"/>
      <c r="C54" s="11"/>
      <c r="D54" s="11"/>
      <c r="E54" s="16"/>
      <c r="F54" s="19"/>
      <c r="G54" s="19"/>
      <c r="H54" s="21"/>
      <c r="I54" s="9"/>
    </row>
    <row r="55" spans="2:9" ht="15.75" x14ac:dyDescent="0.2">
      <c r="B55" s="10"/>
      <c r="C55" s="11"/>
      <c r="D55" s="11"/>
      <c r="E55" s="16"/>
      <c r="F55" s="19"/>
      <c r="G55" s="19"/>
      <c r="H55" s="21"/>
      <c r="I55" s="9"/>
    </row>
    <row r="56" spans="2:9" ht="15.75" x14ac:dyDescent="0.2">
      <c r="B56" s="10"/>
      <c r="C56" s="11"/>
      <c r="D56" s="11"/>
      <c r="E56" s="16"/>
      <c r="F56" s="19"/>
      <c r="G56" s="19"/>
      <c r="H56" s="21"/>
      <c r="I56" s="9"/>
    </row>
    <row r="57" spans="2:9" ht="15.75" x14ac:dyDescent="0.2">
      <c r="B57" s="10"/>
      <c r="C57" s="11"/>
      <c r="D57" s="11"/>
      <c r="E57" s="16"/>
      <c r="F57" s="19"/>
      <c r="G57" s="19"/>
      <c r="H57" s="21"/>
      <c r="I57" s="9"/>
    </row>
    <row r="58" spans="2:9" ht="15.75" x14ac:dyDescent="0.2">
      <c r="B58" s="10"/>
      <c r="C58" s="11"/>
      <c r="D58" s="11"/>
      <c r="E58" s="16"/>
      <c r="F58" s="19"/>
      <c r="G58" s="19"/>
      <c r="H58" s="21"/>
      <c r="I58" s="9"/>
    </row>
    <row r="59" spans="2:9" ht="15.75" x14ac:dyDescent="0.2">
      <c r="B59" s="10"/>
      <c r="C59" s="11"/>
      <c r="D59" s="11"/>
      <c r="E59" s="16"/>
      <c r="F59" s="19"/>
      <c r="G59" s="19"/>
      <c r="H59" s="21"/>
      <c r="I59" s="9"/>
    </row>
    <row r="60" spans="2:9" ht="15.75" x14ac:dyDescent="0.2">
      <c r="B60" s="10"/>
      <c r="C60" s="11"/>
      <c r="D60" s="11"/>
      <c r="E60" s="16"/>
      <c r="F60" s="19"/>
      <c r="G60" s="19"/>
      <c r="H60" s="21"/>
      <c r="I60" s="9"/>
    </row>
    <row r="61" spans="2:9" ht="15.75" x14ac:dyDescent="0.2">
      <c r="B61" s="10"/>
      <c r="C61" s="11"/>
      <c r="D61" s="11"/>
      <c r="E61" s="16"/>
      <c r="F61" s="19"/>
      <c r="G61" s="19"/>
      <c r="H61" s="21"/>
      <c r="I61" s="9"/>
    </row>
    <row r="62" spans="2:9" ht="15.75" x14ac:dyDescent="0.2">
      <c r="B62" s="10"/>
      <c r="C62" s="11"/>
      <c r="D62" s="11"/>
      <c r="E62" s="16"/>
      <c r="F62" s="19"/>
      <c r="G62" s="19"/>
      <c r="H62" s="21"/>
      <c r="I62" s="9"/>
    </row>
    <row r="63" spans="2:9" ht="15.75" x14ac:dyDescent="0.2">
      <c r="B63" s="10"/>
      <c r="C63" s="11"/>
      <c r="D63" s="11"/>
      <c r="E63" s="16"/>
      <c r="F63" s="19"/>
      <c r="G63" s="19"/>
      <c r="H63" s="21"/>
      <c r="I63" s="9"/>
    </row>
    <row r="64" spans="2:9" ht="15.75" x14ac:dyDescent="0.2">
      <c r="B64" s="10"/>
      <c r="C64" s="11"/>
      <c r="D64" s="11"/>
      <c r="E64" s="16"/>
      <c r="F64" s="19"/>
      <c r="G64" s="19"/>
      <c r="H64" s="21"/>
      <c r="I64" s="9"/>
    </row>
    <row r="65" spans="2:9" ht="15.75" x14ac:dyDescent="0.2">
      <c r="B65" s="10"/>
      <c r="C65" s="11"/>
      <c r="D65" s="11"/>
      <c r="E65" s="16"/>
      <c r="F65" s="19"/>
      <c r="G65" s="19"/>
      <c r="H65" s="21"/>
      <c r="I65" s="9"/>
    </row>
    <row r="66" spans="2:9" ht="15.75" x14ac:dyDescent="0.2">
      <c r="B66" s="10"/>
      <c r="C66" s="11"/>
      <c r="D66" s="11"/>
      <c r="E66" s="16"/>
      <c r="F66" s="19"/>
      <c r="G66" s="19"/>
      <c r="H66" s="21"/>
      <c r="I66" s="9"/>
    </row>
    <row r="67" spans="2:9" s="72" customFormat="1" ht="15.75" x14ac:dyDescent="0.2">
      <c r="B67" s="79"/>
      <c r="C67" s="80"/>
      <c r="D67" s="80"/>
      <c r="E67" s="83"/>
      <c r="F67" s="19"/>
      <c r="G67" s="19"/>
      <c r="H67" s="21"/>
      <c r="I67" s="78"/>
    </row>
    <row r="68" spans="2:9" s="72" customFormat="1" ht="15.75" x14ac:dyDescent="0.2">
      <c r="B68" s="79"/>
      <c r="C68" s="80"/>
      <c r="D68" s="80"/>
      <c r="E68" s="83"/>
      <c r="F68" s="19"/>
      <c r="G68" s="19"/>
      <c r="H68" s="21"/>
      <c r="I68" s="78"/>
    </row>
    <row r="69" spans="2:9" s="72" customFormat="1" ht="15.75" x14ac:dyDescent="0.2">
      <c r="B69" s="79"/>
      <c r="C69" s="80"/>
      <c r="D69" s="80"/>
      <c r="E69" s="83"/>
      <c r="F69" s="19"/>
      <c r="G69" s="19"/>
      <c r="H69" s="21"/>
      <c r="I69" s="78"/>
    </row>
    <row r="70" spans="2:9" s="72" customFormat="1" ht="15.75" x14ac:dyDescent="0.2">
      <c r="B70" s="79"/>
      <c r="C70" s="80"/>
      <c r="D70" s="80"/>
      <c r="E70" s="83"/>
      <c r="F70" s="19"/>
      <c r="G70" s="19"/>
      <c r="H70" s="21"/>
      <c r="I70" s="78"/>
    </row>
    <row r="71" spans="2:9" s="72" customFormat="1" ht="15.75" x14ac:dyDescent="0.2">
      <c r="B71" s="79"/>
      <c r="C71" s="80"/>
      <c r="D71" s="80"/>
      <c r="E71" s="83"/>
      <c r="F71" s="19"/>
      <c r="G71" s="19"/>
      <c r="H71" s="21"/>
      <c r="I71" s="78"/>
    </row>
    <row r="72" spans="2:9" ht="15.75" x14ac:dyDescent="0.2">
      <c r="B72" s="10"/>
      <c r="C72" s="11"/>
      <c r="D72" s="11"/>
      <c r="E72" s="16"/>
      <c r="F72" s="19"/>
      <c r="G72" s="19"/>
      <c r="H72" s="21"/>
      <c r="I72" s="9"/>
    </row>
    <row r="73" spans="2:9" ht="15.75" x14ac:dyDescent="0.2">
      <c r="B73" s="10"/>
      <c r="C73" s="11"/>
      <c r="D73" s="11"/>
      <c r="E73" s="16"/>
      <c r="F73" s="19"/>
      <c r="G73" s="19"/>
      <c r="H73" s="21"/>
      <c r="I73" s="9"/>
    </row>
    <row r="74" spans="2:9" ht="15.75" x14ac:dyDescent="0.2">
      <c r="B74" s="10"/>
      <c r="C74" s="11"/>
      <c r="D74" s="11"/>
      <c r="E74" s="16"/>
      <c r="F74" s="19"/>
      <c r="G74" s="19"/>
      <c r="H74" s="21"/>
      <c r="I74" s="9"/>
    </row>
    <row r="75" spans="2:9" ht="15.75" x14ac:dyDescent="0.2">
      <c r="B75" s="10"/>
      <c r="C75" s="11"/>
      <c r="D75" s="11"/>
      <c r="E75" s="16"/>
      <c r="F75" s="19"/>
      <c r="G75" s="19"/>
      <c r="H75" s="21"/>
      <c r="I75" s="9"/>
    </row>
    <row r="76" spans="2:9" ht="15.75" x14ac:dyDescent="0.2">
      <c r="B76" s="10"/>
      <c r="C76" s="11"/>
      <c r="D76" s="11"/>
      <c r="E76" s="16"/>
      <c r="F76" s="19"/>
      <c r="G76" s="19"/>
      <c r="H76" s="21"/>
      <c r="I76" s="9"/>
    </row>
    <row r="77" spans="2:9" ht="15.75" x14ac:dyDescent="0.2">
      <c r="B77" s="10"/>
      <c r="C77" s="11"/>
      <c r="D77" s="11"/>
      <c r="E77" s="16"/>
      <c r="F77" s="19"/>
      <c r="G77" s="19"/>
      <c r="H77" s="21"/>
      <c r="I77" s="9"/>
    </row>
    <row r="78" spans="2:9" ht="15.75" x14ac:dyDescent="0.2">
      <c r="B78" s="10"/>
      <c r="C78" s="11"/>
      <c r="D78" s="11"/>
      <c r="E78" s="16"/>
      <c r="F78" s="19"/>
      <c r="G78" s="19"/>
      <c r="H78" s="21"/>
      <c r="I78" s="9"/>
    </row>
    <row r="79" spans="2:9" ht="15.75" x14ac:dyDescent="0.2">
      <c r="B79" s="10"/>
      <c r="C79" s="11"/>
      <c r="D79" s="11"/>
      <c r="E79" s="16"/>
      <c r="F79" s="19"/>
      <c r="G79" s="19"/>
      <c r="H79" s="21"/>
      <c r="I79" s="9"/>
    </row>
    <row r="80" spans="2:9" ht="15.75" x14ac:dyDescent="0.2">
      <c r="B80" s="10"/>
      <c r="C80" s="11"/>
      <c r="D80" s="11"/>
      <c r="E80" s="16"/>
      <c r="F80" s="19"/>
      <c r="G80" s="19"/>
      <c r="H80" s="21"/>
      <c r="I80" s="9"/>
    </row>
    <row r="81" spans="1:9" ht="15.75" x14ac:dyDescent="0.2">
      <c r="B81" s="10"/>
      <c r="C81" s="11"/>
      <c r="D81" s="11"/>
      <c r="E81" s="16"/>
      <c r="F81" s="19"/>
      <c r="G81" s="19"/>
      <c r="H81" s="21"/>
      <c r="I81" s="9"/>
    </row>
    <row r="82" spans="1:9" ht="15.75" x14ac:dyDescent="0.2">
      <c r="B82" s="10"/>
      <c r="C82" s="11"/>
      <c r="D82" s="11"/>
      <c r="E82" s="16"/>
      <c r="F82" s="19"/>
      <c r="G82" s="19"/>
      <c r="H82" s="21"/>
      <c r="I82" s="9"/>
    </row>
    <row r="83" spans="1:9" ht="15.75" x14ac:dyDescent="0.2">
      <c r="B83" s="10"/>
      <c r="C83" s="11"/>
      <c r="D83" s="11"/>
      <c r="E83" s="16"/>
      <c r="F83" s="19"/>
      <c r="G83" s="19"/>
      <c r="H83" s="21"/>
      <c r="I83" s="9"/>
    </row>
    <row r="84" spans="1:9" ht="15.75" x14ac:dyDescent="0.2">
      <c r="B84" s="10"/>
      <c r="C84" s="11"/>
      <c r="D84" s="11"/>
      <c r="E84" s="16"/>
      <c r="F84" s="19"/>
      <c r="G84" s="19"/>
      <c r="H84" s="21"/>
      <c r="I84" s="9"/>
    </row>
    <row r="85" spans="1:9" ht="15.75" x14ac:dyDescent="0.2">
      <c r="B85" s="10"/>
      <c r="C85" s="11"/>
      <c r="D85" s="11"/>
      <c r="E85" s="16"/>
      <c r="F85" s="19"/>
      <c r="G85" s="19"/>
      <c r="H85" s="21"/>
      <c r="I85" s="9"/>
    </row>
    <row r="86" spans="1:9" s="72" customFormat="1" ht="15.75" x14ac:dyDescent="0.2">
      <c r="B86" s="79"/>
      <c r="C86" s="80"/>
      <c r="D86" s="80"/>
      <c r="E86" s="83"/>
      <c r="F86" s="19"/>
      <c r="G86" s="19"/>
      <c r="H86" s="21"/>
      <c r="I86" s="78"/>
    </row>
    <row r="87" spans="1:9" s="72" customFormat="1" ht="15.75" x14ac:dyDescent="0.2">
      <c r="B87" s="79"/>
      <c r="C87" s="80"/>
      <c r="D87" s="80"/>
      <c r="E87" s="83"/>
      <c r="F87" s="19"/>
      <c r="G87" s="19"/>
      <c r="H87" s="21"/>
      <c r="I87" s="78"/>
    </row>
    <row r="88" spans="1:9" s="72" customFormat="1" ht="15.75" x14ac:dyDescent="0.2">
      <c r="B88" s="79"/>
      <c r="C88" s="80"/>
      <c r="D88" s="80"/>
      <c r="E88" s="83"/>
      <c r="F88" s="19"/>
      <c r="G88" s="19"/>
      <c r="H88" s="21"/>
      <c r="I88" s="78"/>
    </row>
    <row r="89" spans="1:9" s="72" customFormat="1" ht="15.75" x14ac:dyDescent="0.2">
      <c r="B89" s="79"/>
      <c r="C89" s="80"/>
      <c r="D89" s="80"/>
      <c r="E89" s="83"/>
      <c r="F89" s="19"/>
      <c r="G89" s="19"/>
      <c r="H89" s="21"/>
      <c r="I89" s="78"/>
    </row>
    <row r="90" spans="1:9" ht="15.75" x14ac:dyDescent="0.2">
      <c r="B90" s="10"/>
      <c r="C90" s="11"/>
      <c r="D90" s="11"/>
      <c r="E90" s="16"/>
      <c r="F90" s="19"/>
      <c r="G90" s="19"/>
      <c r="H90" s="21"/>
      <c r="I90" s="9"/>
    </row>
    <row r="91" spans="1:9" ht="15.75" x14ac:dyDescent="0.2">
      <c r="B91" s="10"/>
      <c r="C91" s="11"/>
      <c r="D91" s="11"/>
      <c r="E91" s="16"/>
      <c r="F91" s="19"/>
      <c r="G91" s="19"/>
      <c r="H91" s="21"/>
      <c r="I91" s="9"/>
    </row>
    <row r="92" spans="1:9" ht="16.5" thickBot="1" x14ac:dyDescent="0.25">
      <c r="B92" s="10"/>
      <c r="C92" s="11"/>
      <c r="D92" s="11"/>
      <c r="E92" s="16"/>
      <c r="F92" s="19"/>
      <c r="G92" s="19"/>
      <c r="H92" s="21"/>
      <c r="I92" s="9"/>
    </row>
    <row r="93" spans="1:9" s="24" customFormat="1" ht="16.5" thickTop="1" x14ac:dyDescent="0.25">
      <c r="A93" s="23"/>
      <c r="B93" s="102" t="s">
        <v>215</v>
      </c>
      <c r="C93" s="103"/>
      <c r="D93" s="103"/>
      <c r="E93" s="103"/>
      <c r="F93" s="103"/>
      <c r="G93" s="103"/>
      <c r="H93" s="104"/>
    </row>
    <row r="94" spans="1:9" s="24" customFormat="1" ht="15" x14ac:dyDescent="0.25">
      <c r="B94" s="25"/>
      <c r="C94" s="26"/>
      <c r="D94" s="27"/>
      <c r="E94" s="27"/>
      <c r="F94" s="28"/>
      <c r="G94" s="28"/>
      <c r="H94" s="29"/>
    </row>
    <row r="95" spans="1:9" s="24" customFormat="1" ht="27" customHeight="1" x14ac:dyDescent="0.25">
      <c r="B95" s="30"/>
      <c r="C95" s="26"/>
      <c r="D95" s="27"/>
      <c r="E95" s="27"/>
      <c r="F95" s="26"/>
      <c r="G95" s="26"/>
      <c r="H95" s="29"/>
    </row>
    <row r="96" spans="1:9" s="24" customFormat="1" ht="15.75" x14ac:dyDescent="0.25">
      <c r="B96" s="30"/>
      <c r="C96" s="26"/>
      <c r="D96" s="27"/>
      <c r="E96" s="27"/>
      <c r="F96" s="26"/>
      <c r="G96" s="26"/>
      <c r="H96" s="29"/>
    </row>
    <row r="97" spans="2:8" s="24" customFormat="1" ht="9" customHeight="1" x14ac:dyDescent="0.25">
      <c r="B97" s="30"/>
      <c r="C97" s="26"/>
      <c r="D97" s="31"/>
      <c r="E97" s="31"/>
      <c r="F97" s="31"/>
      <c r="G97" s="31"/>
      <c r="H97" s="32"/>
    </row>
    <row r="98" spans="2:8" s="24" customFormat="1" ht="23.25" x14ac:dyDescent="0.25">
      <c r="B98" s="69"/>
      <c r="C98" s="70"/>
      <c r="D98" s="70"/>
      <c r="E98" s="70"/>
      <c r="F98" s="70"/>
      <c r="G98" s="108"/>
      <c r="H98" s="109"/>
    </row>
    <row r="99" spans="2:8" s="24" customFormat="1" ht="24" thickBot="1" x14ac:dyDescent="0.3">
      <c r="B99" s="110"/>
      <c r="C99" s="111"/>
      <c r="D99" s="111"/>
      <c r="E99" s="111"/>
      <c r="F99" s="111"/>
      <c r="G99" s="111"/>
      <c r="H99" s="112"/>
    </row>
    <row r="100" spans="2:8" s="24" customFormat="1" ht="45" customHeight="1" thickTop="1" x14ac:dyDescent="0.25">
      <c r="B100" s="33" t="s">
        <v>6</v>
      </c>
      <c r="C100" s="105" t="str">
        <f>C8</f>
        <v>Construccion de 2da etapa de unidad porcina (gestacion), construccion de fosa septica, red sanitaria</v>
      </c>
      <c r="D100" s="105"/>
      <c r="E100" s="105"/>
      <c r="F100" s="105"/>
      <c r="G100" s="106"/>
      <c r="H100" s="107"/>
    </row>
    <row r="101" spans="2:8" s="24" customFormat="1" ht="27.95" customHeight="1" x14ac:dyDescent="0.25">
      <c r="B101" s="34" t="s">
        <v>7</v>
      </c>
      <c r="C101" s="96" t="str">
        <f>C9</f>
        <v>Universidad Autonoma de Baja California Sur (extension San Pedro)</v>
      </c>
      <c r="D101" s="97"/>
      <c r="E101" s="97"/>
      <c r="F101" s="97"/>
      <c r="G101" s="97"/>
      <c r="H101" s="98"/>
    </row>
    <row r="102" spans="2:8" s="24" customFormat="1" ht="27.95" customHeight="1" x14ac:dyDescent="0.25">
      <c r="B102" s="34" t="s">
        <v>8</v>
      </c>
      <c r="C102" s="96" t="str">
        <f>C10</f>
        <v>San Pedro</v>
      </c>
      <c r="D102" s="97"/>
      <c r="E102" s="97"/>
      <c r="F102" s="97"/>
      <c r="G102" s="97"/>
      <c r="H102" s="98"/>
    </row>
    <row r="103" spans="2:8" s="24" customFormat="1" ht="22.9" customHeight="1" thickBot="1" x14ac:dyDescent="0.3">
      <c r="B103" s="35" t="s">
        <v>9</v>
      </c>
      <c r="C103" s="96" t="str">
        <f>C11</f>
        <v>La Paz, B.C.S.</v>
      </c>
      <c r="D103" s="97"/>
      <c r="E103" s="97"/>
      <c r="F103" s="97"/>
      <c r="G103" s="97"/>
      <c r="H103" s="98"/>
    </row>
    <row r="104" spans="2:8" s="24" customFormat="1" ht="32.450000000000003" customHeight="1" thickTop="1" thickBot="1" x14ac:dyDescent="0.3">
      <c r="B104" s="36" t="s">
        <v>10</v>
      </c>
      <c r="C104" s="37" t="s">
        <v>11</v>
      </c>
      <c r="D104" s="37" t="s">
        <v>12</v>
      </c>
      <c r="E104" s="37" t="s">
        <v>13</v>
      </c>
      <c r="F104" s="37" t="s">
        <v>15</v>
      </c>
      <c r="G104" s="37" t="s">
        <v>17</v>
      </c>
      <c r="H104" s="37" t="s">
        <v>14</v>
      </c>
    </row>
    <row r="105" spans="2:8" s="24" customFormat="1" ht="27.95" customHeight="1" thickTop="1" x14ac:dyDescent="0.25">
      <c r="B105" s="34"/>
      <c r="C105" s="60" t="str">
        <f>C19</f>
        <v>I.- Nave de Gestación</v>
      </c>
      <c r="D105" s="61"/>
      <c r="E105" s="66"/>
      <c r="F105" s="61"/>
      <c r="G105" s="61"/>
      <c r="H105" s="62"/>
    </row>
    <row r="106" spans="2:8" s="6" customFormat="1" ht="15.75" x14ac:dyDescent="0.2">
      <c r="B106" s="50"/>
      <c r="C106" s="51" t="str">
        <f>C20</f>
        <v>01.- Cimentación</v>
      </c>
      <c r="D106" s="52"/>
      <c r="E106" s="52"/>
      <c r="F106" s="52"/>
      <c r="G106" s="52"/>
      <c r="H106" s="52"/>
    </row>
    <row r="107" spans="2:8" ht="57" x14ac:dyDescent="0.2">
      <c r="B107" s="90" t="s">
        <v>74</v>
      </c>
      <c r="C107" s="92" t="s">
        <v>54</v>
      </c>
      <c r="D107" s="93" t="s">
        <v>4</v>
      </c>
      <c r="E107" s="71">
        <v>242.5</v>
      </c>
      <c r="F107" s="13">
        <v>1</v>
      </c>
      <c r="G107" s="58"/>
      <c r="H107" s="22">
        <f t="shared" ref="H107:H172" si="0">ROUND(E107*F107,2)</f>
        <v>242.5</v>
      </c>
    </row>
    <row r="108" spans="2:8" ht="71.25" x14ac:dyDescent="0.2">
      <c r="B108" s="90" t="s">
        <v>75</v>
      </c>
      <c r="C108" s="92" t="s">
        <v>38</v>
      </c>
      <c r="D108" s="93" t="s">
        <v>21</v>
      </c>
      <c r="E108" s="71">
        <v>466.16</v>
      </c>
      <c r="F108" s="13">
        <v>1</v>
      </c>
      <c r="G108" s="58"/>
      <c r="H108" s="22">
        <f t="shared" si="0"/>
        <v>466.16</v>
      </c>
    </row>
    <row r="109" spans="2:8" ht="42.75" x14ac:dyDescent="0.2">
      <c r="B109" s="90" t="s">
        <v>76</v>
      </c>
      <c r="C109" s="92" t="s">
        <v>22</v>
      </c>
      <c r="D109" s="93" t="s">
        <v>21</v>
      </c>
      <c r="E109" s="71">
        <v>266.45</v>
      </c>
      <c r="F109" s="13">
        <v>1</v>
      </c>
      <c r="G109" s="58"/>
      <c r="H109" s="22">
        <f t="shared" si="0"/>
        <v>266.45</v>
      </c>
    </row>
    <row r="110" spans="2:8" ht="57" x14ac:dyDescent="0.2">
      <c r="B110" s="90" t="s">
        <v>77</v>
      </c>
      <c r="C110" s="92" t="s">
        <v>78</v>
      </c>
      <c r="D110" s="93" t="s">
        <v>4</v>
      </c>
      <c r="E110" s="71">
        <v>222.08</v>
      </c>
      <c r="F110" s="13">
        <v>1</v>
      </c>
      <c r="G110" s="58"/>
      <c r="H110" s="22">
        <f t="shared" si="0"/>
        <v>222.08</v>
      </c>
    </row>
    <row r="111" spans="2:8" ht="71.25" x14ac:dyDescent="0.2">
      <c r="B111" s="90" t="s">
        <v>79</v>
      </c>
      <c r="C111" s="92" t="s">
        <v>23</v>
      </c>
      <c r="D111" s="93" t="s">
        <v>21</v>
      </c>
      <c r="E111" s="71">
        <v>266.45</v>
      </c>
      <c r="F111" s="13">
        <v>1</v>
      </c>
      <c r="G111" s="58"/>
      <c r="H111" s="22">
        <f t="shared" si="0"/>
        <v>266.45</v>
      </c>
    </row>
    <row r="112" spans="2:8" ht="71.25" x14ac:dyDescent="0.2">
      <c r="B112" s="90" t="s">
        <v>80</v>
      </c>
      <c r="C112" s="92" t="s">
        <v>81</v>
      </c>
      <c r="D112" s="93" t="s">
        <v>21</v>
      </c>
      <c r="E112" s="71">
        <v>32.17</v>
      </c>
      <c r="F112" s="13">
        <v>1</v>
      </c>
      <c r="G112" s="58"/>
      <c r="H112" s="22">
        <f t="shared" si="0"/>
        <v>32.17</v>
      </c>
    </row>
    <row r="113" spans="2:8" ht="57" x14ac:dyDescent="0.2">
      <c r="B113" s="90" t="s">
        <v>82</v>
      </c>
      <c r="C113" s="92" t="s">
        <v>24</v>
      </c>
      <c r="D113" s="93" t="s">
        <v>4</v>
      </c>
      <c r="E113" s="71">
        <v>125.87</v>
      </c>
      <c r="F113" s="13">
        <v>1</v>
      </c>
      <c r="G113" s="58"/>
      <c r="H113" s="22">
        <f t="shared" si="0"/>
        <v>125.87</v>
      </c>
    </row>
    <row r="114" spans="2:8" ht="57" x14ac:dyDescent="0.2">
      <c r="B114" s="90" t="s">
        <v>83</v>
      </c>
      <c r="C114" s="92" t="s">
        <v>84</v>
      </c>
      <c r="D114" s="93" t="s">
        <v>20</v>
      </c>
      <c r="E114" s="71">
        <v>339.9</v>
      </c>
      <c r="F114" s="13">
        <v>1</v>
      </c>
      <c r="G114" s="58"/>
      <c r="H114" s="22">
        <f t="shared" si="0"/>
        <v>339.9</v>
      </c>
    </row>
    <row r="115" spans="2:8" ht="57" x14ac:dyDescent="0.2">
      <c r="B115" s="90" t="s">
        <v>85</v>
      </c>
      <c r="C115" s="92" t="s">
        <v>25</v>
      </c>
      <c r="D115" s="93" t="s">
        <v>20</v>
      </c>
      <c r="E115" s="71">
        <v>1062</v>
      </c>
      <c r="F115" s="13">
        <v>1</v>
      </c>
      <c r="G115" s="58"/>
      <c r="H115" s="22">
        <f t="shared" si="0"/>
        <v>1062</v>
      </c>
    </row>
    <row r="116" spans="2:8" ht="57" x14ac:dyDescent="0.2">
      <c r="B116" s="90" t="s">
        <v>86</v>
      </c>
      <c r="C116" s="92" t="s">
        <v>44</v>
      </c>
      <c r="D116" s="93" t="s">
        <v>20</v>
      </c>
      <c r="E116" s="71">
        <v>803.18</v>
      </c>
      <c r="F116" s="13">
        <v>1</v>
      </c>
      <c r="G116" s="58"/>
      <c r="H116" s="22">
        <f t="shared" si="0"/>
        <v>803.18</v>
      </c>
    </row>
    <row r="117" spans="2:8" ht="57" x14ac:dyDescent="0.2">
      <c r="B117" s="90" t="s">
        <v>87</v>
      </c>
      <c r="C117" s="92" t="s">
        <v>55</v>
      </c>
      <c r="D117" s="93" t="s">
        <v>20</v>
      </c>
      <c r="E117" s="71">
        <v>904.32</v>
      </c>
      <c r="F117" s="13">
        <v>1</v>
      </c>
      <c r="G117" s="58"/>
      <c r="H117" s="22">
        <f t="shared" si="0"/>
        <v>904.32</v>
      </c>
    </row>
    <row r="118" spans="2:8" ht="57" x14ac:dyDescent="0.2">
      <c r="B118" s="90" t="s">
        <v>88</v>
      </c>
      <c r="C118" s="92" t="s">
        <v>89</v>
      </c>
      <c r="D118" s="93" t="s">
        <v>4</v>
      </c>
      <c r="E118" s="71">
        <v>147.5</v>
      </c>
      <c r="F118" s="13">
        <v>1</v>
      </c>
      <c r="G118" s="58"/>
      <c r="H118" s="22">
        <f t="shared" si="0"/>
        <v>147.5</v>
      </c>
    </row>
    <row r="119" spans="2:8" ht="57" x14ac:dyDescent="0.2">
      <c r="B119" s="90" t="s">
        <v>90</v>
      </c>
      <c r="C119" s="92" t="s">
        <v>91</v>
      </c>
      <c r="D119" s="93" t="s">
        <v>4</v>
      </c>
      <c r="E119" s="71">
        <v>303.63</v>
      </c>
      <c r="F119" s="13">
        <v>1</v>
      </c>
      <c r="G119" s="58"/>
      <c r="H119" s="22">
        <f t="shared" si="0"/>
        <v>303.63</v>
      </c>
    </row>
    <row r="120" spans="2:8" ht="42.75" x14ac:dyDescent="0.2">
      <c r="B120" s="91" t="s">
        <v>92</v>
      </c>
      <c r="C120" s="92" t="s">
        <v>93</v>
      </c>
      <c r="D120" s="93" t="s">
        <v>5</v>
      </c>
      <c r="E120" s="71">
        <v>24</v>
      </c>
      <c r="F120" s="13">
        <v>1</v>
      </c>
      <c r="G120" s="58"/>
      <c r="H120" s="22">
        <f t="shared" si="0"/>
        <v>24</v>
      </c>
    </row>
    <row r="121" spans="2:8" ht="15.75" x14ac:dyDescent="0.2">
      <c r="B121" s="51"/>
      <c r="C121" s="53" t="s">
        <v>49</v>
      </c>
      <c r="D121" s="54"/>
      <c r="E121" s="54"/>
      <c r="F121" s="13">
        <v>1</v>
      </c>
      <c r="G121" s="54"/>
      <c r="H121" s="57">
        <f>SUM(H107:H120)</f>
        <v>5206.21</v>
      </c>
    </row>
    <row r="122" spans="2:8" s="6" customFormat="1" ht="15.75" x14ac:dyDescent="0.2">
      <c r="B122" s="50"/>
      <c r="C122" s="51" t="str">
        <f>C21</f>
        <v>02.- Estructura</v>
      </c>
      <c r="D122" s="52"/>
      <c r="E122" s="52"/>
      <c r="F122" s="13">
        <v>1</v>
      </c>
      <c r="G122" s="52"/>
      <c r="H122" s="52"/>
    </row>
    <row r="123" spans="2:8" ht="42.75" x14ac:dyDescent="0.2">
      <c r="B123" s="90" t="s">
        <v>94</v>
      </c>
      <c r="C123" s="92" t="s">
        <v>45</v>
      </c>
      <c r="D123" s="93" t="s">
        <v>4</v>
      </c>
      <c r="E123" s="71">
        <v>35.840000000000003</v>
      </c>
      <c r="F123" s="13">
        <v>1</v>
      </c>
      <c r="G123" s="58"/>
      <c r="H123" s="22">
        <f t="shared" si="0"/>
        <v>35.840000000000003</v>
      </c>
    </row>
    <row r="124" spans="2:8" ht="42.75" x14ac:dyDescent="0.2">
      <c r="B124" s="90" t="s">
        <v>95</v>
      </c>
      <c r="C124" s="92" t="s">
        <v>26</v>
      </c>
      <c r="D124" s="93" t="s">
        <v>20</v>
      </c>
      <c r="E124" s="71">
        <v>318.16000000000003</v>
      </c>
      <c r="F124" s="13">
        <v>1</v>
      </c>
      <c r="G124" s="58"/>
      <c r="H124" s="22">
        <f t="shared" si="0"/>
        <v>318.16000000000003</v>
      </c>
    </row>
    <row r="125" spans="2:8" ht="42.75" x14ac:dyDescent="0.2">
      <c r="B125" s="90" t="s">
        <v>96</v>
      </c>
      <c r="C125" s="92" t="s">
        <v>46</v>
      </c>
      <c r="D125" s="93" t="s">
        <v>20</v>
      </c>
      <c r="E125" s="71">
        <v>703.36</v>
      </c>
      <c r="F125" s="13">
        <v>1</v>
      </c>
      <c r="G125" s="58"/>
      <c r="H125" s="22">
        <f t="shared" si="0"/>
        <v>703.36</v>
      </c>
    </row>
    <row r="126" spans="2:8" ht="85.5" x14ac:dyDescent="0.2">
      <c r="B126" s="90" t="s">
        <v>97</v>
      </c>
      <c r="C126" s="92" t="s">
        <v>27</v>
      </c>
      <c r="D126" s="93" t="s">
        <v>21</v>
      </c>
      <c r="E126" s="71">
        <v>2.56</v>
      </c>
      <c r="F126" s="13">
        <v>1</v>
      </c>
      <c r="G126" s="58"/>
      <c r="H126" s="22">
        <f t="shared" si="0"/>
        <v>2.56</v>
      </c>
    </row>
    <row r="127" spans="2:8" ht="71.25" x14ac:dyDescent="0.2">
      <c r="B127" s="90" t="s">
        <v>98</v>
      </c>
      <c r="C127" s="92" t="s">
        <v>58</v>
      </c>
      <c r="D127" s="93" t="s">
        <v>20</v>
      </c>
      <c r="E127" s="71">
        <v>3094.4999999999995</v>
      </c>
      <c r="F127" s="13">
        <v>1</v>
      </c>
      <c r="G127" s="58"/>
      <c r="H127" s="22">
        <f t="shared" si="0"/>
        <v>3094.5</v>
      </c>
    </row>
    <row r="128" spans="2:8" s="72" customFormat="1" ht="71.25" x14ac:dyDescent="0.2">
      <c r="B128" s="90" t="s">
        <v>99</v>
      </c>
      <c r="C128" s="92" t="s">
        <v>57</v>
      </c>
      <c r="D128" s="93" t="s">
        <v>20</v>
      </c>
      <c r="E128" s="71">
        <v>6775.0599999999995</v>
      </c>
      <c r="F128" s="13">
        <v>1</v>
      </c>
      <c r="G128" s="58"/>
      <c r="H128" s="22">
        <f t="shared" ref="H128:H135" si="1">ROUND(E128*F128,2)</f>
        <v>6775.06</v>
      </c>
    </row>
    <row r="129" spans="2:8" s="72" customFormat="1" ht="71.25" x14ac:dyDescent="0.2">
      <c r="B129" s="90" t="s">
        <v>100</v>
      </c>
      <c r="C129" s="92" t="s">
        <v>59</v>
      </c>
      <c r="D129" s="93" t="s">
        <v>20</v>
      </c>
      <c r="E129" s="71">
        <v>2411.08</v>
      </c>
      <c r="F129" s="13">
        <v>1</v>
      </c>
      <c r="G129" s="58"/>
      <c r="H129" s="22">
        <f t="shared" si="1"/>
        <v>2411.08</v>
      </c>
    </row>
    <row r="130" spans="2:8" s="72" customFormat="1" ht="71.25" x14ac:dyDescent="0.2">
      <c r="B130" s="90" t="s">
        <v>101</v>
      </c>
      <c r="C130" s="92" t="s">
        <v>60</v>
      </c>
      <c r="D130" s="93" t="s">
        <v>20</v>
      </c>
      <c r="E130" s="71">
        <v>244</v>
      </c>
      <c r="F130" s="13">
        <v>1</v>
      </c>
      <c r="G130" s="58"/>
      <c r="H130" s="22">
        <f t="shared" si="1"/>
        <v>244</v>
      </c>
    </row>
    <row r="131" spans="2:8" s="72" customFormat="1" ht="42.75" x14ac:dyDescent="0.2">
      <c r="B131" s="90" t="s">
        <v>102</v>
      </c>
      <c r="C131" s="92" t="s">
        <v>61</v>
      </c>
      <c r="D131" s="93" t="s">
        <v>5</v>
      </c>
      <c r="E131" s="71">
        <v>21</v>
      </c>
      <c r="F131" s="13">
        <v>1</v>
      </c>
      <c r="G131" s="58"/>
      <c r="H131" s="22">
        <f t="shared" si="1"/>
        <v>21</v>
      </c>
    </row>
    <row r="132" spans="2:8" s="72" customFormat="1" ht="42.75" x14ac:dyDescent="0.2">
      <c r="B132" s="90" t="s">
        <v>103</v>
      </c>
      <c r="C132" s="92" t="s">
        <v>104</v>
      </c>
      <c r="D132" s="93" t="s">
        <v>4</v>
      </c>
      <c r="E132" s="71">
        <v>274.27999999999997</v>
      </c>
      <c r="F132" s="13">
        <v>1</v>
      </c>
      <c r="G132" s="58"/>
      <c r="H132" s="22">
        <f t="shared" si="1"/>
        <v>274.27999999999997</v>
      </c>
    </row>
    <row r="133" spans="2:8" s="72" customFormat="1" ht="42.75" x14ac:dyDescent="0.2">
      <c r="B133" s="90" t="s">
        <v>105</v>
      </c>
      <c r="C133" s="92" t="s">
        <v>56</v>
      </c>
      <c r="D133" s="93" t="s">
        <v>3</v>
      </c>
      <c r="E133" s="71">
        <v>16</v>
      </c>
      <c r="F133" s="13">
        <v>1</v>
      </c>
      <c r="G133" s="58"/>
      <c r="H133" s="22">
        <f t="shared" si="1"/>
        <v>16</v>
      </c>
    </row>
    <row r="134" spans="2:8" s="72" customFormat="1" ht="57" x14ac:dyDescent="0.2">
      <c r="B134" s="91" t="s">
        <v>106</v>
      </c>
      <c r="C134" s="92" t="s">
        <v>107</v>
      </c>
      <c r="D134" s="93" t="s">
        <v>3</v>
      </c>
      <c r="E134" s="71">
        <v>16</v>
      </c>
      <c r="F134" s="13">
        <v>1</v>
      </c>
      <c r="G134" s="58"/>
      <c r="H134" s="22">
        <f t="shared" si="1"/>
        <v>16</v>
      </c>
    </row>
    <row r="135" spans="2:8" s="72" customFormat="1" ht="71.25" x14ac:dyDescent="0.2">
      <c r="B135" s="91" t="s">
        <v>101</v>
      </c>
      <c r="C135" s="92" t="s">
        <v>60</v>
      </c>
      <c r="D135" s="93" t="s">
        <v>20</v>
      </c>
      <c r="E135" s="71">
        <v>269.3</v>
      </c>
      <c r="F135" s="13">
        <v>1</v>
      </c>
      <c r="G135" s="58"/>
      <c r="H135" s="22">
        <f t="shared" si="1"/>
        <v>269.3</v>
      </c>
    </row>
    <row r="136" spans="2:8" ht="15.75" x14ac:dyDescent="0.2">
      <c r="B136" s="51"/>
      <c r="C136" s="53" t="s">
        <v>28</v>
      </c>
      <c r="D136" s="54"/>
      <c r="E136" s="54"/>
      <c r="F136" s="13">
        <v>1</v>
      </c>
      <c r="G136" s="54"/>
      <c r="H136" s="57">
        <f>SUM(H123:H135)</f>
        <v>14181.14</v>
      </c>
    </row>
    <row r="137" spans="2:8" s="6" customFormat="1" ht="15.75" x14ac:dyDescent="0.2">
      <c r="B137" s="50"/>
      <c r="C137" s="51" t="str">
        <f>C22</f>
        <v>03.- Albañilería y acabados</v>
      </c>
      <c r="D137" s="52"/>
      <c r="E137" s="52"/>
      <c r="F137" s="13">
        <v>1</v>
      </c>
      <c r="G137" s="52"/>
      <c r="H137" s="52"/>
    </row>
    <row r="138" spans="2:8" ht="128.25" x14ac:dyDescent="0.2">
      <c r="B138" s="90" t="s">
        <v>108</v>
      </c>
      <c r="C138" s="92" t="s">
        <v>109</v>
      </c>
      <c r="D138" s="93" t="s">
        <v>4</v>
      </c>
      <c r="E138" s="71">
        <v>292.13</v>
      </c>
      <c r="F138" s="13">
        <v>1</v>
      </c>
      <c r="G138" s="58"/>
      <c r="H138" s="22">
        <f t="shared" si="0"/>
        <v>292.13</v>
      </c>
    </row>
    <row r="139" spans="2:8" ht="99.75" x14ac:dyDescent="0.2">
      <c r="B139" s="91" t="s">
        <v>110</v>
      </c>
      <c r="C139" s="92" t="s">
        <v>111</v>
      </c>
      <c r="D139" s="93" t="s">
        <v>5</v>
      </c>
      <c r="E139" s="71">
        <v>108</v>
      </c>
      <c r="F139" s="13">
        <v>1</v>
      </c>
      <c r="G139" s="58"/>
      <c r="H139" s="22">
        <f t="shared" si="0"/>
        <v>108</v>
      </c>
    </row>
    <row r="140" spans="2:8" ht="99.75" x14ac:dyDescent="0.2">
      <c r="B140" s="91" t="s">
        <v>112</v>
      </c>
      <c r="C140" s="92" t="s">
        <v>113</v>
      </c>
      <c r="D140" s="93" t="s">
        <v>5</v>
      </c>
      <c r="E140" s="71">
        <v>62.76</v>
      </c>
      <c r="F140" s="13">
        <v>1</v>
      </c>
      <c r="G140" s="58"/>
      <c r="H140" s="22">
        <f t="shared" ref="H140:H154" si="2">ROUND(E140*F140,2)</f>
        <v>62.76</v>
      </c>
    </row>
    <row r="141" spans="2:8" ht="99.75" x14ac:dyDescent="0.2">
      <c r="B141" s="91" t="s">
        <v>114</v>
      </c>
      <c r="C141" s="92" t="s">
        <v>115</v>
      </c>
      <c r="D141" s="93" t="s">
        <v>5</v>
      </c>
      <c r="E141" s="71">
        <v>140.44999999999999</v>
      </c>
      <c r="F141" s="13">
        <v>1</v>
      </c>
      <c r="G141" s="58"/>
      <c r="H141" s="22">
        <f t="shared" si="2"/>
        <v>140.44999999999999</v>
      </c>
    </row>
    <row r="142" spans="2:8" s="72" customFormat="1" ht="57" x14ac:dyDescent="0.2">
      <c r="B142" s="91" t="s">
        <v>116</v>
      </c>
      <c r="C142" s="92" t="s">
        <v>117</v>
      </c>
      <c r="D142" s="93" t="s">
        <v>4</v>
      </c>
      <c r="E142" s="71">
        <v>164.51</v>
      </c>
      <c r="F142" s="13">
        <v>1</v>
      </c>
      <c r="G142" s="58"/>
      <c r="H142" s="22">
        <f t="shared" si="2"/>
        <v>164.51</v>
      </c>
    </row>
    <row r="143" spans="2:8" s="72" customFormat="1" ht="57" x14ac:dyDescent="0.2">
      <c r="B143" s="90" t="s">
        <v>118</v>
      </c>
      <c r="C143" s="92" t="s">
        <v>29</v>
      </c>
      <c r="D143" s="93" t="s">
        <v>4</v>
      </c>
      <c r="E143" s="71">
        <v>178.75</v>
      </c>
      <c r="F143" s="13">
        <v>1</v>
      </c>
      <c r="G143" s="58"/>
      <c r="H143" s="22">
        <f t="shared" si="2"/>
        <v>178.75</v>
      </c>
    </row>
    <row r="144" spans="2:8" s="72" customFormat="1" ht="114" x14ac:dyDescent="0.2">
      <c r="B144" s="90" t="s">
        <v>119</v>
      </c>
      <c r="C144" s="92" t="s">
        <v>120</v>
      </c>
      <c r="D144" s="93" t="s">
        <v>4</v>
      </c>
      <c r="E144" s="71">
        <v>322.35000000000002</v>
      </c>
      <c r="F144" s="13">
        <v>1</v>
      </c>
      <c r="G144" s="58"/>
      <c r="H144" s="22">
        <f t="shared" si="2"/>
        <v>322.35000000000002</v>
      </c>
    </row>
    <row r="145" spans="2:8" s="72" customFormat="1" ht="171" x14ac:dyDescent="0.2">
      <c r="B145" s="90" t="s">
        <v>121</v>
      </c>
      <c r="C145" s="92" t="s">
        <v>122</v>
      </c>
      <c r="D145" s="93" t="s">
        <v>4</v>
      </c>
      <c r="E145" s="71">
        <v>107.79</v>
      </c>
      <c r="F145" s="13">
        <v>1</v>
      </c>
      <c r="G145" s="58"/>
      <c r="H145" s="22">
        <f t="shared" si="2"/>
        <v>107.79</v>
      </c>
    </row>
    <row r="146" spans="2:8" s="72" customFormat="1" ht="171" x14ac:dyDescent="0.2">
      <c r="B146" s="90" t="s">
        <v>123</v>
      </c>
      <c r="C146" s="92" t="s">
        <v>124</v>
      </c>
      <c r="D146" s="93" t="s">
        <v>4</v>
      </c>
      <c r="E146" s="71">
        <v>10.4</v>
      </c>
      <c r="F146" s="13">
        <v>1</v>
      </c>
      <c r="G146" s="58"/>
      <c r="H146" s="22">
        <f t="shared" si="2"/>
        <v>10.4</v>
      </c>
    </row>
    <row r="147" spans="2:8" s="72" customFormat="1" ht="156.75" x14ac:dyDescent="0.2">
      <c r="B147" s="90" t="s">
        <v>125</v>
      </c>
      <c r="C147" s="92" t="s">
        <v>19</v>
      </c>
      <c r="D147" s="93" t="s">
        <v>4</v>
      </c>
      <c r="E147" s="71">
        <v>302.39999999999998</v>
      </c>
      <c r="F147" s="13">
        <v>1</v>
      </c>
      <c r="G147" s="58"/>
      <c r="H147" s="22">
        <f t="shared" si="2"/>
        <v>302.39999999999998</v>
      </c>
    </row>
    <row r="148" spans="2:8" s="72" customFormat="1" ht="171" x14ac:dyDescent="0.2">
      <c r="B148" s="90" t="s">
        <v>126</v>
      </c>
      <c r="C148" s="92" t="s">
        <v>52</v>
      </c>
      <c r="D148" s="93" t="s">
        <v>4</v>
      </c>
      <c r="E148" s="71">
        <v>276.32</v>
      </c>
      <c r="F148" s="13">
        <v>1</v>
      </c>
      <c r="G148" s="58"/>
      <c r="H148" s="22">
        <f t="shared" si="2"/>
        <v>276.32</v>
      </c>
    </row>
    <row r="149" spans="2:8" s="72" customFormat="1" ht="128.25" x14ac:dyDescent="0.2">
      <c r="B149" s="90" t="s">
        <v>127</v>
      </c>
      <c r="C149" s="92" t="s">
        <v>128</v>
      </c>
      <c r="D149" s="93" t="s">
        <v>4</v>
      </c>
      <c r="E149" s="71">
        <v>39.200000000000003</v>
      </c>
      <c r="F149" s="13">
        <v>1</v>
      </c>
      <c r="G149" s="58"/>
      <c r="H149" s="22">
        <f t="shared" si="2"/>
        <v>39.200000000000003</v>
      </c>
    </row>
    <row r="150" spans="2:8" s="72" customFormat="1" ht="71.25" x14ac:dyDescent="0.2">
      <c r="B150" s="91" t="s">
        <v>129</v>
      </c>
      <c r="C150" s="92" t="s">
        <v>130</v>
      </c>
      <c r="D150" s="93" t="s">
        <v>4</v>
      </c>
      <c r="E150" s="71">
        <v>271.10000000000002</v>
      </c>
      <c r="F150" s="13">
        <v>1</v>
      </c>
      <c r="G150" s="58"/>
      <c r="H150" s="22">
        <f t="shared" si="2"/>
        <v>271.10000000000002</v>
      </c>
    </row>
    <row r="151" spans="2:8" s="72" customFormat="1" ht="57" x14ac:dyDescent="0.2">
      <c r="B151" s="90" t="s">
        <v>131</v>
      </c>
      <c r="C151" s="92" t="s">
        <v>132</v>
      </c>
      <c r="D151" s="93" t="s">
        <v>4</v>
      </c>
      <c r="E151" s="71">
        <v>123.28000000000002</v>
      </c>
      <c r="F151" s="13">
        <v>1</v>
      </c>
      <c r="G151" s="58"/>
      <c r="H151" s="22">
        <f t="shared" si="2"/>
        <v>123.28</v>
      </c>
    </row>
    <row r="152" spans="2:8" s="72" customFormat="1" ht="85.5" x14ac:dyDescent="0.2">
      <c r="B152" s="90" t="s">
        <v>133</v>
      </c>
      <c r="C152" s="92" t="s">
        <v>134</v>
      </c>
      <c r="D152" s="93" t="s">
        <v>5</v>
      </c>
      <c r="E152" s="71">
        <v>23.799999999999997</v>
      </c>
      <c r="F152" s="13">
        <v>1</v>
      </c>
      <c r="G152" s="58"/>
      <c r="H152" s="22">
        <f t="shared" si="2"/>
        <v>23.8</v>
      </c>
    </row>
    <row r="153" spans="2:8" s="72" customFormat="1" ht="42.75" x14ac:dyDescent="0.2">
      <c r="B153" s="91" t="s">
        <v>135</v>
      </c>
      <c r="C153" s="92" t="s">
        <v>136</v>
      </c>
      <c r="D153" s="93" t="s">
        <v>4</v>
      </c>
      <c r="E153" s="71">
        <v>142.88999999999999</v>
      </c>
      <c r="F153" s="13">
        <v>1</v>
      </c>
      <c r="G153" s="58"/>
      <c r="H153" s="22">
        <f t="shared" si="2"/>
        <v>142.88999999999999</v>
      </c>
    </row>
    <row r="154" spans="2:8" s="72" customFormat="1" ht="99.75" x14ac:dyDescent="0.2">
      <c r="B154" s="91" t="s">
        <v>137</v>
      </c>
      <c r="C154" s="92" t="s">
        <v>138</v>
      </c>
      <c r="D154" s="93" t="s">
        <v>5</v>
      </c>
      <c r="E154" s="71">
        <v>44.38</v>
      </c>
      <c r="F154" s="13">
        <v>1</v>
      </c>
      <c r="G154" s="58"/>
      <c r="H154" s="22">
        <f t="shared" si="2"/>
        <v>44.38</v>
      </c>
    </row>
    <row r="155" spans="2:8" ht="15.75" x14ac:dyDescent="0.2">
      <c r="B155" s="51"/>
      <c r="C155" s="53" t="s">
        <v>30</v>
      </c>
      <c r="D155" s="54"/>
      <c r="E155" s="54"/>
      <c r="F155" s="13">
        <v>1</v>
      </c>
      <c r="G155" s="54"/>
      <c r="H155" s="57">
        <f>SUM(H138:H154)</f>
        <v>2610.5100000000002</v>
      </c>
    </row>
    <row r="156" spans="2:8" s="6" customFormat="1" ht="15.75" x14ac:dyDescent="0.2">
      <c r="B156" s="50"/>
      <c r="C156" s="51" t="str">
        <f>C23</f>
        <v>04.- Herrería, carpintería y cancelería</v>
      </c>
      <c r="D156" s="52"/>
      <c r="E156" s="52"/>
      <c r="F156" s="13">
        <v>1</v>
      </c>
      <c r="G156" s="52"/>
      <c r="H156" s="52"/>
    </row>
    <row r="157" spans="2:8" ht="71.25" x14ac:dyDescent="0.2">
      <c r="B157" s="90" t="s">
        <v>139</v>
      </c>
      <c r="C157" s="92" t="s">
        <v>140</v>
      </c>
      <c r="D157" s="93" t="s">
        <v>4</v>
      </c>
      <c r="E157" s="71">
        <v>142.12</v>
      </c>
      <c r="F157" s="13">
        <v>1</v>
      </c>
      <c r="G157" s="58"/>
      <c r="H157" s="22">
        <f t="shared" si="0"/>
        <v>142.12</v>
      </c>
    </row>
    <row r="158" spans="2:8" s="72" customFormat="1" ht="85.5" x14ac:dyDescent="0.2">
      <c r="B158" s="91" t="s">
        <v>141</v>
      </c>
      <c r="C158" s="92" t="s">
        <v>142</v>
      </c>
      <c r="D158" s="93" t="s">
        <v>5</v>
      </c>
      <c r="E158" s="71">
        <v>114.9</v>
      </c>
      <c r="F158" s="13">
        <v>1</v>
      </c>
      <c r="G158" s="58"/>
      <c r="H158" s="22">
        <f t="shared" ref="H158:H163" si="3">ROUND(E158*F158,2)</f>
        <v>114.9</v>
      </c>
    </row>
    <row r="159" spans="2:8" s="72" customFormat="1" ht="85.5" x14ac:dyDescent="0.2">
      <c r="B159" s="91" t="s">
        <v>143</v>
      </c>
      <c r="C159" s="92" t="s">
        <v>144</v>
      </c>
      <c r="D159" s="93" t="s">
        <v>3</v>
      </c>
      <c r="E159" s="71">
        <v>10</v>
      </c>
      <c r="F159" s="13">
        <v>1</v>
      </c>
      <c r="G159" s="58"/>
      <c r="H159" s="22">
        <f t="shared" si="3"/>
        <v>10</v>
      </c>
    </row>
    <row r="160" spans="2:8" s="72" customFormat="1" ht="99.75" x14ac:dyDescent="0.2">
      <c r="B160" s="91" t="s">
        <v>145</v>
      </c>
      <c r="C160" s="92" t="s">
        <v>39</v>
      </c>
      <c r="D160" s="93" t="s">
        <v>4</v>
      </c>
      <c r="E160" s="71">
        <v>23.759999999999998</v>
      </c>
      <c r="F160" s="13">
        <v>1</v>
      </c>
      <c r="G160" s="58"/>
      <c r="H160" s="22">
        <f t="shared" si="3"/>
        <v>23.76</v>
      </c>
    </row>
    <row r="161" spans="2:8" s="72" customFormat="1" ht="42.75" x14ac:dyDescent="0.2">
      <c r="B161" s="91" t="s">
        <v>146</v>
      </c>
      <c r="C161" s="92" t="s">
        <v>147</v>
      </c>
      <c r="D161" s="93" t="s">
        <v>3</v>
      </c>
      <c r="E161" s="71">
        <v>260</v>
      </c>
      <c r="F161" s="13">
        <v>1</v>
      </c>
      <c r="G161" s="58"/>
      <c r="H161" s="22">
        <f t="shared" si="3"/>
        <v>260</v>
      </c>
    </row>
    <row r="162" spans="2:8" s="72" customFormat="1" ht="114" x14ac:dyDescent="0.2">
      <c r="B162" s="90" t="s">
        <v>148</v>
      </c>
      <c r="C162" s="92" t="s">
        <v>149</v>
      </c>
      <c r="D162" s="93" t="s">
        <v>3</v>
      </c>
      <c r="E162" s="71">
        <v>4</v>
      </c>
      <c r="F162" s="13">
        <v>1</v>
      </c>
      <c r="G162" s="58"/>
      <c r="H162" s="22">
        <f t="shared" si="3"/>
        <v>4</v>
      </c>
    </row>
    <row r="163" spans="2:8" s="72" customFormat="1" ht="71.25" x14ac:dyDescent="0.2">
      <c r="B163" s="90" t="s">
        <v>150</v>
      </c>
      <c r="C163" s="92" t="s">
        <v>151</v>
      </c>
      <c r="D163" s="93" t="s">
        <v>4</v>
      </c>
      <c r="E163" s="71">
        <v>3</v>
      </c>
      <c r="F163" s="13">
        <v>1</v>
      </c>
      <c r="G163" s="58"/>
      <c r="H163" s="22">
        <f t="shared" si="3"/>
        <v>3</v>
      </c>
    </row>
    <row r="164" spans="2:8" ht="15.75" x14ac:dyDescent="0.2">
      <c r="B164" s="51"/>
      <c r="C164" s="53" t="s">
        <v>47</v>
      </c>
      <c r="D164" s="54"/>
      <c r="E164" s="54"/>
      <c r="F164" s="13">
        <v>1</v>
      </c>
      <c r="G164" s="54"/>
      <c r="H164" s="57">
        <f>SUM(H157:H163)</f>
        <v>557.78</v>
      </c>
    </row>
    <row r="165" spans="2:8" s="6" customFormat="1" ht="15.75" x14ac:dyDescent="0.2">
      <c r="B165" s="50"/>
      <c r="C165" s="51" t="str">
        <f>C24</f>
        <v>05.- Instalaciones</v>
      </c>
      <c r="D165" s="52"/>
      <c r="E165" s="52"/>
      <c r="F165" s="13">
        <v>1</v>
      </c>
      <c r="G165" s="52"/>
      <c r="H165" s="52"/>
    </row>
    <row r="166" spans="2:8" ht="28.5" x14ac:dyDescent="0.2">
      <c r="B166" s="90" t="s">
        <v>152</v>
      </c>
      <c r="C166" s="92" t="s">
        <v>31</v>
      </c>
      <c r="D166" s="93" t="s">
        <v>32</v>
      </c>
      <c r="E166" s="71">
        <v>8</v>
      </c>
      <c r="F166" s="13">
        <v>1</v>
      </c>
      <c r="G166" s="58"/>
      <c r="H166" s="22">
        <f t="shared" si="0"/>
        <v>8</v>
      </c>
    </row>
    <row r="167" spans="2:8" ht="85.5" x14ac:dyDescent="0.2">
      <c r="B167" s="90" t="s">
        <v>153</v>
      </c>
      <c r="C167" s="92" t="s">
        <v>33</v>
      </c>
      <c r="D167" s="93" t="s">
        <v>32</v>
      </c>
      <c r="E167" s="71">
        <v>6</v>
      </c>
      <c r="F167" s="13">
        <v>1</v>
      </c>
      <c r="G167" s="58"/>
      <c r="H167" s="22">
        <f t="shared" si="0"/>
        <v>6</v>
      </c>
    </row>
    <row r="168" spans="2:8" ht="71.25" x14ac:dyDescent="0.2">
      <c r="B168" s="90" t="s">
        <v>154</v>
      </c>
      <c r="C168" s="92" t="s">
        <v>53</v>
      </c>
      <c r="D168" s="93" t="s">
        <v>3</v>
      </c>
      <c r="E168" s="71">
        <v>6</v>
      </c>
      <c r="F168" s="13">
        <v>1</v>
      </c>
      <c r="G168" s="58"/>
      <c r="H168" s="22">
        <f t="shared" si="0"/>
        <v>6</v>
      </c>
    </row>
    <row r="169" spans="2:8" ht="99.75" x14ac:dyDescent="0.2">
      <c r="B169" s="90" t="s">
        <v>155</v>
      </c>
      <c r="C169" s="92" t="s">
        <v>40</v>
      </c>
      <c r="D169" s="93" t="s">
        <v>3</v>
      </c>
      <c r="E169" s="71">
        <v>6</v>
      </c>
      <c r="F169" s="13">
        <v>1</v>
      </c>
      <c r="G169" s="58"/>
      <c r="H169" s="22">
        <f t="shared" si="0"/>
        <v>6</v>
      </c>
    </row>
    <row r="170" spans="2:8" ht="42.75" x14ac:dyDescent="0.2">
      <c r="B170" s="90" t="s">
        <v>156</v>
      </c>
      <c r="C170" s="92" t="s">
        <v>34</v>
      </c>
      <c r="D170" s="93" t="s">
        <v>3</v>
      </c>
      <c r="E170" s="71">
        <v>1</v>
      </c>
      <c r="F170" s="13">
        <v>1</v>
      </c>
      <c r="G170" s="58"/>
      <c r="H170" s="22">
        <f t="shared" si="0"/>
        <v>1</v>
      </c>
    </row>
    <row r="171" spans="2:8" ht="71.25" x14ac:dyDescent="0.2">
      <c r="B171" s="90" t="s">
        <v>157</v>
      </c>
      <c r="C171" s="92" t="s">
        <v>35</v>
      </c>
      <c r="D171" s="93" t="s">
        <v>3</v>
      </c>
      <c r="E171" s="71">
        <v>7</v>
      </c>
      <c r="F171" s="13">
        <v>1</v>
      </c>
      <c r="G171" s="58"/>
      <c r="H171" s="22">
        <f t="shared" si="0"/>
        <v>7</v>
      </c>
    </row>
    <row r="172" spans="2:8" ht="71.25" x14ac:dyDescent="0.2">
      <c r="B172" s="90" t="s">
        <v>158</v>
      </c>
      <c r="C172" s="92" t="s">
        <v>48</v>
      </c>
      <c r="D172" s="93" t="s">
        <v>3</v>
      </c>
      <c r="E172" s="71">
        <v>1</v>
      </c>
      <c r="F172" s="13">
        <v>1</v>
      </c>
      <c r="G172" s="58"/>
      <c r="H172" s="22">
        <f t="shared" si="0"/>
        <v>1</v>
      </c>
    </row>
    <row r="173" spans="2:8" s="72" customFormat="1" ht="42.75" x14ac:dyDescent="0.2">
      <c r="B173" s="91" t="s">
        <v>159</v>
      </c>
      <c r="C173" s="92" t="s">
        <v>160</v>
      </c>
      <c r="D173" s="93" t="s">
        <v>3</v>
      </c>
      <c r="E173" s="71">
        <v>1</v>
      </c>
      <c r="F173" s="13">
        <v>1</v>
      </c>
      <c r="G173" s="58"/>
      <c r="H173" s="22">
        <f t="shared" ref="H173:H185" si="4">ROUND(E173*F173,2)</f>
        <v>1</v>
      </c>
    </row>
    <row r="174" spans="2:8" s="72" customFormat="1" ht="42.75" x14ac:dyDescent="0.2">
      <c r="B174" s="90" t="s">
        <v>161</v>
      </c>
      <c r="C174" s="92" t="s">
        <v>162</v>
      </c>
      <c r="D174" s="93" t="s">
        <v>5</v>
      </c>
      <c r="E174" s="71">
        <v>15</v>
      </c>
      <c r="F174" s="13">
        <v>1</v>
      </c>
      <c r="G174" s="58"/>
      <c r="H174" s="22">
        <f t="shared" si="4"/>
        <v>15</v>
      </c>
    </row>
    <row r="175" spans="2:8" s="72" customFormat="1" ht="42.75" x14ac:dyDescent="0.2">
      <c r="B175" s="90" t="s">
        <v>163</v>
      </c>
      <c r="C175" s="92" t="s">
        <v>164</v>
      </c>
      <c r="D175" s="93" t="s">
        <v>5</v>
      </c>
      <c r="E175" s="71">
        <v>15</v>
      </c>
      <c r="F175" s="13">
        <v>1</v>
      </c>
      <c r="G175" s="58"/>
      <c r="H175" s="22">
        <f t="shared" si="4"/>
        <v>15</v>
      </c>
    </row>
    <row r="176" spans="2:8" s="72" customFormat="1" ht="42.75" x14ac:dyDescent="0.2">
      <c r="B176" s="90" t="s">
        <v>165</v>
      </c>
      <c r="C176" s="92" t="s">
        <v>43</v>
      </c>
      <c r="D176" s="93" t="s">
        <v>5</v>
      </c>
      <c r="E176" s="71">
        <v>30</v>
      </c>
      <c r="F176" s="13">
        <v>1</v>
      </c>
      <c r="G176" s="58"/>
      <c r="H176" s="22">
        <f t="shared" si="4"/>
        <v>30</v>
      </c>
    </row>
    <row r="177" spans="2:8" s="72" customFormat="1" ht="28.5" x14ac:dyDescent="0.2">
      <c r="B177" s="90" t="s">
        <v>166</v>
      </c>
      <c r="C177" s="92" t="s">
        <v>167</v>
      </c>
      <c r="D177" s="93" t="s">
        <v>3</v>
      </c>
      <c r="E177" s="71">
        <v>6</v>
      </c>
      <c r="F177" s="13">
        <v>1</v>
      </c>
      <c r="G177" s="58"/>
      <c r="H177" s="22">
        <f t="shared" si="4"/>
        <v>6</v>
      </c>
    </row>
    <row r="178" spans="2:8" s="72" customFormat="1" ht="42.75" x14ac:dyDescent="0.2">
      <c r="B178" s="90" t="s">
        <v>168</v>
      </c>
      <c r="C178" s="92" t="s">
        <v>169</v>
      </c>
      <c r="D178" s="93" t="s">
        <v>5</v>
      </c>
      <c r="E178" s="71">
        <v>60</v>
      </c>
      <c r="F178" s="13">
        <v>1</v>
      </c>
      <c r="G178" s="58"/>
      <c r="H178" s="22">
        <f t="shared" si="4"/>
        <v>60</v>
      </c>
    </row>
    <row r="179" spans="2:8" s="72" customFormat="1" ht="99.75" x14ac:dyDescent="0.2">
      <c r="B179" s="90" t="s">
        <v>170</v>
      </c>
      <c r="C179" s="92" t="s">
        <v>171</v>
      </c>
      <c r="D179" s="93" t="s">
        <v>3</v>
      </c>
      <c r="E179" s="71">
        <v>1</v>
      </c>
      <c r="F179" s="13">
        <v>1</v>
      </c>
      <c r="G179" s="58"/>
      <c r="H179" s="22">
        <f t="shared" si="4"/>
        <v>1</v>
      </c>
    </row>
    <row r="180" spans="2:8" ht="71.25" x14ac:dyDescent="0.2">
      <c r="B180" s="90" t="s">
        <v>172</v>
      </c>
      <c r="C180" s="92" t="s">
        <v>173</v>
      </c>
      <c r="D180" s="93" t="s">
        <v>3</v>
      </c>
      <c r="E180" s="71">
        <v>1</v>
      </c>
      <c r="F180" s="13">
        <v>1</v>
      </c>
      <c r="G180" s="58"/>
      <c r="H180" s="22">
        <f t="shared" si="4"/>
        <v>1</v>
      </c>
    </row>
    <row r="181" spans="2:8" ht="57" x14ac:dyDescent="0.2">
      <c r="B181" s="90" t="s">
        <v>174</v>
      </c>
      <c r="C181" s="92" t="s">
        <v>175</v>
      </c>
      <c r="D181" s="93" t="s">
        <v>3</v>
      </c>
      <c r="E181" s="71">
        <v>1</v>
      </c>
      <c r="F181" s="13">
        <v>1</v>
      </c>
      <c r="G181" s="58"/>
      <c r="H181" s="22">
        <f t="shared" si="4"/>
        <v>1</v>
      </c>
    </row>
    <row r="182" spans="2:8" ht="42.75" x14ac:dyDescent="0.2">
      <c r="B182" s="90" t="s">
        <v>176</v>
      </c>
      <c r="C182" s="92" t="s">
        <v>177</v>
      </c>
      <c r="D182" s="93" t="s">
        <v>5</v>
      </c>
      <c r="E182" s="71">
        <v>80</v>
      </c>
      <c r="F182" s="13">
        <v>1</v>
      </c>
      <c r="G182" s="58"/>
      <c r="H182" s="22">
        <f t="shared" si="4"/>
        <v>80</v>
      </c>
    </row>
    <row r="183" spans="2:8" ht="42.75" x14ac:dyDescent="0.2">
      <c r="B183" s="90" t="s">
        <v>178</v>
      </c>
      <c r="C183" s="92" t="s">
        <v>36</v>
      </c>
      <c r="D183" s="93" t="s">
        <v>5</v>
      </c>
      <c r="E183" s="71">
        <v>80</v>
      </c>
      <c r="F183" s="13">
        <v>1</v>
      </c>
      <c r="G183" s="58"/>
      <c r="H183" s="22">
        <f t="shared" si="4"/>
        <v>80</v>
      </c>
    </row>
    <row r="184" spans="2:8" ht="42.75" x14ac:dyDescent="0.2">
      <c r="B184" s="90" t="s">
        <v>179</v>
      </c>
      <c r="C184" s="92" t="s">
        <v>180</v>
      </c>
      <c r="D184" s="93" t="s">
        <v>5</v>
      </c>
      <c r="E184" s="71">
        <v>320</v>
      </c>
      <c r="F184" s="13">
        <v>1</v>
      </c>
      <c r="G184" s="58"/>
      <c r="H184" s="22">
        <f t="shared" si="4"/>
        <v>320</v>
      </c>
    </row>
    <row r="185" spans="2:8" ht="71.25" x14ac:dyDescent="0.2">
      <c r="B185" s="90" t="s">
        <v>181</v>
      </c>
      <c r="C185" s="92" t="s">
        <v>182</v>
      </c>
      <c r="D185" s="93" t="s">
        <v>3</v>
      </c>
      <c r="E185" s="71">
        <v>1</v>
      </c>
      <c r="F185" s="13">
        <v>1</v>
      </c>
      <c r="G185" s="58"/>
      <c r="H185" s="22">
        <f t="shared" si="4"/>
        <v>1</v>
      </c>
    </row>
    <row r="186" spans="2:8" ht="15.75" x14ac:dyDescent="0.2">
      <c r="B186" s="51"/>
      <c r="C186" s="53" t="s">
        <v>37</v>
      </c>
      <c r="D186" s="54"/>
      <c r="E186" s="54"/>
      <c r="F186" s="13">
        <v>1</v>
      </c>
      <c r="G186" s="54"/>
      <c r="H186" s="57">
        <f>SUM(H166:H185)</f>
        <v>646</v>
      </c>
    </row>
    <row r="187" spans="2:8" ht="15.75" x14ac:dyDescent="0.2">
      <c r="B187" s="55"/>
      <c r="C187" s="56" t="s">
        <v>183</v>
      </c>
      <c r="D187" s="63"/>
      <c r="E187" s="65"/>
      <c r="F187" s="13">
        <v>1</v>
      </c>
      <c r="G187" s="64"/>
      <c r="H187" s="59">
        <f>H121+H136+H155+H164+H186</f>
        <v>23201.64</v>
      </c>
    </row>
    <row r="188" spans="2:8" s="24" customFormat="1" ht="15.75" x14ac:dyDescent="0.25">
      <c r="B188" s="34"/>
      <c r="C188" s="60" t="str">
        <f>C30</f>
        <v>II.- Construcción de Fosa Septica "A"</v>
      </c>
      <c r="D188" s="61"/>
      <c r="E188" s="66"/>
      <c r="F188" s="13">
        <v>1</v>
      </c>
      <c r="G188" s="61"/>
      <c r="H188" s="62"/>
    </row>
    <row r="189" spans="2:8" s="6" customFormat="1" ht="15.75" x14ac:dyDescent="0.2">
      <c r="B189" s="50"/>
      <c r="C189" s="51" t="str">
        <f>C31</f>
        <v>01.- Cimentación</v>
      </c>
      <c r="D189" s="52"/>
      <c r="E189" s="52"/>
      <c r="F189" s="13">
        <v>1</v>
      </c>
      <c r="G189" s="52"/>
      <c r="H189" s="52"/>
    </row>
    <row r="190" spans="2:8" ht="57" x14ac:dyDescent="0.2">
      <c r="B190" s="90" t="s">
        <v>74</v>
      </c>
      <c r="C190" s="92" t="s">
        <v>54</v>
      </c>
      <c r="D190" s="93" t="s">
        <v>4</v>
      </c>
      <c r="E190" s="71">
        <v>553.48</v>
      </c>
      <c r="F190" s="13">
        <v>1</v>
      </c>
      <c r="G190" s="58"/>
      <c r="H190" s="22">
        <f t="shared" ref="H190:H216" si="5">ROUND(E190*F190,2)</f>
        <v>553.48</v>
      </c>
    </row>
    <row r="191" spans="2:8" s="72" customFormat="1" ht="42.75" x14ac:dyDescent="0.2">
      <c r="B191" s="90" t="s">
        <v>76</v>
      </c>
      <c r="C191" s="92" t="s">
        <v>22</v>
      </c>
      <c r="D191" s="93" t="s">
        <v>21</v>
      </c>
      <c r="E191" s="71">
        <v>35.21</v>
      </c>
      <c r="F191" s="13">
        <v>1</v>
      </c>
      <c r="G191" s="58"/>
      <c r="H191" s="22">
        <f t="shared" ref="H191:H199" si="6">ROUND(E191*F191,2)</f>
        <v>35.21</v>
      </c>
    </row>
    <row r="192" spans="2:8" s="72" customFormat="1" ht="57" x14ac:dyDescent="0.2">
      <c r="B192" s="90" t="s">
        <v>77</v>
      </c>
      <c r="C192" s="92" t="s">
        <v>78</v>
      </c>
      <c r="D192" s="93" t="s">
        <v>4</v>
      </c>
      <c r="E192" s="71">
        <v>87.04</v>
      </c>
      <c r="F192" s="13">
        <v>1</v>
      </c>
      <c r="G192" s="58"/>
      <c r="H192" s="22">
        <f t="shared" si="6"/>
        <v>87.04</v>
      </c>
    </row>
    <row r="193" spans="2:8" s="72" customFormat="1" ht="71.25" x14ac:dyDescent="0.2">
      <c r="B193" s="90" t="s">
        <v>79</v>
      </c>
      <c r="C193" s="92" t="s">
        <v>23</v>
      </c>
      <c r="D193" s="93" t="s">
        <v>21</v>
      </c>
      <c r="E193" s="71">
        <v>10.380000000000003</v>
      </c>
      <c r="F193" s="13">
        <v>1</v>
      </c>
      <c r="G193" s="58"/>
      <c r="H193" s="22">
        <f t="shared" si="6"/>
        <v>10.38</v>
      </c>
    </row>
    <row r="194" spans="2:8" s="72" customFormat="1" ht="71.25" x14ac:dyDescent="0.2">
      <c r="B194" s="90" t="s">
        <v>80</v>
      </c>
      <c r="C194" s="92" t="s">
        <v>81</v>
      </c>
      <c r="D194" s="93" t="s">
        <v>21</v>
      </c>
      <c r="E194" s="71">
        <v>15.8</v>
      </c>
      <c r="F194" s="13">
        <v>1</v>
      </c>
      <c r="G194" s="58"/>
      <c r="H194" s="22">
        <f t="shared" si="6"/>
        <v>15.8</v>
      </c>
    </row>
    <row r="195" spans="2:8" s="72" customFormat="1" ht="57" x14ac:dyDescent="0.2">
      <c r="B195" s="90" t="s">
        <v>85</v>
      </c>
      <c r="C195" s="92" t="s">
        <v>25</v>
      </c>
      <c r="D195" s="93" t="s">
        <v>20</v>
      </c>
      <c r="E195" s="71">
        <v>37.400000000000006</v>
      </c>
      <c r="F195" s="13">
        <v>1</v>
      </c>
      <c r="G195" s="58"/>
      <c r="H195" s="22">
        <f t="shared" si="6"/>
        <v>37.4</v>
      </c>
    </row>
    <row r="196" spans="2:8" s="72" customFormat="1" ht="57" x14ac:dyDescent="0.2">
      <c r="B196" s="90" t="s">
        <v>88</v>
      </c>
      <c r="C196" s="92" t="s">
        <v>89</v>
      </c>
      <c r="D196" s="93" t="s">
        <v>4</v>
      </c>
      <c r="E196" s="71">
        <v>27.439999999999998</v>
      </c>
      <c r="F196" s="13">
        <v>1</v>
      </c>
      <c r="G196" s="58"/>
      <c r="H196" s="22">
        <f t="shared" si="6"/>
        <v>27.44</v>
      </c>
    </row>
    <row r="197" spans="2:8" s="72" customFormat="1" ht="28.5" x14ac:dyDescent="0.2">
      <c r="B197" s="90" t="s">
        <v>184</v>
      </c>
      <c r="C197" s="92" t="s">
        <v>185</v>
      </c>
      <c r="D197" s="93" t="s">
        <v>5</v>
      </c>
      <c r="E197" s="71">
        <v>14.3</v>
      </c>
      <c r="F197" s="13">
        <v>1</v>
      </c>
      <c r="G197" s="58"/>
      <c r="H197" s="22">
        <f t="shared" si="6"/>
        <v>14.3</v>
      </c>
    </row>
    <row r="198" spans="2:8" s="72" customFormat="1" ht="57" x14ac:dyDescent="0.2">
      <c r="B198" s="90" t="s">
        <v>90</v>
      </c>
      <c r="C198" s="92" t="s">
        <v>91</v>
      </c>
      <c r="D198" s="93" t="s">
        <v>4</v>
      </c>
      <c r="E198" s="71">
        <v>38.75</v>
      </c>
      <c r="F198" s="13">
        <v>1</v>
      </c>
      <c r="G198" s="58"/>
      <c r="H198" s="22">
        <f t="shared" si="6"/>
        <v>38.75</v>
      </c>
    </row>
    <row r="199" spans="2:8" s="72" customFormat="1" ht="42.75" x14ac:dyDescent="0.2">
      <c r="B199" s="90" t="s">
        <v>186</v>
      </c>
      <c r="C199" s="92" t="s">
        <v>51</v>
      </c>
      <c r="D199" s="93" t="s">
        <v>21</v>
      </c>
      <c r="E199" s="71">
        <v>27.83</v>
      </c>
      <c r="F199" s="13">
        <v>1</v>
      </c>
      <c r="G199" s="58"/>
      <c r="H199" s="22">
        <f t="shared" si="6"/>
        <v>27.83</v>
      </c>
    </row>
    <row r="200" spans="2:8" ht="15.75" x14ac:dyDescent="0.2">
      <c r="B200" s="51"/>
      <c r="C200" s="88" t="s">
        <v>49</v>
      </c>
      <c r="D200" s="54"/>
      <c r="E200" s="54"/>
      <c r="F200" s="13">
        <v>1</v>
      </c>
      <c r="G200" s="54"/>
      <c r="H200" s="57">
        <f>SUM(H190:H199)</f>
        <v>847.63</v>
      </c>
    </row>
    <row r="201" spans="2:8" s="6" customFormat="1" ht="15.75" x14ac:dyDescent="0.2">
      <c r="B201" s="50"/>
      <c r="C201" s="51" t="s">
        <v>63</v>
      </c>
      <c r="D201" s="52"/>
      <c r="E201" s="52"/>
      <c r="F201" s="13">
        <v>1</v>
      </c>
      <c r="G201" s="52"/>
      <c r="H201" s="52"/>
    </row>
    <row r="202" spans="2:8" ht="51.6" customHeight="1" x14ac:dyDescent="0.2">
      <c r="B202" s="90" t="s">
        <v>187</v>
      </c>
      <c r="C202" s="92" t="s">
        <v>188</v>
      </c>
      <c r="D202" s="93" t="s">
        <v>4</v>
      </c>
      <c r="E202" s="71">
        <v>6.8</v>
      </c>
      <c r="F202" s="13">
        <v>1</v>
      </c>
      <c r="G202" s="58"/>
      <c r="H202" s="22">
        <f t="shared" si="5"/>
        <v>6.8</v>
      </c>
    </row>
    <row r="203" spans="2:8" ht="54" customHeight="1" x14ac:dyDescent="0.2">
      <c r="B203" s="90" t="s">
        <v>95</v>
      </c>
      <c r="C203" s="92" t="s">
        <v>26</v>
      </c>
      <c r="D203" s="93" t="s">
        <v>20</v>
      </c>
      <c r="E203" s="71">
        <v>46.9</v>
      </c>
      <c r="F203" s="13">
        <v>1</v>
      </c>
      <c r="G203" s="58"/>
      <c r="H203" s="22">
        <f t="shared" si="5"/>
        <v>46.9</v>
      </c>
    </row>
    <row r="204" spans="2:8" s="72" customFormat="1" ht="83.45" customHeight="1" x14ac:dyDescent="0.2">
      <c r="B204" s="90" t="s">
        <v>97</v>
      </c>
      <c r="C204" s="92" t="s">
        <v>27</v>
      </c>
      <c r="D204" s="67" t="s">
        <v>21</v>
      </c>
      <c r="E204" s="68">
        <v>0.8</v>
      </c>
      <c r="F204" s="13">
        <v>1</v>
      </c>
      <c r="G204" s="58"/>
      <c r="H204" s="22">
        <f t="shared" si="5"/>
        <v>0.8</v>
      </c>
    </row>
    <row r="205" spans="2:8" ht="15.75" x14ac:dyDescent="0.2">
      <c r="B205" s="51"/>
      <c r="C205" s="53" t="s">
        <v>28</v>
      </c>
      <c r="D205" s="54"/>
      <c r="E205" s="54"/>
      <c r="F205" s="13">
        <v>1</v>
      </c>
      <c r="G205" s="54"/>
      <c r="H205" s="57">
        <f>SUM(H202:H204)</f>
        <v>54.499999999999993</v>
      </c>
    </row>
    <row r="206" spans="2:8" s="6" customFormat="1" ht="15.75" x14ac:dyDescent="0.2">
      <c r="B206" s="50"/>
      <c r="C206" s="51" t="s">
        <v>50</v>
      </c>
      <c r="D206" s="52"/>
      <c r="E206" s="52"/>
      <c r="F206" s="13">
        <v>1</v>
      </c>
      <c r="G206" s="52"/>
      <c r="H206" s="52"/>
    </row>
    <row r="207" spans="2:8" ht="99.75" x14ac:dyDescent="0.2">
      <c r="B207" s="90" t="s">
        <v>189</v>
      </c>
      <c r="C207" s="92" t="s">
        <v>190</v>
      </c>
      <c r="D207" s="93" t="s">
        <v>5</v>
      </c>
      <c r="E207" s="71">
        <v>38.200000000000003</v>
      </c>
      <c r="F207" s="13">
        <v>1</v>
      </c>
      <c r="G207" s="58"/>
      <c r="H207" s="22">
        <f t="shared" si="5"/>
        <v>38.200000000000003</v>
      </c>
    </row>
    <row r="208" spans="2:8" ht="28.5" x14ac:dyDescent="0.2">
      <c r="B208" s="90" t="s">
        <v>191</v>
      </c>
      <c r="C208" s="92" t="s">
        <v>192</v>
      </c>
      <c r="D208" s="93" t="s">
        <v>4</v>
      </c>
      <c r="E208" s="71">
        <v>41.54</v>
      </c>
      <c r="F208" s="13">
        <v>1</v>
      </c>
      <c r="G208" s="58"/>
      <c r="H208" s="22">
        <f t="shared" si="5"/>
        <v>41.54</v>
      </c>
    </row>
    <row r="209" spans="2:8" ht="156.75" x14ac:dyDescent="0.2">
      <c r="B209" s="90" t="s">
        <v>125</v>
      </c>
      <c r="C209" s="92" t="s">
        <v>19</v>
      </c>
      <c r="D209" s="93" t="s">
        <v>4</v>
      </c>
      <c r="E209" s="71">
        <v>3.36</v>
      </c>
      <c r="F209" s="13">
        <v>1</v>
      </c>
      <c r="G209" s="58"/>
      <c r="H209" s="22">
        <f t="shared" si="5"/>
        <v>3.36</v>
      </c>
    </row>
    <row r="210" spans="2:8" ht="42.75" x14ac:dyDescent="0.2">
      <c r="B210" s="90" t="s">
        <v>193</v>
      </c>
      <c r="C210" s="92" t="s">
        <v>194</v>
      </c>
      <c r="D210" s="93" t="s">
        <v>5</v>
      </c>
      <c r="E210" s="71">
        <v>13.4</v>
      </c>
      <c r="F210" s="13">
        <v>1</v>
      </c>
      <c r="G210" s="58"/>
      <c r="H210" s="22">
        <f t="shared" si="5"/>
        <v>13.4</v>
      </c>
    </row>
    <row r="211" spans="2:8" ht="171" x14ac:dyDescent="0.2">
      <c r="B211" s="90" t="s">
        <v>126</v>
      </c>
      <c r="C211" s="92" t="s">
        <v>52</v>
      </c>
      <c r="D211" s="93" t="s">
        <v>4</v>
      </c>
      <c r="E211" s="71">
        <v>3.36</v>
      </c>
      <c r="F211" s="13">
        <v>1</v>
      </c>
      <c r="G211" s="58"/>
      <c r="H211" s="22">
        <f t="shared" si="5"/>
        <v>3.36</v>
      </c>
    </row>
    <row r="212" spans="2:8" ht="15.75" x14ac:dyDescent="0.2">
      <c r="B212" s="51"/>
      <c r="C212" s="53" t="s">
        <v>30</v>
      </c>
      <c r="D212" s="54"/>
      <c r="E212" s="54"/>
      <c r="F212" s="13">
        <v>1</v>
      </c>
      <c r="G212" s="54"/>
      <c r="H212" s="57">
        <f>SUM(H207:H211)</f>
        <v>99.860000000000014</v>
      </c>
    </row>
    <row r="213" spans="2:8" s="6" customFormat="1" ht="15.75" x14ac:dyDescent="0.2">
      <c r="B213" s="50"/>
      <c r="C213" s="51" t="s">
        <v>201</v>
      </c>
      <c r="D213" s="52"/>
      <c r="E213" s="52"/>
      <c r="F213" s="13">
        <v>1</v>
      </c>
      <c r="G213" s="52"/>
      <c r="H213" s="52"/>
    </row>
    <row r="214" spans="2:8" ht="42.75" x14ac:dyDescent="0.2">
      <c r="B214" s="90" t="s">
        <v>195</v>
      </c>
      <c r="C214" s="92" t="s">
        <v>196</v>
      </c>
      <c r="D214" s="93" t="s">
        <v>3</v>
      </c>
      <c r="E214" s="71">
        <v>1</v>
      </c>
      <c r="F214" s="13">
        <v>1</v>
      </c>
      <c r="G214" s="58"/>
      <c r="H214" s="22">
        <f t="shared" si="5"/>
        <v>1</v>
      </c>
    </row>
    <row r="215" spans="2:8" ht="42.75" x14ac:dyDescent="0.2">
      <c r="B215" s="90" t="s">
        <v>197</v>
      </c>
      <c r="C215" s="92" t="s">
        <v>198</v>
      </c>
      <c r="D215" s="93" t="s">
        <v>3</v>
      </c>
      <c r="E215" s="71">
        <v>1</v>
      </c>
      <c r="F215" s="13">
        <v>1</v>
      </c>
      <c r="G215" s="58"/>
      <c r="H215" s="22">
        <f t="shared" si="5"/>
        <v>1</v>
      </c>
    </row>
    <row r="216" spans="2:8" ht="42.75" x14ac:dyDescent="0.2">
      <c r="B216" s="90" t="s">
        <v>199</v>
      </c>
      <c r="C216" s="92" t="s">
        <v>200</v>
      </c>
      <c r="D216" s="93" t="s">
        <v>3</v>
      </c>
      <c r="E216" s="71">
        <v>1</v>
      </c>
      <c r="F216" s="13">
        <v>1</v>
      </c>
      <c r="G216" s="58"/>
      <c r="H216" s="22">
        <f t="shared" si="5"/>
        <v>1</v>
      </c>
    </row>
    <row r="217" spans="2:8" ht="15.75" x14ac:dyDescent="0.2">
      <c r="B217" s="51"/>
      <c r="C217" s="53" t="s">
        <v>37</v>
      </c>
      <c r="D217" s="54"/>
      <c r="E217" s="54"/>
      <c r="F217" s="13">
        <v>1</v>
      </c>
      <c r="G217" s="54"/>
      <c r="H217" s="57">
        <f>SUM(H214:H216)</f>
        <v>3</v>
      </c>
    </row>
    <row r="218" spans="2:8" ht="15.75" x14ac:dyDescent="0.2">
      <c r="B218" s="55"/>
      <c r="C218" s="56" t="s">
        <v>202</v>
      </c>
      <c r="D218" s="63"/>
      <c r="E218" s="65"/>
      <c r="F218" s="13">
        <v>1</v>
      </c>
      <c r="G218" s="64"/>
      <c r="H218" s="59">
        <f>H200+H205+H212+H217</f>
        <v>1004.99</v>
      </c>
    </row>
    <row r="219" spans="2:8" s="24" customFormat="1" ht="15.75" x14ac:dyDescent="0.25">
      <c r="B219" s="34"/>
      <c r="C219" s="89" t="s">
        <v>73</v>
      </c>
      <c r="D219" s="61"/>
      <c r="E219" s="66"/>
      <c r="F219" s="13">
        <v>1</v>
      </c>
      <c r="G219" s="61"/>
      <c r="H219" s="62"/>
    </row>
    <row r="220" spans="2:8" s="6" customFormat="1" ht="15.75" x14ac:dyDescent="0.2">
      <c r="B220" s="85"/>
      <c r="C220" s="86" t="s">
        <v>71</v>
      </c>
      <c r="D220" s="87"/>
      <c r="E220" s="87"/>
      <c r="F220" s="13">
        <v>1</v>
      </c>
      <c r="G220" s="87"/>
      <c r="H220" s="87"/>
    </row>
    <row r="221" spans="2:8" ht="57" x14ac:dyDescent="0.2">
      <c r="B221" s="90" t="s">
        <v>74</v>
      </c>
      <c r="C221" s="92" t="s">
        <v>54</v>
      </c>
      <c r="D221" s="93" t="s">
        <v>4</v>
      </c>
      <c r="E221" s="71">
        <v>2.25</v>
      </c>
      <c r="F221" s="13">
        <v>1</v>
      </c>
      <c r="G221" s="58"/>
      <c r="H221" s="22">
        <f t="shared" ref="H221:H234" si="7">ROUND(E221*F221,2)</f>
        <v>2.25</v>
      </c>
    </row>
    <row r="222" spans="2:8" ht="42.75" x14ac:dyDescent="0.2">
      <c r="B222" s="90" t="s">
        <v>203</v>
      </c>
      <c r="C222" s="92" t="s">
        <v>204</v>
      </c>
      <c r="D222" s="93" t="s">
        <v>21</v>
      </c>
      <c r="E222" s="71">
        <v>7.22</v>
      </c>
      <c r="F222" s="13">
        <v>1</v>
      </c>
      <c r="G222" s="58"/>
      <c r="H222" s="22">
        <f t="shared" si="7"/>
        <v>7.22</v>
      </c>
    </row>
    <row r="223" spans="2:8" ht="57" x14ac:dyDescent="0.2">
      <c r="B223" s="90" t="s">
        <v>77</v>
      </c>
      <c r="C223" s="92" t="s">
        <v>78</v>
      </c>
      <c r="D223" s="93" t="s">
        <v>4</v>
      </c>
      <c r="E223" s="71">
        <v>2.1</v>
      </c>
      <c r="F223" s="13">
        <v>1</v>
      </c>
      <c r="G223" s="58"/>
      <c r="H223" s="22">
        <f t="shared" si="7"/>
        <v>2.1</v>
      </c>
    </row>
    <row r="224" spans="2:8" s="72" customFormat="1" ht="57" x14ac:dyDescent="0.2">
      <c r="B224" s="90" t="s">
        <v>85</v>
      </c>
      <c r="C224" s="92" t="s">
        <v>25</v>
      </c>
      <c r="D224" s="93" t="s">
        <v>20</v>
      </c>
      <c r="E224" s="71">
        <v>20.05</v>
      </c>
      <c r="F224" s="13">
        <v>1</v>
      </c>
      <c r="G224" s="58"/>
      <c r="H224" s="22">
        <f t="shared" ref="H224" si="8">ROUND(E224*F224,2)</f>
        <v>20.05</v>
      </c>
    </row>
    <row r="225" spans="2:8" s="72" customFormat="1" ht="71.25" x14ac:dyDescent="0.2">
      <c r="B225" s="91" t="s">
        <v>205</v>
      </c>
      <c r="C225" s="92" t="s">
        <v>206</v>
      </c>
      <c r="D225" s="93" t="s">
        <v>21</v>
      </c>
      <c r="E225" s="71">
        <v>0.32</v>
      </c>
      <c r="F225" s="13">
        <v>1</v>
      </c>
      <c r="G225" s="58"/>
      <c r="H225" s="22">
        <f t="shared" ref="H225" si="9">ROUND(E225*F225,2)</f>
        <v>0.32</v>
      </c>
    </row>
    <row r="226" spans="2:8" ht="42.75" x14ac:dyDescent="0.2">
      <c r="B226" s="90" t="s">
        <v>186</v>
      </c>
      <c r="C226" s="92" t="s">
        <v>51</v>
      </c>
      <c r="D226" s="93" t="s">
        <v>21</v>
      </c>
      <c r="E226" s="71">
        <v>7.22</v>
      </c>
      <c r="F226" s="13">
        <v>1</v>
      </c>
      <c r="G226" s="58"/>
      <c r="H226" s="22">
        <f t="shared" si="7"/>
        <v>7.22</v>
      </c>
    </row>
    <row r="227" spans="2:8" ht="15.75" x14ac:dyDescent="0.2">
      <c r="B227" s="51"/>
      <c r="C227" s="88" t="s">
        <v>49</v>
      </c>
      <c r="D227" s="54"/>
      <c r="E227" s="54"/>
      <c r="F227" s="13">
        <v>1</v>
      </c>
      <c r="G227" s="54"/>
      <c r="H227" s="57">
        <f>SUM(H221:H226)</f>
        <v>39.159999999999997</v>
      </c>
    </row>
    <row r="228" spans="2:8" s="6" customFormat="1" ht="15.75" x14ac:dyDescent="0.2">
      <c r="B228" s="50"/>
      <c r="C228" s="51" t="s">
        <v>63</v>
      </c>
      <c r="D228" s="52"/>
      <c r="E228" s="52"/>
      <c r="F228" s="13">
        <v>1</v>
      </c>
      <c r="G228" s="52"/>
      <c r="H228" s="52"/>
    </row>
    <row r="229" spans="2:8" ht="42.75" x14ac:dyDescent="0.2">
      <c r="B229" s="90" t="s">
        <v>187</v>
      </c>
      <c r="C229" s="92" t="s">
        <v>188</v>
      </c>
      <c r="D229" s="93" t="s">
        <v>4</v>
      </c>
      <c r="E229" s="71">
        <v>2.9699999999999998</v>
      </c>
      <c r="F229" s="13">
        <v>1</v>
      </c>
      <c r="G229" s="58"/>
      <c r="H229" s="22">
        <f t="shared" si="7"/>
        <v>2.97</v>
      </c>
    </row>
    <row r="230" spans="2:8" ht="15.75" x14ac:dyDescent="0.2">
      <c r="B230" s="51"/>
      <c r="C230" s="53" t="s">
        <v>207</v>
      </c>
      <c r="D230" s="54"/>
      <c r="E230" s="54"/>
      <c r="F230" s="13">
        <v>1</v>
      </c>
      <c r="G230" s="54"/>
      <c r="H230" s="57">
        <f>SUM(H229:H229)</f>
        <v>2.97</v>
      </c>
    </row>
    <row r="231" spans="2:8" s="6" customFormat="1" ht="15.75" x14ac:dyDescent="0.2">
      <c r="B231" s="50"/>
      <c r="C231" s="51" t="s">
        <v>64</v>
      </c>
      <c r="D231" s="52"/>
      <c r="E231" s="52"/>
      <c r="F231" s="13">
        <v>1</v>
      </c>
      <c r="G231" s="52"/>
      <c r="H231" s="52"/>
    </row>
    <row r="232" spans="2:8" ht="42.75" x14ac:dyDescent="0.2">
      <c r="B232" s="90" t="s">
        <v>208</v>
      </c>
      <c r="C232" s="92" t="s">
        <v>209</v>
      </c>
      <c r="D232" s="93" t="s">
        <v>4</v>
      </c>
      <c r="E232" s="71">
        <v>9.6000000000000014</v>
      </c>
      <c r="F232" s="13">
        <v>1</v>
      </c>
      <c r="G232" s="58"/>
      <c r="H232" s="22">
        <f t="shared" si="7"/>
        <v>9.6</v>
      </c>
    </row>
    <row r="233" spans="2:8" ht="28.5" x14ac:dyDescent="0.2">
      <c r="B233" s="90" t="s">
        <v>210</v>
      </c>
      <c r="C233" s="92" t="s">
        <v>211</v>
      </c>
      <c r="D233" s="93" t="s">
        <v>21</v>
      </c>
      <c r="E233" s="71">
        <v>3.94</v>
      </c>
      <c r="F233" s="13">
        <v>1</v>
      </c>
      <c r="G233" s="58"/>
      <c r="H233" s="22">
        <f t="shared" si="7"/>
        <v>3.94</v>
      </c>
    </row>
    <row r="234" spans="2:8" ht="117" customHeight="1" x14ac:dyDescent="0.2">
      <c r="B234" s="90" t="s">
        <v>212</v>
      </c>
      <c r="C234" s="92" t="s">
        <v>213</v>
      </c>
      <c r="D234" s="93" t="s">
        <v>5</v>
      </c>
      <c r="E234" s="71">
        <v>20.8</v>
      </c>
      <c r="F234" s="13">
        <v>1</v>
      </c>
      <c r="G234" s="58"/>
      <c r="H234" s="22">
        <f t="shared" si="7"/>
        <v>20.8</v>
      </c>
    </row>
    <row r="235" spans="2:8" ht="15.75" x14ac:dyDescent="0.2">
      <c r="B235" s="51"/>
      <c r="C235" s="53" t="s">
        <v>30</v>
      </c>
      <c r="D235" s="54"/>
      <c r="E235" s="54"/>
      <c r="F235" s="54"/>
      <c r="G235" s="54"/>
      <c r="H235" s="57">
        <f>SUM(H232:H234)</f>
        <v>34.340000000000003</v>
      </c>
    </row>
    <row r="236" spans="2:8" ht="15.75" x14ac:dyDescent="0.2">
      <c r="B236" s="55"/>
      <c r="C236" s="56" t="s">
        <v>214</v>
      </c>
      <c r="D236" s="63"/>
      <c r="E236" s="65"/>
      <c r="F236" s="64"/>
      <c r="G236" s="64"/>
      <c r="H236" s="59">
        <f>H235+H230+H227</f>
        <v>76.47</v>
      </c>
    </row>
  </sheetData>
  <protectedRanges>
    <protectedRange sqref="D200 D121 D212 D227 B227 D205 B205 B186 D155 B217 D217 B200 D235 D186 B155 B212 D136 B230 B164 B136 D230 B121 B235 D164" name="Rango1_17_1_1_2"/>
    <protectedRange sqref="C186 C155 C217 C164 C212 C235 C136 C121 C227 C205 C200 C230" name="Rango1_47_1_1_2"/>
    <protectedRange sqref="D122 D137 D156 D165 B122 B137 B156 B165 D187:D189 B187:B189 D201 D206 D236 D213 B228 B201 B206 B105:B106 B213 B231 D105:D106 B236 D218:D220 B218:B220 D228 D231" name="Rango1_17_1_1_2_2"/>
    <protectedRange sqref="C122 C137 C156 C165 C187:C189 C201 C206 C105:C106 C213 C231 C236 C218:C220 C228" name="Rango1_47_1_1_2_1"/>
  </protectedRanges>
  <autoFilter ref="B105:H236"/>
  <mergeCells count="17">
    <mergeCell ref="B1:H1"/>
    <mergeCell ref="C8:H8"/>
    <mergeCell ref="G6:H6"/>
    <mergeCell ref="B7:H7"/>
    <mergeCell ref="C40:G40"/>
    <mergeCell ref="C9:H9"/>
    <mergeCell ref="C10:H10"/>
    <mergeCell ref="C11:H11"/>
    <mergeCell ref="C103:H103"/>
    <mergeCell ref="C102:H102"/>
    <mergeCell ref="B93:H93"/>
    <mergeCell ref="C100:H100"/>
    <mergeCell ref="C101:H101"/>
    <mergeCell ref="G98:H98"/>
    <mergeCell ref="B99:H99"/>
    <mergeCell ref="C19:G19"/>
    <mergeCell ref="C30:G30"/>
  </mergeCells>
  <printOptions horizontalCentered="1"/>
  <pageMargins left="0.23622047244094491" right="0.23622047244094491" top="0.35433070866141736" bottom="0.35433070866141736" header="0.31496062992125984" footer="0.31496062992125984"/>
  <pageSetup scale="50" fitToHeight="0" orientation="portrait" horizontalDpi="300" verticalDpi="300" r:id="rId1"/>
  <headerFooter differentFirst="1">
    <oddFooter>&amp;L
 &amp;CPágina &amp;P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Catálogo</vt:lpstr>
      <vt:lpstr>Catálogo!Área_de_impresión</vt:lpstr>
      <vt:lpstr>Catálogo!Títulos_a_imprimir</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Arq. Edith González</dc:creator>
  <cp:lastModifiedBy>Ana Belen Cosio Benson</cp:lastModifiedBy>
  <cp:lastPrinted>2024-06-10T20:17:27Z</cp:lastPrinted>
  <dcterms:created xsi:type="dcterms:W3CDTF">2023-05-08T21:18:26Z</dcterms:created>
  <dcterms:modified xsi:type="dcterms:W3CDTF">2024-06-10T20:33:05Z</dcterms:modified>
</cp:coreProperties>
</file>