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rabajo\ISIFE\1. Planeacion\2024\3. Concursos\Licitación Pública\Fam Básico\023-2024\"/>
    </mc:Choice>
  </mc:AlternateContent>
  <bookViews>
    <workbookView xWindow="0" yWindow="0" windowWidth="23040" windowHeight="9195"/>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Catálogo!$B$101:$H$449</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Catálogo!$B$1:$H$449</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Catálogo!$89:$100</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7" i="1" l="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6" i="1"/>
  <c r="H405" i="1"/>
  <c r="H404" i="1"/>
  <c r="H403" i="1"/>
  <c r="H402" i="1"/>
  <c r="H401" i="1"/>
  <c r="H400" i="1"/>
  <c r="H397" i="1"/>
  <c r="H396" i="1"/>
  <c r="H395" i="1"/>
  <c r="H394" i="1"/>
  <c r="H393" i="1"/>
  <c r="H392" i="1"/>
  <c r="H391" i="1"/>
  <c r="H390" i="1"/>
  <c r="H389" i="1"/>
  <c r="H388" i="1"/>
  <c r="H387" i="1"/>
  <c r="H386" i="1"/>
  <c r="H385" i="1"/>
  <c r="H384" i="1"/>
  <c r="H381" i="1"/>
  <c r="H380" i="1"/>
  <c r="H379" i="1"/>
  <c r="H378" i="1"/>
  <c r="H377" i="1"/>
  <c r="H376" i="1"/>
  <c r="H375" i="1"/>
  <c r="H374" i="1"/>
  <c r="H373" i="1"/>
  <c r="H372" i="1"/>
  <c r="H371" i="1"/>
  <c r="H370" i="1"/>
  <c r="H369" i="1"/>
  <c r="H368" i="1"/>
  <c r="H367" i="1"/>
  <c r="H366" i="1"/>
  <c r="H365" i="1"/>
  <c r="H321" i="1"/>
  <c r="H320" i="1"/>
  <c r="H319" i="1"/>
  <c r="H318" i="1"/>
  <c r="H317" i="1"/>
  <c r="H316" i="1"/>
  <c r="H315" i="1"/>
  <c r="H310" i="1"/>
  <c r="H309" i="1"/>
  <c r="H308" i="1"/>
  <c r="H307" i="1"/>
  <c r="H306" i="1"/>
  <c r="H305" i="1"/>
  <c r="H304" i="1"/>
  <c r="H303" i="1"/>
  <c r="H277" i="1"/>
  <c r="H276" i="1"/>
  <c r="H275" i="1"/>
  <c r="H274" i="1"/>
  <c r="H273" i="1"/>
  <c r="H272" i="1"/>
  <c r="H271" i="1"/>
  <c r="H270" i="1"/>
  <c r="H269" i="1"/>
  <c r="H268" i="1"/>
  <c r="H267" i="1"/>
  <c r="H266" i="1"/>
  <c r="H265" i="1"/>
  <c r="H238" i="1"/>
  <c r="H237" i="1"/>
  <c r="H236" i="1"/>
  <c r="H235" i="1"/>
  <c r="H234" i="1"/>
  <c r="H233" i="1"/>
  <c r="H232" i="1"/>
  <c r="H231" i="1"/>
  <c r="H230" i="1"/>
  <c r="H229" i="1"/>
  <c r="H228" i="1"/>
  <c r="H227" i="1"/>
  <c r="H226" i="1"/>
  <c r="H225" i="1"/>
  <c r="H224" i="1"/>
  <c r="H223" i="1"/>
  <c r="H222" i="1"/>
  <c r="H218" i="1"/>
  <c r="H217" i="1"/>
  <c r="H216" i="1"/>
  <c r="H215" i="1"/>
  <c r="H214" i="1"/>
  <c r="H213" i="1"/>
  <c r="H212" i="1"/>
  <c r="H211" i="1"/>
  <c r="H210" i="1"/>
  <c r="H209" i="1"/>
  <c r="H208" i="1"/>
  <c r="H207" i="1"/>
  <c r="H206" i="1"/>
  <c r="H203" i="1"/>
  <c r="H202" i="1"/>
  <c r="H201" i="1"/>
  <c r="H200" i="1"/>
  <c r="H199" i="1"/>
  <c r="H181" i="1"/>
  <c r="H180" i="1"/>
  <c r="H179" i="1"/>
  <c r="H178" i="1"/>
  <c r="H177" i="1"/>
  <c r="H176" i="1"/>
  <c r="H175" i="1"/>
  <c r="H174" i="1"/>
  <c r="H173" i="1"/>
  <c r="H172" i="1"/>
  <c r="H168" i="1"/>
  <c r="H167" i="1"/>
  <c r="H166" i="1"/>
  <c r="H165" i="1"/>
  <c r="H164" i="1"/>
  <c r="H163" i="1"/>
  <c r="H162" i="1"/>
  <c r="H161" i="1"/>
  <c r="H160" i="1"/>
  <c r="H159" i="1"/>
  <c r="H158" i="1"/>
  <c r="H157" i="1"/>
  <c r="H156" i="1"/>
  <c r="H155" i="1"/>
  <c r="H143" i="1"/>
  <c r="H142" i="1"/>
  <c r="H141" i="1"/>
  <c r="H140" i="1"/>
  <c r="H131" i="1"/>
  <c r="H130" i="1"/>
  <c r="H129" i="1"/>
  <c r="H128" i="1"/>
  <c r="H127" i="1"/>
  <c r="H126" i="1"/>
  <c r="H125" i="1"/>
  <c r="H124" i="1"/>
  <c r="H123" i="1"/>
  <c r="H110" i="1"/>
  <c r="H109" i="1"/>
  <c r="H108" i="1"/>
  <c r="H107" i="1"/>
  <c r="H106" i="1"/>
  <c r="H448" i="1" l="1"/>
  <c r="H51" i="1" s="1"/>
  <c r="H407" i="1"/>
  <c r="H50" i="1" s="1"/>
  <c r="H398" i="1"/>
  <c r="H49" i="1" s="1"/>
  <c r="H239" i="1"/>
  <c r="H24" i="1" s="1"/>
  <c r="H219" i="1"/>
  <c r="H23" i="1" s="1"/>
  <c r="C102" i="1" l="1"/>
  <c r="C101" i="1"/>
  <c r="H364" i="1" l="1"/>
  <c r="H363" i="1"/>
  <c r="H360" i="1"/>
  <c r="H356" i="1"/>
  <c r="H355" i="1"/>
  <c r="H352" i="1"/>
  <c r="H351" i="1"/>
  <c r="H350" i="1"/>
  <c r="H349" i="1"/>
  <c r="H348" i="1"/>
  <c r="H347" i="1"/>
  <c r="H346" i="1"/>
  <c r="H343" i="1"/>
  <c r="H342" i="1"/>
  <c r="H341" i="1"/>
  <c r="H340" i="1"/>
  <c r="H339" i="1"/>
  <c r="H338" i="1"/>
  <c r="H337" i="1"/>
  <c r="H336" i="1"/>
  <c r="H335" i="1"/>
  <c r="H334" i="1"/>
  <c r="H333" i="1"/>
  <c r="H332" i="1"/>
  <c r="H329" i="1"/>
  <c r="H325" i="1"/>
  <c r="H324" i="1"/>
  <c r="H314" i="1"/>
  <c r="H313" i="1"/>
  <c r="H302" i="1"/>
  <c r="H301" i="1"/>
  <c r="H300" i="1"/>
  <c r="H299" i="1"/>
  <c r="H296" i="1"/>
  <c r="H292" i="1"/>
  <c r="H291" i="1"/>
  <c r="H290" i="1"/>
  <c r="H289" i="1"/>
  <c r="H288" i="1"/>
  <c r="H287" i="1"/>
  <c r="H286" i="1"/>
  <c r="H285" i="1"/>
  <c r="H284" i="1"/>
  <c r="H283" i="1"/>
  <c r="H282" i="1"/>
  <c r="H281" i="1"/>
  <c r="H280" i="1"/>
  <c r="H264" i="1"/>
  <c r="H261" i="1"/>
  <c r="H260" i="1"/>
  <c r="H259" i="1"/>
  <c r="H258" i="1"/>
  <c r="H257" i="1"/>
  <c r="H254" i="1"/>
  <c r="H253" i="1"/>
  <c r="H252" i="1"/>
  <c r="H251" i="1"/>
  <c r="H250" i="1"/>
  <c r="H249" i="1"/>
  <c r="H248" i="1"/>
  <c r="H247" i="1"/>
  <c r="H244" i="1"/>
  <c r="H245" i="1" s="1"/>
  <c r="H198" i="1"/>
  <c r="H197" i="1"/>
  <c r="H196" i="1"/>
  <c r="H195" i="1"/>
  <c r="H194" i="1"/>
  <c r="H193" i="1"/>
  <c r="H192" i="1"/>
  <c r="H191" i="1"/>
  <c r="H190" i="1"/>
  <c r="H189" i="1"/>
  <c r="H188" i="1"/>
  <c r="H187" i="1"/>
  <c r="H186" i="1"/>
  <c r="H185" i="1"/>
  <c r="H171" i="1"/>
  <c r="H154" i="1"/>
  <c r="H153" i="1"/>
  <c r="H152" i="1"/>
  <c r="H151" i="1"/>
  <c r="H150" i="1"/>
  <c r="H149" i="1"/>
  <c r="H148" i="1"/>
  <c r="H147" i="1"/>
  <c r="H146" i="1"/>
  <c r="H139" i="1"/>
  <c r="H138" i="1"/>
  <c r="H137" i="1"/>
  <c r="H136" i="1"/>
  <c r="H135" i="1"/>
  <c r="H134" i="1"/>
  <c r="H122" i="1"/>
  <c r="H121" i="1"/>
  <c r="H120" i="1"/>
  <c r="H119" i="1"/>
  <c r="H118" i="1"/>
  <c r="H117" i="1"/>
  <c r="H116" i="1"/>
  <c r="H115" i="1"/>
  <c r="H114" i="1"/>
  <c r="H113" i="1"/>
  <c r="H105" i="1"/>
  <c r="H104" i="1"/>
  <c r="H103" i="1"/>
  <c r="H382" i="1" l="1"/>
  <c r="H48" i="1" s="1"/>
  <c r="H31" i="1"/>
  <c r="H326" i="1"/>
  <c r="H40" i="1" s="1"/>
  <c r="H204" i="1"/>
  <c r="H255" i="1"/>
  <c r="H32" i="1" s="1"/>
  <c r="H278" i="1"/>
  <c r="H34" i="1" s="1"/>
  <c r="H297" i="1"/>
  <c r="H37" i="1" s="1"/>
  <c r="H361" i="1"/>
  <c r="H47" i="1" s="1"/>
  <c r="H182" i="1"/>
  <c r="H20" i="1" s="1"/>
  <c r="H262" i="1"/>
  <c r="H33" i="1" s="1"/>
  <c r="H311" i="1"/>
  <c r="H38" i="1" s="1"/>
  <c r="H344" i="1"/>
  <c r="H43" i="1" s="1"/>
  <c r="H144" i="1"/>
  <c r="H18" i="1" s="1"/>
  <c r="H169" i="1"/>
  <c r="H19" i="1" s="1"/>
  <c r="H293" i="1"/>
  <c r="H35" i="1" s="1"/>
  <c r="H322" i="1"/>
  <c r="H39" i="1" s="1"/>
  <c r="H353" i="1"/>
  <c r="H44" i="1" s="1"/>
  <c r="H330" i="1"/>
  <c r="H42" i="1" s="1"/>
  <c r="H357" i="1"/>
  <c r="H45" i="1" s="1"/>
  <c r="H111" i="1"/>
  <c r="H132" i="1"/>
  <c r="H17" i="1" s="1"/>
  <c r="H220" i="1" l="1"/>
  <c r="H240" i="1" s="1"/>
  <c r="H22" i="1"/>
  <c r="H449" i="1"/>
  <c r="H52" i="1"/>
  <c r="H16" i="1"/>
  <c r="H25" i="1" l="1"/>
  <c r="H57" i="1" l="1"/>
  <c r="C99" i="1"/>
  <c r="C98" i="1"/>
  <c r="C97" i="1"/>
  <c r="C96" i="1"/>
  <c r="H58" i="1" l="1"/>
  <c r="H59" i="1" s="1"/>
</calcChain>
</file>

<file path=xl/sharedStrings.xml><?xml version="1.0" encoding="utf-8"?>
<sst xmlns="http://schemas.openxmlformats.org/spreadsheetml/2006/main" count="981" uniqueCount="482">
  <si>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</si>
  <si>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</si>
  <si>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</si>
  <si>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</si>
  <si>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</si>
  <si>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</si>
  <si>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</si>
  <si>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</si>
  <si>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</si>
  <si>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</si>
  <si>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</si>
  <si>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</si>
  <si>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</si>
  <si>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</si>
  <si>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</si>
  <si>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</si>
  <si>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</si>
  <si>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</si>
  <si>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</si>
  <si>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</si>
  <si>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</si>
  <si>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</si>
  <si>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</si>
  <si>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</si>
  <si>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</si>
  <si>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</si>
  <si>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</si>
  <si>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</si>
  <si>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</si>
  <si>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Subtotal estructura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</si>
  <si>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</si>
  <si>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</si>
  <si>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</si>
  <si>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</si>
  <si>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</si>
  <si>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</si>
  <si>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</si>
  <si>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y colocación de ventilador de techo de 56" de 5 velocidades marca tmt, white westing house o similar en calidad y precio, incluye: tapa metálica ciega de 4x4, silicón y pintura, armado, nivelación y conexiones.</t>
  </si>
  <si>
    <t>Salida para ventilador con caja de lámina a tierra, incluye: tubo pvc pesado ced-30 (gris), cable vinanel aislamiento tipo ls calibres indicados en planos correspondientes, incluye: varilla # 3 en sentido longitudinal de 30 cm. para suspender ventilador.</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</si>
  <si>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</si>
  <si>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</si>
  <si>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</si>
  <si>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</si>
  <si>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Acero de refuerzo en estructura #4 f'y=4,200 kg/cm2; incluye: suministro, habilitado, armado, cortes, traslapes, ganchos y desperdicios, silletas, alambre recocido, mano de obra, herramienta, equipo de protección personal y limpieza del área de trabajo.</t>
  </si>
  <si>
    <t>Subtotal instalaciones</t>
  </si>
  <si>
    <t>Anclaje de castillos de 15x20 cm. en zapatas y enrases 0.00 a 1.20 m. altura con 4 varillas no. 3/8" y estribos # 2 @ 20 cm, concreto f'c=250 kg/cm2; incluye: cimbra común, colado, cruces de varillas, vibrado, curado y descimbrado.</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</si>
  <si>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</si>
  <si>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</si>
  <si>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</si>
  <si>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</si>
  <si>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Subtotal II</t>
  </si>
  <si>
    <t>Suministro, colocación y conexión de cable de cobre con aislamiento thw-ls o thw-ls a 75 grados calibre # 10, incluye: cinta aislante, vulcanizada, barniz y perno de conexión, cocas y desperdicios.</t>
  </si>
  <si>
    <t>Limpieza, trazo y nivelación del terreno; incluye: nivel de manguera y niveletas con polines y fajillas, hilos, cal, mano de obra y herramienta, colocación de banco de nivel según especificaciones (área de edificio).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</si>
  <si>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</si>
  <si>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</si>
  <si>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</si>
  <si>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</si>
  <si>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</si>
  <si>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Suministro y colocación de puerta de lámina de alucobond de 1/4" color gris de 2.50 alto x 1.20 de ancho, con ventanilla de 0.80 alto x 0.20 ancho con cristal templado de 6 mm de espesor,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</si>
  <si>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</si>
  <si>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</si>
  <si>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</si>
  <si>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</si>
  <si>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</si>
  <si>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Suministro, instalación y colocación de electroniveles en tinacos y cisterna para control de llenado, con canalización tubo pvc de 21 mm (3/4") cedula 40 caja registro condulet y tubo licuatite, cable hasta pie del edificio.</t>
  </si>
  <si>
    <t>Subtotal Cimentación</t>
  </si>
  <si>
    <t>Retiro de material producto de excavaciones o demoliciones, incluye; carga con equipo mecánico y retiro de material fuera de los sitios de los trabajos a una distancia de 10 km.</t>
  </si>
  <si>
    <t>Cadena de concreto f'c= 250 kg/cm2 sección de 15x25 cm. armada con 4 varillas de 3/8" y estribos # 2 @ 20 cm, incluye: cimbra común, cruces de varillas, colado, vibrado, descimbrado y curado.</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</si>
  <si>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</si>
  <si>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</si>
  <si>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</si>
  <si>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Suministro e instalación de equipo de aire acondicionado inverter tipo mini-split marca: midea, lennox, trane, carrier o similar en calidad y especificaciones técnicas, con capacidad nominal de 24000 btu (2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</si>
  <si>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Cimbra para losas y trabes en volado posterior, escaleras, pórtico o laterales a doble altura en estructura u2-c, acabo común; a base de triplay de pino de 19 mm como cimbra de contacto, incluye: cimbrado, descimbrado, habilitado y chaflanes u ochavos.</t>
  </si>
  <si>
    <t>Murete de enrase acabado común en cimentación a base de block de cemento de 15x20x40 cm. (60 kg/cm2), asentado con mortero cemento-arena 1:3 y con celdas rellenas de concreto f'c= 150 kg/cm2. incluye: desfondar block.</t>
  </si>
  <si>
    <t>Suministro, habilitado y colocación de pasa junta entre juntas de piso  de concreto, a base de varilla redondo liso de 3/8" de 0.45 m. de longitud a cada 0.80 m. incluye: acarreo dentro y fuera de la obra, corte habilitado, mano de obra, herramienta y equipo, acopio y retiro de desperdicio a tiro autorizado y limpieza del área de trabajo.</t>
  </si>
  <si>
    <t>Piso de concreto f'c=200 kg/cm2 de 10 cm. de espesor, acabado pulido con helicóptero,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</si>
  <si>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Acero de refuerzo en cimentación diámetro #5 f'y=4,200 kg/cm2; incluye: suministro, habilitado, armado, cortes, traslapes, ganchos y desperdicios, silletas, alambre recocido, mano de obra, herramienta, equipo de protección personal y limpieza del área de trabajo.</t>
  </si>
  <si>
    <t>Suministro y tendido de tubo conduit pvc c-40 de 35 mm (1 1/4") diámetro, incluye: tendido, conexiones, pegamento, trazos, excavación, relleno, material, mano de obra, herramienta, equipo de protección personal y limpieza del área de trabajo.</t>
  </si>
  <si>
    <t>Suministro y tendido de tubo conduit fierro galvanizado pared delgada de 35 mm (1 1/4") diámetro, incluye: coples y conectores para intemperie, curvas, conectores, trazo, excavación y relleno o soporteria con perfil unicanal y abrazadera unicanal del mismo diámetro a cada 1.50 m o 90 cm antes de cada caja registro o centro de carga, cada soporte deberá de estar fijado con dos taquetes y dos tornillos de 2" de largo (no pijas)</t>
  </si>
  <si>
    <t>Suministro y tendido de tubo pvc sanitario duralon de 155 mm (6") de diámetro, incluye: tendido, conexiones, pegamento, trazos, excavación, relleno, material, mano de obra, herramienta, equipo de protección personal y limpieza del área de trabajo.</t>
  </si>
  <si>
    <t>Subtotal Preliminares</t>
  </si>
  <si>
    <t>01.- Preliminares</t>
  </si>
  <si>
    <t>02.- Cimentación</t>
  </si>
  <si>
    <t>03.- Estructura</t>
  </si>
  <si>
    <t>04.- Albañilería y acabados</t>
  </si>
  <si>
    <t>05.- Herrería, carpintería y cancelería</t>
  </si>
  <si>
    <t>06.- Instalaciones</t>
  </si>
  <si>
    <t>Los Cabos, B.C.S.</t>
  </si>
  <si>
    <t>Cabo San Lucas</t>
  </si>
  <si>
    <t>Escuela Primaria Nueva Creación (Colonia Azteca)</t>
  </si>
  <si>
    <t>1° etapa: construcción de 6 aulas didácticas de 2 e/e, construcción de dirección provisional de 2 e/e, construcción de cubo de escaleras, construcción de núcleo de servicios sanitarios en estructura U2-C, obra exterior: construcción de plaza cívica, andadores de conexión, construcción de acceso principal, construcción de muros perimetrales, red eléctrica exterior, alumbrado exterior, construcción de cisterna prefabricada de 10'000 lts y red hidro - sanitaria.</t>
  </si>
  <si>
    <t>I.- construcción de 6 aulas didácticas de 2 e/e, construcción de dirección provisional de 2 e/e, construcción de cubo de escaleras, construcción de núcleo de servicios sanitarios en estructura U2-C</t>
  </si>
  <si>
    <t>06.1.- Instalaciones electricas</t>
  </si>
  <si>
    <t>06.1.- Instalaciones hidro-sanitarias</t>
  </si>
  <si>
    <t>07.- Alimentacion electrica</t>
  </si>
  <si>
    <t>II.- Obra exterior</t>
  </si>
  <si>
    <t>01.-  construcción de plaza cívica</t>
  </si>
  <si>
    <t>01.1- Preliminares</t>
  </si>
  <si>
    <t>01.2.- Cimentación</t>
  </si>
  <si>
    <t>01.3.- Albañilería y acabados</t>
  </si>
  <si>
    <t>02.- andadores y rampas de conexión</t>
  </si>
  <si>
    <t>03.- construcción de acceso principal</t>
  </si>
  <si>
    <t>03.1- Preliminares</t>
  </si>
  <si>
    <t>03.2.- Cimentación</t>
  </si>
  <si>
    <t>03.4.- Herrería, carpintería y cancelería</t>
  </si>
  <si>
    <t>04.- construcción de muros y cercos perimetrales</t>
  </si>
  <si>
    <t>04.1- Preliminares</t>
  </si>
  <si>
    <t>04.2.- Cimentación</t>
  </si>
  <si>
    <t>04.3.- Albañilería y acabados</t>
  </si>
  <si>
    <t>04.4.- Herrería, carpintería y cancelería</t>
  </si>
  <si>
    <t>03.3.- Albañilería y acabados</t>
  </si>
  <si>
    <t>01.4.- Asta Bandera</t>
  </si>
  <si>
    <t>05.- construcción de cisterna prefabricada de 10,000 litros</t>
  </si>
  <si>
    <t>05.1- Preliminares</t>
  </si>
  <si>
    <t>05.2.- Albañilería y acabados</t>
  </si>
  <si>
    <t>05.3.- Instalaciones</t>
  </si>
  <si>
    <t>06.- red hidro-sanitaria</t>
  </si>
  <si>
    <t>07.- red electrica exterior y alumbrado exterior</t>
  </si>
  <si>
    <t>00184/04</t>
  </si>
  <si>
    <t>Desmonte de lugar consistente en poda de árboles y arbustos que existen de manera abundante en el terreno, incluye: retiro de árboles y arbustos fuera de la obra, maquinaria, equipo y mano de obra.</t>
  </si>
  <si>
    <t>00029/04</t>
  </si>
  <si>
    <t>Despalme del terreno con corte de 20 cm. de capa vegetal con equipo mecánico, incluye: acopio del producto carga y retiro del mismo al lugar indicado por municipio.</t>
  </si>
  <si>
    <t>01002/04</t>
  </si>
  <si>
    <t>Trasplante de árbol de 2 a 3 m. de altura; incluye: extracción de troncón y raíces sin daño para garantizar su trasplante, abono de área donde se instalara y riego durante 1 mes, abono y químicos necesarios para su cuidado maniobras y herramienta necesaria.</t>
  </si>
  <si>
    <t>01009/04</t>
  </si>
  <si>
    <t>Trasplante de árbol a nuevo lugar asignado altura de 3.00 a 5.00 m., incluye: excavación, movimiento, fertilización, retiro de material sobrante y abono.</t>
  </si>
  <si>
    <t>00083/04</t>
  </si>
  <si>
    <t>Tala de árbol con tronco de 21 hasta 30 cm. de diámetro y fronda existente; se deberá considerar para este trabajo: mano de obra, equipo, herramienta, permisos de las autoridades correspondientes, acopio, retiro del producto a tiro autorizado y limpieza del área de trabajo.</t>
  </si>
  <si>
    <t>00086/04</t>
  </si>
  <si>
    <t>Extracción de troncón y raíces de árbol con excavación de 1.50x1.50x1.50 m. se deberá considerar para este trabajo: excavación, corte de raíces, maniobras, acarreos, acopio y retiro de material producto de los trabajos a tiro autorizado y limpieza del área de trabajo.</t>
  </si>
  <si>
    <t>07031/04</t>
  </si>
  <si>
    <t>Corte y compensación para nivelación de terreno con material producto de excavación en área para construcción de edificio, incluye: trazo y nivelación con equipo topográfico, maquinaria y equipo, preparación del material de corte, retiro de material no utilizado, carga y acarreo dentro de la obra, confinación y compensación de áreas con producto de corte, extendido y aplicación de incorporación de humedad homogenizada, tendida y compactación al 90% proctor en capas de 30cms de espesor.</t>
  </si>
  <si>
    <t>08772/04</t>
  </si>
  <si>
    <t>11072/04</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</si>
  <si>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</si>
  <si>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</si>
  <si>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</si>
  <si>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12035/04</t>
  </si>
  <si>
    <t>12036/04</t>
  </si>
  <si>
    <t>12037/04</t>
  </si>
  <si>
    <t>12021/04</t>
  </si>
  <si>
    <t>12048/04</t>
  </si>
  <si>
    <t>Anclaje de castillos de 15x15 cm. en zapatas y enrases 0.00 a 1.20 m. altura con 4 varillas de 3/8" y estribos #2 @ 20 cm. incluye: cimbra común, colado, cruces de varillas, vibrado, curado y descimbrado.</t>
  </si>
  <si>
    <t>12038/04</t>
  </si>
  <si>
    <t>12018/04</t>
  </si>
  <si>
    <t>Concreto premezclado f'c= 250 kg/cm2 en cimentación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</si>
  <si>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12062/04</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</si>
  <si>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</si>
  <si>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</si>
  <si>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12111/04</t>
  </si>
  <si>
    <t>Cadena de concreto f'c= 250 kg/cm2 sección de 15x20 cm. armada con 4 varillas de 3/8" y estribos # 2 @ 20 cm, incluye: cimbra común, cruces de varillas, colado, vibrado, descimbrado y curado.</t>
  </si>
  <si>
    <t>12116/04</t>
  </si>
  <si>
    <t>39174/04</t>
  </si>
  <si>
    <t>Guarnición rectangular de 15x40 cm, de concreto hecho en obra de f'c=250 kg/cm2, armada con 4 varillas del # 3 estribos del # 2 @ 20 cm, incluye: materiales, acarreos, cruces de varillas, cimbrado, fabricación, vaciado, colocado de concreto, descimbrado, mano de obra, herramienta, equipo de protección personal y limpieza del área de trabajo.</t>
  </si>
  <si>
    <t>10011/04</t>
  </si>
  <si>
    <t>Suministro y aplicación de impermeabilizante asfaltico base solvente en cimentación 2 capas, incluye: limpieza preparación de superficie, membrana de refuerzo, imprimado a base de impac svt, reparación de la superficie con impac cement sr y aplicación del impermeabilizante asfaltico impac bs 100, o sistema similar en calidad, mano de obra, herramienta, equipo de protección personal y limpieza del área de trabajo.</t>
  </si>
  <si>
    <t>11121/04</t>
  </si>
  <si>
    <t>11001/04</t>
  </si>
  <si>
    <t>11122/04</t>
  </si>
  <si>
    <t>21201/04</t>
  </si>
  <si>
    <t>Acero de refuerzo en estructura con alambrón #2 f'y=2,530 kg/cm2, incluye: suministro, habilitado, armado, cortes, traslapes, ganchos y desperdicios, silletas, alambre recocido, mano de obra, herramienta, equipo de protección personal y limpieza del área de trabajo.</t>
  </si>
  <si>
    <t>21203/04</t>
  </si>
  <si>
    <t>21204/04</t>
  </si>
  <si>
    <t>21205/04</t>
  </si>
  <si>
    <t>21206/04</t>
  </si>
  <si>
    <t>21101/04</t>
  </si>
  <si>
    <t>21115/04</t>
  </si>
  <si>
    <t>21110/04</t>
  </si>
  <si>
    <t>21111/04</t>
  </si>
  <si>
    <t>21306/04</t>
  </si>
  <si>
    <t>Concreto premezclado f'c=250 kg/cm2 en estructura y losa t.m.a. 3/4", con un revenimiento de 8-10 cm. resistencia a los 7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</si>
  <si>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38020/04</t>
  </si>
  <si>
    <t>Separación muro-columna con canal lámina galvanizada calibre #18 con 28 cm. de desarrollo en forma de "C", con placa poliestireno 3/4" x 18 cm. ancho, fijada a columna con ancla tipo hilti 6 por cada metro; incluye: acarreo dentro y fuera de la obra, elevación de los materiales, cortes, colocación, fijación, amarres, mano de obra, equipo de protección, depreciación y demás cargos derivados del uso de herramienta y equipo.</t>
  </si>
  <si>
    <t>31010/04</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</si>
  <si>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</si>
  <si>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31018/04</t>
  </si>
  <si>
    <t>Cadena o castillo 15 x 15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</si>
  <si>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</si>
  <si>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</si>
  <si>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31110/04</t>
  </si>
  <si>
    <t>Construcción de muro de block hueco de cemento 10x20x40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</si>
  <si>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31003/04</t>
  </si>
  <si>
    <t>Cadena o castillo 10 x 15 cm, acabado aparente, concreto h. en o. f'c= 250 kg/cm2,  armada con armex de alta resistencia 15 x 10 - 4.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</si>
  <si>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38073/04</t>
  </si>
  <si>
    <t>Muro de tablaroca de 10 cm de espesor con panel de yeso antihumedad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</si>
  <si>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31200/04</t>
  </si>
  <si>
    <t>31214/04</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</si>
  <si>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</si>
  <si>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</si>
  <si>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38002/04</t>
  </si>
  <si>
    <t>Meseta de concreto f'c= 150 kg/cm2 para lavabo de 8 cm. de espesor anclado a muro de block con varilla # 3 @ 20 cm., cimbrado, armado, colado; incluye: recubrimiento de azulejo y tiratrim en frontera.</t>
  </si>
  <si>
    <t>39017/04</t>
  </si>
  <si>
    <t>Forjado de escalón de concreto f'c=200 kg/cm2 con una sección de 17 cm de altura x 30 cm de huella acabado planeado para recibir vitropiso, incluye: cimbra común, descimbrado, habilitados</t>
  </si>
  <si>
    <t>32001/04</t>
  </si>
  <si>
    <t>35600/04</t>
  </si>
  <si>
    <t>32000/04</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</si>
  <si>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</si>
  <si>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31256/04</t>
  </si>
  <si>
    <t>Suministro y colocación de lambrín de cerámica extruida vitrificada, tono y texturas uniformes, diseño y color s.m.a.; asentado con pegavitro,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</si>
  <si>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31226/04</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</si>
  <si>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</si>
  <si>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</si>
  <si>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30001/04</t>
  </si>
  <si>
    <t>31246/04</t>
  </si>
  <si>
    <t>Renivelación de piso con mezcla mortero cemento-arena en proporción de 1:4 de 1 a 3 cm. de espesor en firme de concreto para recibir vitropiso y/o azulejo y/o loseta vinílica, incluye: picado de firme por medios manuales, aplicación de pegacreto,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</si>
  <si>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31032/04</t>
  </si>
  <si>
    <t>Entortado de 1 a 3 cm espesor promedio, a base de mortero cemento-arena 1:3, para nivelación de azoteas, con encauzamiento de aguas pluviales, se deberá de considerar para este trabajo: materiales, acarreos, cargas, elevación de los materiales hasta el lugar de su utilización, preparación de la superficie, pegacreto, forjado de pendientes, acabado con plana de madera, para recibir impermeabilización, acopio y retiro de desperdicios a tiro autorizado, mano de obra, herramienta, equipo de protección personal y limpieza del área de trabajo.</t>
  </si>
  <si>
    <t>50247/04</t>
  </si>
  <si>
    <t>Fabricación de base de concreto h.o. de 150 kg/cm2 con dimensiones de 0.80x1.00x0.12 m., para el montaje de equipos de aires acondicionados, incluye: cimbrado y descimbrado, concreto, aplanado con acabado rustico con mortero cemento-arena proporción 1:4, chaflán perimetral con el mismo mortero en las aristas de la base, acabado final en la superficie con impermeabilizante elastomerico a dos manos sobre la base y así como la mano de obra, herramienta y elevación de los materiales necesarios a un segundo nivel.</t>
  </si>
  <si>
    <t>35106/04</t>
  </si>
  <si>
    <t>40133/04</t>
  </si>
  <si>
    <t>Suministro, habilitado y colocación de cancelería de aluminio línea 3000, color anodizado natural vidrio 6 mm traslucido, incluye; jaladeras y carretillas reforzadas, vinilos, calafateo con silicón, material, mano de obra y equipo.</t>
  </si>
  <si>
    <t>48056/04</t>
  </si>
  <si>
    <t>40232/04</t>
  </si>
  <si>
    <t>40246/04</t>
  </si>
  <si>
    <t>Suministro y colocación de puerta de lámina de alucobond de 1/4" color gris de 2.50 alto x 1.20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</si>
  <si>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42016/04</t>
  </si>
  <si>
    <t>Suministro y colocación de puerta de aluminio anodizado natural con contramarco de 3" x 1 3/4" marco de 1" x 2", en dos divisiones, de melanina 6 mm color marfil y vidrio de 6 mm opaco cinta para dividir (según diseño) chapa tetra, bisagras y felpas, sellado con silicón, guardapolvo y limpieza.</t>
  </si>
  <si>
    <t>40073/04</t>
  </si>
  <si>
    <t>Suministro y colocación de placa 10 x 10 cm. x 1/4" anclada a castillo con ángulo abierto de 1 1/4" x 1/8", incluye: perforación para fijar en cimbra como preparación. ( ver plano correspondiente)</t>
  </si>
  <si>
    <t>49083/04</t>
  </si>
  <si>
    <t>Barandal para circulación con perfil tubular comercial a base de r-300 cal. no 14, para bastidor horizontal con una separación de 0.75 m; perfil r-249 ca.l. no 18, para formar celosía a cada 0.12 m;  perfil ptr c-075 cal. no 18, fijado a piso y trabe a cada 3.24 m; con placa de acero de 10 x 10 x 1/4" ahogada en trabe y piso, pasamanos 160 a 1.10 m. del nivel de piso y separada del bastidor superior de  0.12 m. unidos con r-249, acabado con una mano de primario epoxico anticorrosivo ea p-10 color blanco con catalizador disolución a base de solvente y dos manos de pintura esmalte en acabado final, en color definido por la residencia de isife, incluye: acarreos dentro y fuera  de la obra, cortes rectos y a 45ª, habilitado, soldadura uniforme, retiro y limpieza de escoria, preparación de la superficie, colocación , fijación, nivelación, limpieza del área de trabajo, protección contra fundente de soldadura en edificio, mano de obra, depreciación y demás cargos derivados del uso de herramienta y equipo. (ver plano de barandal, isife)</t>
  </si>
  <si>
    <t>61546/04</t>
  </si>
  <si>
    <t>Suministro y colocación de barra de seguridad recta satinada de 760 mm urrea, helvex o similar en calidad y precio para para personas con discapacidad, incluye: taquetes, tornillos, material, herramienta y mano de obra.</t>
  </si>
  <si>
    <t>61547/04</t>
  </si>
  <si>
    <t>Suministro y colocación de barra de seguridad recta satinada de 610 mm urrea, helvex o similar en calidad y precio para personas con discapacidad, incluye: taquetes, tornillos, material, herramienta y mano de obra.</t>
  </si>
  <si>
    <t>42003/04</t>
  </si>
  <si>
    <t>Suministro y colocación de espejo en sanitarios  de 6 mm de espesor con marco de aluminio natural anodizado 2" con película de seguridad , incluye: materiales de fijación, sellador y limpieza</t>
  </si>
  <si>
    <t>40001/04</t>
  </si>
  <si>
    <t>Suministro, habilitado y colocación de mamparas en servicios sanitarios a base de perfiles m225 calibre 18, p100 calibre 20, duela 170 calibre 20, jaladera con solera 1 x 3/16" pasador para sobreponer de 3 /12" solera para fijar marco de 1/8" x 1/2"; incluye: fijación con taquete expansivo y pija cónica de 5/16", una mano de primario epóxico anticorrosivo ea p-10 color blanco con catalizador disolución a base de solvente y 2 manos de pintura esmalte en acabado final, color definido por la residencia.</t>
  </si>
  <si>
    <t>50009/04</t>
  </si>
  <si>
    <t>50007/04</t>
  </si>
  <si>
    <t>50260/04</t>
  </si>
  <si>
    <t>Suministro, colocación y conexión de lámpara marca cooper ligthing, 4WNLED-LD4-50-SL-F-UNV-L840-CD1-U, fijada con 4 anclas tipo hilti o 4 taquetes y pijas, con acrílico difusor envolvente, gabinete para sobreponer  temperatura de color de 4100, pruebas, conexiones, mano de obra, herramienta, equipo de protección personal y limpieza del área de trabajo.</t>
  </si>
  <si>
    <t>50085/04</t>
  </si>
  <si>
    <t>50196/04</t>
  </si>
  <si>
    <t>Suministro, instalación y conexión de luminaria de sobreponer marca magg modelo luna 25 flat s, sobrepuesta en losa clave:l6372-1i0, incluye: flete, armado y conexión de lámpara, montaje en plafón, tornillos, tuercas, arandelas y demás elementos de fijación, también cable mc calibre 3x12 o 3x14 awg con conectores adecuados, tapa ciega galvanizada con ojo en caja de salida en losa conectores tipo rommel (uso rudo), aterrizaje de gabinete con terminal de ojo calibre 12, conexiones, mano de obra, herramienta, equipo de protección personal y limpieza del área de trabajo.</t>
  </si>
  <si>
    <t>51000/04</t>
  </si>
  <si>
    <t>51010/04</t>
  </si>
  <si>
    <t>50073/04</t>
  </si>
  <si>
    <t>54247/04</t>
  </si>
  <si>
    <t>Preparación para conexión de equipo de aire acondicionado minisplit en azotea con tubo p.v.c. eléctrico 21 mm (3/4") c-40 desde el centro de carga, tubo p.v.c. 3" para paso en losa, incluye codos, tapones, materiales necesarios y mano de obra.(ver plano correspondiente), caja galvanizada f'c 2x4 (intemperie)  y tapa ciega con empaque de neopreno, tubo pvc c-40 de 21 mm (3/4") para interconexión de condensadora y difusor, cable desde el centro de carga hasta el interruptor de seguridad de navajas colocado en losa con calibres 2-10 para fases 1-10 de tierra física, pruebas, conexiones e identificación.</t>
  </si>
  <si>
    <t>54248/04</t>
  </si>
  <si>
    <t>Preparación para conexión de equipo de aire acondicionado minisplit en azotea con tubo p.v.c. eléctrico 21 mm (3/4") c-40 desde el centro de carga, tubo p.v.c. 3" para paso en losa, incluye codos, tapones, materiales necesarios y mano de obra.(ver plano correspondiente), caja galvanizada f'c 2x4 (intemperie)  y tapa ciega con empaque de neopreno, tubo pvc c-40 de 21 mm (3/4") para interconexión de condensadora y difusor, cable desde el centro de carga hasta el interruptor de seguridad de navajas colocado en losa con calibres 2-10 para fases 1-12 de tierra física, pruebas, conexiones e identificación.</t>
  </si>
  <si>
    <t>50341/04</t>
  </si>
  <si>
    <t>Conexión eléctrica desde interruptor de seguridad a equipo de aire acondicionado unidad exterior (condensadora) distancia de 1.5 m con tubo liquidtight,  incluye tubo liquidtight de 3/4,1  conector recto, 1 conector curvo, cable cal 10 awg thhw ls 75 c (2 fases + 1 t.f.) zapatas ponchables de ojo o *tipo u*, conexiones al equipo de acuerdo a especificaciones de fabricantes</t>
  </si>
  <si>
    <t>50360/04</t>
  </si>
  <si>
    <t>Conexión eléctrica desde interruptor de seguridad a equipo de aire acondicionado unidad exterior (condensadora) distancia de 1.5 m con tubo liquidtight, incluye tubo liquidtight de 3/4, 1 conector recto, 1 conector curvo, cable cal 2-10 fases + 1-12 tierra física awg thhw ls 75 c, zapatas ponchables de ojo o *tipo u*, conexiones al equipo de acuerdo a especificaciones de fabricantes.</t>
  </si>
  <si>
    <t>60048/04</t>
  </si>
  <si>
    <t>Colocación de drenes para desagüe de equipo minisplit en muros y trabes con tubo pvc hidráulico de 21 mm cedula 40, desde muro hasta el exterior del edificio incluye: materiales, mano de obra y herramienta.</t>
  </si>
  <si>
    <t>54316/04</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</si>
  <si>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</si>
  <si>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54318/04</t>
  </si>
  <si>
    <t>54221/04</t>
  </si>
  <si>
    <t>50058/04</t>
  </si>
  <si>
    <t>55507/04</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</si>
  <si>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</si>
  <si>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55508/04</t>
  </si>
  <si>
    <t>Subtotal instalaciones electricas</t>
  </si>
  <si>
    <t>61531/04</t>
  </si>
  <si>
    <t>Salida en lavabo, mingitorio o tarjas con tubo pvc sanitario 53 mm duralon y pvc hidráulico de 16 y 21 mm ced-40 ; incluye: codos, coples, niples, pegamento, lija, pruebas..</t>
  </si>
  <si>
    <t>70004/04</t>
  </si>
  <si>
    <t>Salida en w.c. con tubo pvc sanitario 103 mm duralon y pvc hidráulico de 16 y 21 mm flowguard; incluye: codos, coples, niples, pasta, lija. ( ver plano sser-007-ot)</t>
  </si>
  <si>
    <t>70012/04</t>
  </si>
  <si>
    <t>Salida para mingitorio ecológico con tubo pvc sanitario 53 mm (2") de diámetro, incluye; codos, coples, niples, material, mano de obra y herramienta.</t>
  </si>
  <si>
    <t>70054/04</t>
  </si>
  <si>
    <t>Salida en coladera con tubo pvc sanitario 103 mm duralon; incluye: codos, coples, niples, pasta, lija. ( ver plano sser-007-ot)</t>
  </si>
  <si>
    <t>60009/04</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</si>
  <si>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</si>
  <si>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70020/04</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</si>
  <si>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</si>
  <si>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70021/04</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</si>
  <si>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</si>
  <si>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60013/04</t>
  </si>
  <si>
    <t>Suministro y colocación de vertedero de pvc de 40 x 40 cm, fijada a muro con marco y fijada a piso con taquetes expansivos. incluye: cespol de bronce con tubo latón cromado modelo 206l y llave de cerrado rápido de 1/2".</t>
  </si>
  <si>
    <t>70005/04</t>
  </si>
  <si>
    <t>Suministro y colocación de mingitorio ecológico reef sello sanitario para 20,000 usos, incluye: bioliquid 1.5 litros, trampas intercambiables, colocación y pruebas.</t>
  </si>
  <si>
    <t>70002/04</t>
  </si>
  <si>
    <t>Coladera para piso con rejilla redonda marca helvex modelo #24 o similar en calidad,  incluye; material, mano de obra y herramienta</t>
  </si>
  <si>
    <t>60023/04</t>
  </si>
  <si>
    <t>Suministro, colocación y acarreo de tinaco de plástico capacidad 1,100 litros, marca fortoplas, rotoplas o similar en calidad y precio, incluye: elevación 1 ó 2 niveles, maniobras, conexiones, pruebas, mano de obra, herramienta y equipo.</t>
  </si>
  <si>
    <t>60034/04</t>
  </si>
  <si>
    <t>60035/04</t>
  </si>
  <si>
    <t>Subtotal Alimentacion electrica</t>
  </si>
  <si>
    <t>51368/04</t>
  </si>
  <si>
    <t>Suministro y colocación de centro de carga qo 24-3f-4h-220-127 volts con zapatas principales de 125 amperes. en gabinete nema 1, empotrado en muro, marca square "d" incluye: ranurado y resanado, identificación en circuitos, remate de tubería con conectores rectos, peinado, mano de obra, herramienta, equipo de protección personal y limpieza del área de trabajo.</t>
  </si>
  <si>
    <t>50261/04</t>
  </si>
  <si>
    <t>Suministro y colocación de centro de carga qo 42 circuitos 3f-4h 220/127 v con zapatas principales de 200 amperes, en gabinete nema 3r modelo qo342l200grb marca square d o similar en calidad y precio, incluye: fijación conexiones, identificación y pruebas.</t>
  </si>
  <si>
    <t>51431/04</t>
  </si>
  <si>
    <t>Suministro y tendido de tubo conduit pvc c-40 de 53 mm (2") diámetro, incluye: tendido, conexiones, pegamento, trazos, excavación, relleno, material, mano de obra, herramienta, equipo de protección personal y limpieza del área de trabajo.</t>
  </si>
  <si>
    <t>51429/04</t>
  </si>
  <si>
    <t>55613/04</t>
  </si>
  <si>
    <t>55626/04</t>
  </si>
  <si>
    <t>Suministro, colocación y conexión de interruptor termomagnético tipo i-line de 3x125 amperes, incluye montaje, conexión, pruebas, identificación con etiqueta adhesiva.</t>
  </si>
  <si>
    <t>51377/04</t>
  </si>
  <si>
    <t>Suministro, colocación y conexión de interruptor termomagnético tipo i-line de 3x60 amperes, incluye montaje, conexión, pruebas, identificación con etiqueta adhesiva.</t>
  </si>
  <si>
    <t>55465/04</t>
  </si>
  <si>
    <t>Suministro, colocación y conexión de interruptor termomagnético tipo qo (enchufable) de 3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</si>
  <si>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51472/04</t>
  </si>
  <si>
    <t>Suministro, colocación y conexión de cable de cobre con aislamiento thw-ls o thhw-ls a 75 grados calibre # 1/0, incluye: cinta aislante, vulcanizada, barniz y perno de conexión, cocas y desperdicios.</t>
  </si>
  <si>
    <t>51471/04</t>
  </si>
  <si>
    <t>Suministro, colocación y conexión de cable de cobre con aislamiento thw-ls o thhw-ls a 75 grados calibre # 2, incluye: cinta aislante, vulcanizada, barniz y perno de conexión, cocas y desperdicios.</t>
  </si>
  <si>
    <t>51470/04</t>
  </si>
  <si>
    <t>Suministro, colocación y conexión de cable de cobre con aislamiento thw-ls o thhw-ls a 75 grados calibre # 4, incluye: cinta aislante, vulcanizada, barniz y perno de conexión, cocas y desperdicios.</t>
  </si>
  <si>
    <t>51469/04</t>
  </si>
  <si>
    <t>51467/04</t>
  </si>
  <si>
    <t>51466/04</t>
  </si>
  <si>
    <t>40220/04</t>
  </si>
  <si>
    <t>Suministro y colocación de cajillo perimetral a base de canal de amarre, forrado con tablaroca de 1/2" de 50 cm, fijado a losa con canal, ancla y fulminante, incluye: prefacinta, redimix y lijado para recibir pintura.</t>
  </si>
  <si>
    <t>55820/04</t>
  </si>
  <si>
    <t>Salida aparente sobre piso de contacto monofásico polarizado dúplex 15 amperes. con caja FC  2" x 4" (intemperie), con tubo galvanizado pared delgada de 21 mm (3/4), curvas y conectores, a una distancia de hasta 5 metros, así como cable cal 12 AWG (fase, neutro, y tierra fisica) aislamiento thw-ls o thw-ls a 75 ºc como mínimo, incluye también tapa de intemperie para contacto dúplex de plástico gris y contacto levinton catalogo núm. t5320-i ( aprueba de manipulaciones) del mismo color, así como aterrizaje de caja con terminal de ojo, identificación, pruebas, mano de obra, herramienta, equipo de protección personal y limpieza del área de trabajo.</t>
  </si>
  <si>
    <t>Total I.- construcción de 6 aulas didácticas de 2 e/e, construcción de dirección provisional de 2 e/e, construcción de cubo de escaleras, construcción de núcleo de servicios sanitarios en estructura U2-C</t>
  </si>
  <si>
    <t>Subtotal cimentacion</t>
  </si>
  <si>
    <t>90019/04</t>
  </si>
  <si>
    <t>31227/04</t>
  </si>
  <si>
    <t>49917/04</t>
  </si>
  <si>
    <t>Suministro y colocación de asta bandera a base de tubo de fierro cédula 30 3.00 m. 3" y 3.80 m. 2 1/2", incluye: plomeo, una mano de primario epóxico anticorrosivo ea p-10 color blanco con catalizador disolución a base de solvente y 2 manos de pintura esmalte en acabado final, color definido por la residencia, piola y carruchas, dado de concreto de 0.30 x 0.30 x 0.70 m f'c=150 Kg/cm2.</t>
  </si>
  <si>
    <t>30007/04</t>
  </si>
  <si>
    <t>Suministro y colocación de panel convitec de 3" de espesor (1.22 m2) fijada a muro de asta bandera incluye: aplanado con mortero cemento arena proporción 1 :3, acabado con pintura acrílica (1.55 m2 )  en escuelas primarias y jardín de niños</t>
  </si>
  <si>
    <t>Subtotal Asta bandera</t>
  </si>
  <si>
    <t>31150/04</t>
  </si>
  <si>
    <t>Piso de concreto f'c=200 kg/cm2 de 10 cm. de espesor en rampas para personas con capacidades diferentes, acabado uniforme con escoba de ixtle (acabado antiderrapante), acabado con volteador, realización del trabajo por módulos no mayores a 3.00 x 3.00 m. incluye: aplicación de pintura esmalte para piso (color definido por supervisión),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</si>
  <si>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30080/04</t>
  </si>
  <si>
    <t>Fabricación de asiento y moldura tipo pecho de paloma en perímetro de jardineras de 40 cm. de ancho forjada con tubo de pvc 4", concreto f'c=150 kg/cm2 armado con 3 varillas de 3/8 en sentido horizontal y grapas de 3/8 a.c. 25 cm, incluye: cimbrado armado colado acabado pulido con brocha de pelo y limpieza.</t>
  </si>
  <si>
    <t>Subtotal andadores y rampas de conexión</t>
  </si>
  <si>
    <t>12040/04</t>
  </si>
  <si>
    <t>Anclaje de castillos de 15x20 cm. en zapatas y enrases 0.00 a 1.20 m. altura con 4 varillas no. 3/8" y estribos # 2 @ 20 cm, con impermeabilizante integral en polvo sikalite graltex o/ similar en calidad y precio, concreto f'c=250 kg/cm2; incluye: cimbra común, colado, cruces de varillas, vibrado, curado y descimbrado.</t>
  </si>
  <si>
    <t>12050/04</t>
  </si>
  <si>
    <t>Anclaje de castillos de 15x30 cm. en zapatas y enrases 0.00 a 1.20 m. de altura con 4 varillas de 3/8" y estribos #2 @ 20 cm. incluye: cimbra común, colado, cruces de varillas, vibrado, curado y descimbrado.</t>
  </si>
  <si>
    <t>12014/04</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</si>
  <si>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</si>
  <si>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12067/04</t>
  </si>
  <si>
    <t>Murete de enrase acabado común en cimentación a base de block de cemento de 20x20x40 cm. (60 kg/cm2), asentado con mortero cemento-arena en proporción de 1:3 y con celdas rellenas de concreto f'c= 150 kg/cm2. incluye: desfondar block y varilla del # 3 @ 20 cm.</t>
  </si>
  <si>
    <t>31148/04</t>
  </si>
  <si>
    <t>Construcción de muro de block hueco de cemento 20x20x40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</si>
  <si>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31023/04</t>
  </si>
  <si>
    <t>Cadena o castillo 15 x 30 cm, acabado común, concreto h. en o., f'c= 250 kg/cm2, armada con 4 varillas del no.4 (1/2") y estribos del no. 2 (1/4")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</si>
  <si>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31005/04</t>
  </si>
  <si>
    <t>Cadena o castillo 20 x 30 cm, acabado común, concreto h. en o., f'c= 250 kg/cm2, armada con 4 varillas # 3 f'y=4200 kg/cm2 estribos # 2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</si>
  <si>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40318/04</t>
  </si>
  <si>
    <t>Fabricación, habilitado y colocación de portón de acceso de 3.00x2.00 a base de tubo negro cedula 30 de 2 1/2" según diseño a cada 16 cm con travesaño superior e inferior del mismo calibre incluye: tapa de lámina cal. 22, suministro de materiales cortes, soldadura 60-11, una mano de primario epóxico anticorrosivo ea p-10 color blanco con catalizador disolución a base de solvente y 2 manos de pintura esmalte en acabado final, color definido por la residencia, con bisagra tipo bivel placa 3/8", tejuelo en parte inferior con placa 3/8 15x15 cm. y taquete expansivo de 21/4 x 3/8,  placa de pasador de 1/4", jaladera de pasador con placa de 3/16" con argolla para candado de 1/4" de diámetro, pasador redondo de 1" de diámetro( ver plano)</t>
  </si>
  <si>
    <t>48102/04</t>
  </si>
  <si>
    <t>Suministro y colocación de tubo mecánico 2 1/2" cedula 30 para cerco, incluye :solera de 4 x3/16", taquete expansivo de 3/8 x 2 1/4", soldadura, una mano de primario epóxico anticorrosivo ea p-10 color blanco con catalizador disolución a base de solvente y 2 manos de pintura esmalte en acabado final, color definido por la residencia, limpieza a exceso de soldadura, lijado, plomeo, alineación, corte de extremos a 60 grados tapas con lamina calibre 22, separación de eje a eje del tubo es de 18 cm. (en acceso nuevas creaciones)</t>
  </si>
  <si>
    <t>12109/04</t>
  </si>
  <si>
    <t>Cadena de concreto f'c=150 kg/cm2 sección de 15x20 cm. armada con armex, incluye: cimbra común, colado, vibrado, descimbrado y curado.</t>
  </si>
  <si>
    <t>Subtotal Albañilería y acabados</t>
  </si>
  <si>
    <t>39144/04</t>
  </si>
  <si>
    <t>Repison de 20x10 cm., armado con 2 varillas no.3 y grapa de alambrón a cada 15 cm, concreto f´c=150 kg/cm2, acabado con brocha de pelo incluye: cimbra, armado, colado y descimbrado.</t>
  </si>
  <si>
    <t>Subtotal Herrería, carpintería y cancelería</t>
  </si>
  <si>
    <t>49971/04</t>
  </si>
  <si>
    <t>Suministro y colocación de malla tipo ciclónica de 10.5 mm y 2.00 m. de altura incluye: postes, tubos esquineros de 3", de línea 2", barra superior, retenida, alambre galvanizado tapa capucha, abrazaderas, coples, conector, cercha, capuchones y muertos de concreto de f´c= 150 kg/cm2 (ver plano-oex-055).</t>
  </si>
  <si>
    <t>40320/04</t>
  </si>
  <si>
    <t>Suministro y colocación de reja-acero formada a base de paneles de 1.50 m. altura x 2.50 m. de largo con varilla calibre #6, postes 2 1/4 x 2 1/4 calibre 16 ahogados 0.50 cm en castillos,  incluye: tapón, poste, tornillo galvanizado de 1/4 x 1 1/4, nivelación y plomeo.</t>
  </si>
  <si>
    <t>12011/04</t>
  </si>
  <si>
    <t>Concreto f'c= 200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 y aditivos especificados según proyecto.</t>
  </si>
  <si>
    <t>31034/04</t>
  </si>
  <si>
    <t>Castillo ahogado en hueco de muro de block con concreto hecho en obra f'c=150 kg/cm2 con 1 varilla #3 f'y=4200 kg/cm2, se deberá considerar para este trabajo: materiales, mano de obra, herramienta, equipo, andamios, acarreos, cargas, elevación de materiales, habilitado, armado, colado,  acopio y retiro de desperdicios a tiro autorizado y limpieza del área de trabajo.</t>
  </si>
  <si>
    <t>21112/04</t>
  </si>
  <si>
    <t>Cimbra para losas sin recuperación acabado común a base de triplay de pino 19mm como cimbra de contacto, incluye: cimbrado, descimbrado, habilitado y chaflanes u ochavos.</t>
  </si>
  <si>
    <t>31022/04</t>
  </si>
  <si>
    <t>Cadena o castillo 15 x 20 cm, acabado aparente, concreto h. en o. f'c= 250 kg/cm2, armada con armex de alta resistencia 15 x 20 - 4.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</si>
  <si>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61469/04</t>
  </si>
  <si>
    <t>Registro de 70 x 70 cm. para cisterna o fosa a base de guarnición de 0.10 x 0.30 m. armada con varilla 3/8" @ 35 cm ambos sentidos, concreto f´c= 150 kg/cm2, incluye: tapa de lámina antiderrapante diamantada calibre # 10 marco y contramarco de ángulo 1 1/4" x 1/8", jaladera con solera de 1" x 3/16", una mano de primario epóxico anticorrosivo ea p-10 color blanco con catalizador disolución a base de solvente y 2 manos de pintura esmalte en acabado final, color definido por la residencia y candado.</t>
  </si>
  <si>
    <t>61470/04</t>
  </si>
  <si>
    <t>Fabricación de base de concreto h.o. de 150 kg/cm2 con dimensiones de 0.80x0.50x0.08 m., para asentar bomba, incluye: muro de block 15 x 20 x 40 cm (60 kg/cm2), 2 hiladas, acabado floteado con mortero cemento-arena en proporción de 1:3.</t>
  </si>
  <si>
    <t>35002/04</t>
  </si>
  <si>
    <t>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</si>
  <si>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40003/04</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</si>
  <si>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</si>
  <si>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61525/04</t>
  </si>
  <si>
    <t>Suministro y colocación de cisterna prefabricada de 10,000 litros rotoplas para abastecimiento, incluye: maniobras, mano de obra, herramientas y equipo.</t>
  </si>
  <si>
    <t>60096/04</t>
  </si>
  <si>
    <t>Succión de motobomba en cisterna con tubo de pvc hidráulico cedula 40 de 1 1/4" incluye: válvula de check de pie tradicional (pichancha) coples exteriores de 1 1/4", codo de 1 1/4" x 90°, tuerca unión de 1 1/4", arroje o descarga con cople exterior de 1 1/4", reducción bushing de 1 x 1/4", tee de 1 1/4", válvula esfera o válvula de compuerta de 1 1/4", tuerca unión y cople exterior de 1 1/4", incluye: teflón, pegamento, lija., mano de obra, herramienta, equipo de protección personal y limpieza del área de trabajo.</t>
  </si>
  <si>
    <t>61595/04</t>
  </si>
  <si>
    <t>Suministro y colocación de Motobomba periférica marca Evans modelo BP1ME100 1 h.p. 3450 rpm, monofásico, 115 volt o similar en calidad y precio, incluye: tubo flexible licuatite (21 mm) cable calibre #12 incluye: conexiones, fijación, materiales, mano de obra y pruebas.</t>
  </si>
  <si>
    <t>61592/04</t>
  </si>
  <si>
    <t>Suministro y colocación de Motobomba centrifuga marca Evans modelo 2HME075 3/4 h.p. 3450 rpm, monofásico, 127 volt o similar en calidad y precio, incluye: tubo flexible licuatite (21 mm) cable calibre #12 incluye: conexiones, fijación, materiales, mano de obra y pruebas.</t>
  </si>
  <si>
    <t>60004/04</t>
  </si>
  <si>
    <t>61553/04</t>
  </si>
  <si>
    <t>Suministro y colocación de caja serie f'c de 4 x 4" con tapa de neopreno para registro en cisternas</t>
  </si>
  <si>
    <t>50039/04</t>
  </si>
  <si>
    <t>Suministro, colocación y conexión de centro de carga q04, marca square "d", incluye: fijación a muro, materiales, mano de obra, herramienta y pruebas. gabinete nema 3r</t>
  </si>
  <si>
    <t>61586/04</t>
  </si>
  <si>
    <t>Suministro, y colocación de electronivel de 5 metros de largo en cisterna para control de llenado, incluye: material, mano de obra y herramienta.</t>
  </si>
  <si>
    <t>60015/04</t>
  </si>
  <si>
    <t>Suministro y tendido de tubo pvc hidráulico de 21 mm (3/4") de diámetro, incluye: tendido, conexiones, pegamento, trazos, excavación, relleno, material, mano de obra, herramienta, equipo de protección personal y limpieza del área de trabajo.</t>
  </si>
  <si>
    <t>51427/04</t>
  </si>
  <si>
    <t>Suministro y tendido de tubo conduit pvc c-40 de 21 mm (3/4") diámetro, incluye: tendido, conexiones, pegamento, trazos, excavación, relleno, material, mano de obra, herramienta, equipo de protección personal y limpieza del área de trabajo.</t>
  </si>
  <si>
    <t>51465/04</t>
  </si>
  <si>
    <t>Suministro, colocación y conexión de cable de cobre con aislamiento thw-ls o thw-ls a 75 grados calibre # 12, incluye: cinta aislante, vulcanizada, barniz y perno de conexión, cocas y desperdicios.</t>
  </si>
  <si>
    <t>61554/04</t>
  </si>
  <si>
    <t>Suministro y colocación de llave de bola para jardín de 3/4" cuerpo de latón cierre de vástago, incluye: ranurado, colocación y resanes.</t>
  </si>
  <si>
    <t>Subtotal Instalaciones</t>
  </si>
  <si>
    <t>60097/04</t>
  </si>
  <si>
    <t>Registro hidráulico 60x40x40 cm. con block 10x20x40 cm. (60 kg/cm2), aplanado, interior pulido, exterior floteado marco y contramarco con ángulo 1 1/4x3/16", acero # 3, concreto f'c = 150 kg/cm2, cadena remate con armex 15-20-4, fondo grava y pintura.</t>
  </si>
  <si>
    <t>61555/04</t>
  </si>
  <si>
    <t>Suministro y colocación de válvula de bola de plástico compacta de 3/4", incluye: pegamento, lija (en registro hidráulico)</t>
  </si>
  <si>
    <t>60320/04</t>
  </si>
  <si>
    <t>Registro hidráulico de 50 x 45 cm de pvc y perforaciones para paso de tubería, incluye: base de mortero, nivelación y fijación, todos los elementos necesarios para su instalación.</t>
  </si>
  <si>
    <t>70010/04</t>
  </si>
  <si>
    <t>70009/04</t>
  </si>
  <si>
    <t>70026/04</t>
  </si>
  <si>
    <t>Suministro y tendido de tubo pvc duralón de 103 mm (4") de diámetro, incluye: tendido, conexiones, pegamento, trazos, excavación, relleno, material, mano de obra, herramienta, equipo de protección personal y limpieza del área de trabajo.</t>
  </si>
  <si>
    <t>Subtotal red hidro-sanitaria</t>
  </si>
  <si>
    <t>50228/04</t>
  </si>
  <si>
    <t>Verificación de instalación de subestaciones eléctricas en transformadores de 150 kva, por parte de la unidad verificadora de instalaciones eléctricas (uvie), revisión y firma por perito responsable de proyecto eléctrico, visitas a obra, reporte de anomalías y carta de verificación.</t>
  </si>
  <si>
    <t>50302/04</t>
  </si>
  <si>
    <t>Verificación de instalación eléctrica por parte de la unidad verificadora de instalaciones eléctricas (uvie), visitas a obra, reporte de anomalías y carta de verificación por una carga en baja tensión de 31 kw hasta 45 kw.</t>
  </si>
  <si>
    <t>50008/04</t>
  </si>
  <si>
    <t>Construcción de murete M-10 según especificación de isife en medidas 2.10x1.00x2.30 m. a base de zapata corrida de concreto f'c 250 kg/cm2 armada con varilla de 3/8" a cada 20 cm. murete de enrase con block 15x20x40 cm.(60 kg/cm2) muros cadenas y castillos losa de concreto armado f'c=250 kg/cms2 con varilla de 3/8" a cada 20 cm. de 1.10x2.60x0.13 m. incluye: excavación, plantilla, relleno, compactaciones necesarias, cimbrado, descimbrado, aplanados, pintura, puertas de protección en ambos lados tipo louver en medidas 2.10x2.15 m. con duela 170, malla ciclónica calibre 10.5 con solera de 1x3/1/16" marco y contramarco con r225, pasador, candado y llave y todo lo necesario para obra terminada.</t>
  </si>
  <si>
    <t>55828/04</t>
  </si>
  <si>
    <t>Suministro, colocación e instalación de equipo medición subterránea M-5 (con núcleo de 7 term. 200 amp ) tubería PVC C-40 de 63mm. e interruptor de 3x200 amperes marca square d ó milbank, debe considerarse para este trabajo: tubería conectores, coples, contratuercas, monitores, varilla de tierra 3 metros para bounding con calibre 2 thw, conexiones, pruebas e identificación, blanco para neutro, verde o desnudo tierra fisica,cualquier otro color para fases con marca respectiva segun fase 1,2,3,  mano de obra especializada y herramienta,</t>
  </si>
  <si>
    <t>50082/04</t>
  </si>
  <si>
    <t>Suministro y colocación de acometida en baja tensión con cable 3-4/0 + 1-3/0, desde el secundario del transformador sin corte hasta el interruptor principal del tablero de distribución principal tipo i-line, incluye; conexiones, pruebas e identificación, mano de obra, herramienta, equipo de protección personal y limpieza del área de trabajo, (distancia aproximada desde el secundario del transformador a la conexión en el tablero i-line de 20 m)</t>
  </si>
  <si>
    <t>50337/04</t>
  </si>
  <si>
    <t>Suministro y equipo de medición norma M-10, incluye gabinete para tc´s y block de pruebas incluido marca milbank modelo s3912-xt, incluye fijación a muro por medio de taquete expansivo, conexión de acometidas, instalación de tc´s, alambrado de bloc de pruebas de acuerdo al normatividad vigente de CFE (M10-A), pruebas .</t>
  </si>
  <si>
    <t>50232/04</t>
  </si>
  <si>
    <t>Suministro e instalación de transformador de corriente tc´s tipo irh-3 relación 400:5 en 600 volts marca arteche para sistema de medición; incluye: transformador, flete, conexiones, mano de obra, equipo de protección personal, herramienta. y pruebas de acuerdo a norma CFE.</t>
  </si>
  <si>
    <t>50262/04</t>
  </si>
  <si>
    <t>Suministro e instalación de retenida en poste de transcicion area-subterranea tipo RBA (norma CFE vigente) ingluye:  7 Kg cable AGSN Cal. 9.5, 2 abrazaderas bs s/n 04H002, 1 jgo  grapa y base RB, 1.5 m de tubo de acero galvanizado pared gruesa de 51 mm, aislador 3R, 3 remate preformado PA, 1 remate preformado PRA, 1 guardacabo G2, 1 perno ancla 1PA, 1 ancla conica C3, herramienta y mano de obra especializada.</t>
  </si>
  <si>
    <t>55641/01</t>
  </si>
  <si>
    <t>Suministro, colocación y conexión de tablero de control y distribución de cargas, tipo i-line con interruptor principal de 3x400 amperes (en gabinete tamaño "tipo 1 ") de 08 espacios marca square d modelo LA400M81B, incluye flete a la obra, fijación a muro por medio de varilla roscada y tuercas, incluye remate de tuberías, conexiones y pruebas.</t>
  </si>
  <si>
    <t>55841/04</t>
  </si>
  <si>
    <t>Suministro y colocación de acometida en baja tensión con cable 9-250 (fases) + 3-4/0 (neutro) + 3-1/0 (t. física)  en 3 tubos pvc c-40 de 73 mm, desde el secundario del transformador, pasando por el cajón de tc´s sin corte hasta  hasta el interruptor principal del tablero de distribución principal tipo i-line, incluye conexiones, pruebas e identificación, así como todo lo necesario para su buen funcionamiento., (distancia aproximada desde el secundario del transformador a la conexión en el tablero. i-line de 20 m).</t>
  </si>
  <si>
    <t>55644/04</t>
  </si>
  <si>
    <t>Suministro y colocación de transición aérea subterránea en media tensión de 13.2 kv de tensión primaria incluye poste de concreto de 12 m, crucetas, apartarayos, cuchillas con fusibles, bajada de  tierra, tubo galvanizado pared gruesa de 103 mm (4") de diámetro, terminales termocontractil en media tensión, cable de potencia de 13.2 kv de cobre cal. 1/0, un cable por fase que deberá pasar desde las cuchillas en el poste al registro de media tensión y de ahí a la conexión en el primario del transformador, incluye pruebas, conexiones, mano de obra, herramienta, equipo de protección personal y limpieza del área de trabajo.</t>
  </si>
  <si>
    <t>55671/04</t>
  </si>
  <si>
    <t>Construcción de registro eléctrico y base para transformador (ver dimensiones en plano) media tensión según normatividad CFE-BTMRB4 de 1,50x1,50x1,50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</si>
  <si>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55676/04</t>
  </si>
  <si>
    <t>Suministro, colocación e instalación de transformador trifásico tipo pedestal marca prolec, general electric o similar en calidad y precio de 150 kva con voltaje 13200-220/127 volts, conexión delta-estrella,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y pruebas, y todo lo necesario para su buen funcionamiento.</t>
  </si>
  <si>
    <t>55673/04</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</si>
  <si>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</si>
  <si>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50100/04</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</si>
  <si>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</si>
  <si>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50278/04</t>
  </si>
  <si>
    <t>Construcción de registro eléctrico de paso en media tensión según normatividad CFE-RMTB4-TC con protocolo de CFE, prefabricado de 1,50x1,50x1,50 metros, incluye;plantilla de concreto hecho en obra f´c= 100 kg/cm2 de 6 cm. de espesor, cimbrado, armado y colado de muros y fondo del registro con 8 cm de espesor y área para embeber tapa de 10 cm de espesor a base de concreto f´c=200 kg/cm2 y malla electrosoldada, tapa cuadrada a dos hojas para arroyo de polimérico acabado antiderrapante con dos asas de fierro y marco cuadrado del mismo material como marca la normatividad de CFE para media tensión (ver plano de detalles en plano respectivo de proyecto de electrificación en media tensión)</t>
  </si>
  <si>
    <t>55675/03</t>
  </si>
  <si>
    <t>Suministro y colocación de banco de ductos de 4 vías con tubo pad (poliducto de alta densidad) de 78 mm de diámetro a una profundidad constante (según terreno) de 1,00 m, incluye excavación, tendido de tubo, cama de arena, relleno y compactación con material sobrante de la excavación así como el esparcimiento del material sobrante, debiendo quedar el terreno plano y limpio.</t>
  </si>
  <si>
    <t>55678/04</t>
  </si>
  <si>
    <t>Suministro e instalación de conector tipo codo y boquilla de descanso para media tensión de xlp 15 kv  cal. 1/0  con porta fusible para conectarse en transformador tipo pedestal y/o derivadores j3 o j4 , incluye: pruebas, mano de obra, herramienta, equipo de protección personal y limpieza del área de trabajo.</t>
  </si>
  <si>
    <t>55680/04</t>
  </si>
  <si>
    <t>Suministro, colocación y conexión de cable xlp (de potencia) calibre 1/0 awg 15 kv de aluminio marca viakon o similar en calidad y precio, incluye su colocación sin corte en la canalización desde terminales termocontractiles en poste de transición (punto de conexión con CFE) hasta la conexión en el primario del transformador donde se vayan a realizar las conexiones, mano de obra, herramienta, equipo de protección personal y limpieza del área de trabajo.</t>
  </si>
  <si>
    <t>55674/04</t>
  </si>
  <si>
    <t>Soporteria en registro de media tensión (de paso y conexión) soporte prefabricados de correderas y ménsulas de fierro galvanizado, fijado a muros internos con taquete expansivos, soportes, jaboneras, cinchos mano de obra, herramienta, equipo de protección personal, limpieza del área de trabajo y todo lo necesario para soportar el cable de potencia y que en ningún registro quede en el piso.</t>
  </si>
  <si>
    <t>55681/04</t>
  </si>
  <si>
    <t>Suministro, colocación y conexión de derivador en media tensión j-3 en 13.2 kv, incluye su fijación en murete, conexiones de codos, pruebas, identificación, mano de obra, herramienta, equipo de protección personal y limpieza del área de trabajo.</t>
  </si>
  <si>
    <t>51497/04</t>
  </si>
  <si>
    <t>Suministro y colocación de varillas de tierra cooper weld de 3 m. por 19 mm diámetro, incluye: conector y conductor desnudo # 2 como tierra física a gabinete u otra varilla.</t>
  </si>
  <si>
    <t>50103/04</t>
  </si>
  <si>
    <t>Suministro y colocación de cable de cobre desnudo calibre 1/0 para sistema de tierra desde transición incluye conexiones con soldadura cadweld únicamente, pruebas, mano de obra, herramienta, equipo de protección personal y limpieza del área de trabajo.</t>
  </si>
  <si>
    <t>55682/04</t>
  </si>
  <si>
    <t>Suministro, colocación e instalación de tapones para media tensión occ de 200 amperes para instalarse en derivadores j-3, incluye montaje según manual de fabricante, mano de obra especializada, herramienta, equipo de protección personal y limpieza del área de trabajo.</t>
  </si>
  <si>
    <t>50106/04</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</si>
  <si>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</si>
  <si>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55848/04</t>
  </si>
  <si>
    <t>Suministro e instalacion de boquilla estacionaria (descanso)  para 200 amp en media tension 15 KV, instalado en derivador de media tension J3 o J4 o en transformador tipo pedestal, mano de obra, herramienta, equipo de protección personal y limpieza del área de trabajo.</t>
  </si>
  <si>
    <t>39169/03</t>
  </si>
  <si>
    <t>Guarnición rectangular de 15x45 cm, de concreto hecho en obra de f'c=150 kg/cm2 sin armar, incluye: materiales, acarreos, cimbrado, fabricación, vaciado, colocado de concreto, descimbrado, mano de obra, herramienta, equipo de protección personal y limpieza del área de trabajo.</t>
  </si>
  <si>
    <t>49969/03</t>
  </si>
  <si>
    <t>Suministro y colocación de puerta de malla ciclónica calibre 10,5 mm de 1,00x2,00 m. de altura, incluye postes de arranque calibre 16, capucha, solera 3/16x3/4", abrazaderas de incluye trazo, tensión, nivelación, plomeo, fletes y maniobras..</t>
  </si>
  <si>
    <t>49971/03</t>
  </si>
  <si>
    <t>50021/04</t>
  </si>
  <si>
    <t>Suministro y colocación de equipo de medición m-2 de 5 terminales 100 amperes (integral) con interruptor principal de 2x100 amperes, incluye equipo de medición completo, bajada de tierra del bonding de la medición con calibre 4, varilla de cobre de 3.00 metros colocada en frente de la medición, tubo de mufa galvanizado pared delgada de 1 1/2 " con mufa del mismo diámetro con cable 2-2 fases, 1-4 neutro, así como la conexión eléctrica de la salida del interruptor principal de la medición a las zapatas principales del tablero de distribución principal (alojado  en la parte posterior del murete de medición ) con cable 2-2 fases, 1-4 neutro, 1-8 tierra física, alojado en tubo pvc c-40 de 38 mm, incluye identificaciones con los colores aprobados y su marca respectiva según su fase (1,2)</t>
  </si>
  <si>
    <t>08832/04</t>
  </si>
  <si>
    <t>Adecuación de murete existente, incluye: corte y adecuación de techumbre a base de lámina galvanizada y perfiles metálicos a una altura de 2.50 m., demolición de losa de concreto existente y fabricación de losa de concreto de f´c=250 kg/cm2 armada con acero de refuerzo del #3 @ 15 cm en ambos sentidos, incrementar altura amarrando castillos existentes levantar con muro de block hasta una altura de 2.50 m a lecho bajo de losa, emplaste de muros y lecho bajo de losa, incluye: pintura, retiro de escombro, colado, cimbrado y descimbrado, armado, impermeabilizante, mano de obra y herramienta.</t>
  </si>
  <si>
    <t>51359/04</t>
  </si>
  <si>
    <t>Suministro, colocación y conexión de centro de carga tipo qo 12 circuitos 2f-3h 220/127 v con zapatas principales de 100 amperes, en gabinete nema 3r modelo qo212l100grb, marca square d o similar en calidad y precio, incluye: fijación conexiones, identificación y pruebas.</t>
  </si>
  <si>
    <t>08865/04</t>
  </si>
  <si>
    <t>Retiro de centro de carga principal 12 circuitos 2f-3h 220/127 volts en gabinete nema 3r, incluye: retiro y desconexión de circuitos, identificación de alimentadores, resguardo de interruptores.</t>
  </si>
  <si>
    <t>51430/04</t>
  </si>
  <si>
    <t>Suministro y tendido de tubo conduit pvc c-40 de 41 mm (1 1/2") diámetro, incluye: tendido, conexiones, pegamento, trazos, excavación, relleno, material, mano de obra, herramienta, equipo de protección personal y limpieza del área de trabajo.</t>
  </si>
  <si>
    <t>51481/04</t>
  </si>
  <si>
    <t>Suministro, colocación y conexión de cable de aluminio para distribución subterránea vulcanel xlp-drs 90°c 600v  y aislamiento xlp con 3 conductores #4 para fases + 1 conductor #4 para neutro marca condumex o similar en calidad y precio, incluye: cinta aislante, vulcanizada, barniz y perno de conexión, cocas y desperdicios.</t>
  </si>
  <si>
    <t>00274/04</t>
  </si>
  <si>
    <t>Pruebas a cable de potencia (acometida en media tensión)  el cual deberá de realizarse a las tres fases, las cuales deberán ser desarrolladas por un laboratorio autorizado para tal fin y se deberá entregar reporte fotográfico y escrito de dichas pruebas.</t>
  </si>
  <si>
    <t>00273/04</t>
  </si>
  <si>
    <t>Pruebas a transformador trifásico de pedestal las cuales incluye prueba de resistencia de aislamiento a la corriente directa, índices de polarización de aislamiento, pruebas de relación de transformación y polaridad (ttr), pruebas y evaluaciones diversas al aceite, las cuales deberán ser desarrolladas por un laboratorio autorizado para tal fin y se deberá entregar reporte fotográfico y escrito de dichas pruebas.</t>
  </si>
  <si>
    <t>50126/04</t>
  </si>
  <si>
    <t>Suministro colocación e instalación de tramo flojo para acometida en media tensión con CFE, en media tensión con cable de al desnudo calibre # 1/0 desde el primario del transformador al punto de conexión de CFE en configuración 3h</t>
  </si>
  <si>
    <t>Subtotal red electrica exterior y alumbrado exterior</t>
  </si>
  <si>
    <t>Total II.- Obra exterior</t>
  </si>
  <si>
    <t>LPO-000000009-023-2024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</si>
</sst>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
      <b/>
      <sz val="10"/>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101">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0" fontId="5" fillId="3" borderId="10" xfId="10" applyNumberFormat="1" applyFont="1" applyFill="1" applyBorder="1" applyAlignment="1" applyProtection="1">
      <alignment horizontal="center" vertical="center"/>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0" fontId="12" fillId="3" borderId="10" xfId="10" applyNumberFormat="1" applyFont="1" applyFill="1" applyBorder="1" applyAlignment="1" applyProtection="1">
      <alignment horizontal="justify" vertical="center" wrapText="1"/>
    </xf>
    <xf numFmtId="0" fontId="14" fillId="0" borderId="0" xfId="2" applyFont="1"/>
    <xf numFmtId="44" fontId="3" fillId="0" borderId="0" xfId="2" applyNumberFormat="1" applyFont="1" applyFill="1" applyBorder="1" applyAlignment="1">
      <alignment horizontal="center" vertical="center" wrapText="1"/>
    </xf>
    <xf numFmtId="39" fontId="6" fillId="4" borderId="15" xfId="3" applyFont="1" applyFill="1" applyBorder="1" applyAlignment="1" applyProtection="1">
      <alignment horizontal="justify" vertical="center"/>
      <protection locked="0"/>
    </xf>
    <xf numFmtId="39" fontId="6" fillId="4" borderId="16" xfId="3" applyFont="1" applyFill="1" applyBorder="1" applyAlignment="1" applyProtection="1">
      <alignment horizontal="justify" vertical="center"/>
      <protection locked="0"/>
    </xf>
    <xf numFmtId="39" fontId="3" fillId="4" borderId="16" xfId="3" applyFont="1" applyFill="1" applyBorder="1" applyAlignment="1" applyProtection="1">
      <alignment horizontal="justify" vertical="center"/>
      <protection locked="0"/>
    </xf>
    <xf numFmtId="39" fontId="6" fillId="4" borderId="17" xfId="3" applyFont="1" applyFill="1" applyBorder="1" applyAlignment="1" applyProtection="1">
      <alignment horizontal="justify" vertical="center"/>
      <protection locked="0"/>
    </xf>
    <xf numFmtId="39" fontId="5" fillId="3" borderId="10" xfId="10" applyFont="1" applyFill="1" applyBorder="1" applyAlignment="1" applyProtection="1">
      <alignment horizontal="center" vertical="center"/>
    </xf>
    <xf numFmtId="2" fontId="5" fillId="3" borderId="10" xfId="11" applyNumberFormat="1" applyFont="1" applyFill="1" applyBorder="1" applyAlignment="1">
      <alignment horizontal="center" vertical="center"/>
    </xf>
    <xf numFmtId="39" fontId="6" fillId="4" borderId="23" xfId="3" applyFont="1" applyFill="1" applyBorder="1" applyAlignment="1" applyProtection="1">
      <alignment horizontal="justify" vertical="center"/>
      <protection locked="0"/>
    </xf>
    <xf numFmtId="39" fontId="6" fillId="4" borderId="0" xfId="3" applyFont="1" applyFill="1" applyBorder="1" applyAlignment="1" applyProtection="1">
      <alignment horizontal="justify" vertical="center"/>
      <protection locked="0"/>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39" fontId="13" fillId="0" borderId="0" xfId="3" applyFont="1" applyFill="1" applyBorder="1" applyAlignment="1" applyProtection="1">
      <alignment horizontal="right" vertical="center"/>
      <protection locked="0"/>
    </xf>
    <xf numFmtId="39" fontId="13"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903516</xdr:colOff>
      <xdr:row>1</xdr:row>
      <xdr:rowOff>33310</xdr:rowOff>
    </xdr:from>
    <xdr:to>
      <xdr:col>7</xdr:col>
      <xdr:colOff>1184827</xdr:colOff>
      <xdr:row>4</xdr:row>
      <xdr:rowOff>80556</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32030" y="240139"/>
          <a:ext cx="2926540" cy="787474"/>
        </a:xfrm>
        <a:prstGeom prst="rect">
          <a:avLst/>
        </a:prstGeom>
      </xdr:spPr>
    </xdr:pic>
    <xdr:clientData/>
  </xdr:twoCellAnchor>
  <xdr:twoCellAnchor editAs="oneCell">
    <xdr:from>
      <xdr:col>1</xdr:col>
      <xdr:colOff>130628</xdr:colOff>
      <xdr:row>1</xdr:row>
      <xdr:rowOff>76200</xdr:rowOff>
    </xdr:from>
    <xdr:to>
      <xdr:col>2</xdr:col>
      <xdr:colOff>544286</xdr:colOff>
      <xdr:row>6</xdr:row>
      <xdr:rowOff>119742</xdr:rowOff>
    </xdr:to>
    <xdr:pic>
      <xdr:nvPicPr>
        <xdr:cNvPr id="10" name="Imagen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799" y="283029"/>
          <a:ext cx="1524001" cy="1197427"/>
        </a:xfrm>
        <a:prstGeom prst="rect">
          <a:avLst/>
        </a:prstGeom>
      </xdr:spPr>
    </xdr:pic>
    <xdr:clientData/>
  </xdr:twoCellAnchor>
  <xdr:twoCellAnchor editAs="oneCell">
    <xdr:from>
      <xdr:col>2</xdr:col>
      <xdr:colOff>639081</xdr:colOff>
      <xdr:row>2</xdr:row>
      <xdr:rowOff>1360</xdr:rowOff>
    </xdr:from>
    <xdr:to>
      <xdr:col>2</xdr:col>
      <xdr:colOff>2264228</xdr:colOff>
      <xdr:row>6</xdr:row>
      <xdr:rowOff>87085</xdr:rowOff>
    </xdr:to>
    <xdr:pic>
      <xdr:nvPicPr>
        <xdr:cNvPr id="11" name="Imagen 10"/>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3595" y="404131"/>
          <a:ext cx="1625147" cy="1043668"/>
        </a:xfrm>
        <a:prstGeom prst="rect">
          <a:avLst/>
        </a:prstGeom>
      </xdr:spPr>
    </xdr:pic>
    <xdr:clientData/>
  </xdr:twoCellAnchor>
  <xdr:oneCellAnchor>
    <xdr:from>
      <xdr:col>6</xdr:col>
      <xdr:colOff>925287</xdr:colOff>
      <xdr:row>89</xdr:row>
      <xdr:rowOff>76853</xdr:rowOff>
    </xdr:from>
    <xdr:ext cx="2926540" cy="78747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53801" y="19627596"/>
          <a:ext cx="2926540" cy="787474"/>
        </a:xfrm>
        <a:prstGeom prst="rect">
          <a:avLst/>
        </a:prstGeom>
      </xdr:spPr>
    </xdr:pic>
    <xdr:clientData/>
  </xdr:oneCellAnchor>
  <xdr:oneCellAnchor>
    <xdr:from>
      <xdr:col>1</xdr:col>
      <xdr:colOff>130628</xdr:colOff>
      <xdr:row>89</xdr:row>
      <xdr:rowOff>76200</xdr:rowOff>
    </xdr:from>
    <xdr:ext cx="1524001" cy="1197427"/>
    <xdr:pic>
      <xdr:nvPicPr>
        <xdr:cNvPr id="23" name="Imagen 2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799" y="19626943"/>
          <a:ext cx="1524001" cy="1197427"/>
        </a:xfrm>
        <a:prstGeom prst="rect">
          <a:avLst/>
        </a:prstGeom>
      </xdr:spPr>
    </xdr:pic>
    <xdr:clientData/>
  </xdr:oneCellAnchor>
  <xdr:oneCellAnchor>
    <xdr:from>
      <xdr:col>2</xdr:col>
      <xdr:colOff>639081</xdr:colOff>
      <xdr:row>90</xdr:row>
      <xdr:rowOff>1360</xdr:rowOff>
    </xdr:from>
    <xdr:ext cx="1625147" cy="1043668"/>
    <xdr:pic>
      <xdr:nvPicPr>
        <xdr:cNvPr id="24" name="Imagen 2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3595" y="404131"/>
          <a:ext cx="1625147" cy="104366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J450"/>
  <sheetViews>
    <sheetView tabSelected="1" view="pageBreakPreview" zoomScale="70" zoomScaleNormal="70" zoomScaleSheetLayoutView="70" workbookViewId="0">
      <selection activeCell="R79" sqref="R79"/>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10" width="17.28515625" style="1" customWidth="1"/>
    <col min="11" max="243" width="11.42578125" style="1"/>
    <col min="244" max="244" width="2.85546875" style="1" customWidth="1"/>
    <col min="245" max="246" width="12.85546875" style="1" customWidth="1"/>
    <col min="247" max="248" width="8.85546875" style="1" customWidth="1"/>
    <col min="249" max="249" width="17" style="1" customWidth="1"/>
    <col min="250" max="256" width="8.85546875" style="1" customWidth="1"/>
    <col min="257" max="257" width="15.140625" style="1" customWidth="1"/>
    <col min="258" max="258" width="12.140625" style="1" customWidth="1"/>
    <col min="259" max="259" width="16.85546875" style="1" customWidth="1"/>
    <col min="260" max="260" width="14.85546875" style="1" customWidth="1"/>
    <col min="261" max="261" width="25.140625" style="1" customWidth="1"/>
    <col min="262" max="499" width="11.42578125" style="1"/>
    <col min="500" max="500" width="2.85546875" style="1" customWidth="1"/>
    <col min="501" max="502" width="12.85546875" style="1" customWidth="1"/>
    <col min="503" max="504" width="8.85546875" style="1" customWidth="1"/>
    <col min="505" max="505" width="17" style="1" customWidth="1"/>
    <col min="506" max="512" width="8.85546875" style="1" customWidth="1"/>
    <col min="513" max="513" width="15.140625" style="1" customWidth="1"/>
    <col min="514" max="514" width="12.140625" style="1" customWidth="1"/>
    <col min="515" max="515" width="16.85546875" style="1" customWidth="1"/>
    <col min="516" max="516" width="14.85546875" style="1" customWidth="1"/>
    <col min="517" max="517" width="25.140625" style="1" customWidth="1"/>
    <col min="518" max="755" width="11.42578125" style="1"/>
    <col min="756" max="756" width="2.85546875" style="1" customWidth="1"/>
    <col min="757" max="758" width="12.85546875" style="1" customWidth="1"/>
    <col min="759" max="760" width="8.85546875" style="1" customWidth="1"/>
    <col min="761" max="761" width="17" style="1" customWidth="1"/>
    <col min="762" max="768" width="8.85546875" style="1" customWidth="1"/>
    <col min="769" max="769" width="15.140625" style="1" customWidth="1"/>
    <col min="770" max="770" width="12.140625" style="1" customWidth="1"/>
    <col min="771" max="771" width="16.85546875" style="1" customWidth="1"/>
    <col min="772" max="772" width="14.85546875" style="1" customWidth="1"/>
    <col min="773" max="773" width="25.140625" style="1" customWidth="1"/>
    <col min="774" max="1011" width="11.42578125" style="1"/>
    <col min="1012" max="1012" width="2.85546875" style="1" customWidth="1"/>
    <col min="1013" max="1014" width="12.85546875" style="1" customWidth="1"/>
    <col min="1015" max="1016" width="8.85546875" style="1" customWidth="1"/>
    <col min="1017" max="1017" width="17" style="1" customWidth="1"/>
    <col min="1018" max="1024" width="8.85546875" style="1" customWidth="1"/>
    <col min="1025" max="1025" width="15.140625" style="1" customWidth="1"/>
    <col min="1026" max="1026" width="12.140625" style="1" customWidth="1"/>
    <col min="1027" max="1027" width="16.85546875" style="1" customWidth="1"/>
    <col min="1028" max="1028" width="14.85546875" style="1" customWidth="1"/>
    <col min="1029" max="1029" width="25.140625" style="1" customWidth="1"/>
    <col min="1030" max="1267" width="11.42578125" style="1"/>
    <col min="1268" max="1268" width="2.85546875" style="1" customWidth="1"/>
    <col min="1269" max="1270" width="12.85546875" style="1" customWidth="1"/>
    <col min="1271" max="1272" width="8.85546875" style="1" customWidth="1"/>
    <col min="1273" max="1273" width="17" style="1" customWidth="1"/>
    <col min="1274" max="1280" width="8.85546875" style="1" customWidth="1"/>
    <col min="1281" max="1281" width="15.140625" style="1" customWidth="1"/>
    <col min="1282" max="1282" width="12.140625" style="1" customWidth="1"/>
    <col min="1283" max="1283" width="16.85546875" style="1" customWidth="1"/>
    <col min="1284" max="1284" width="14.85546875" style="1" customWidth="1"/>
    <col min="1285" max="1285" width="25.140625" style="1" customWidth="1"/>
    <col min="1286" max="1523" width="11.42578125" style="1"/>
    <col min="1524" max="1524" width="2.85546875" style="1" customWidth="1"/>
    <col min="1525" max="1526" width="12.85546875" style="1" customWidth="1"/>
    <col min="1527" max="1528" width="8.85546875" style="1" customWidth="1"/>
    <col min="1529" max="1529" width="17" style="1" customWidth="1"/>
    <col min="1530" max="1536" width="8.85546875" style="1" customWidth="1"/>
    <col min="1537" max="1537" width="15.140625" style="1" customWidth="1"/>
    <col min="1538" max="1538" width="12.140625" style="1" customWidth="1"/>
    <col min="1539" max="1539" width="16.85546875" style="1" customWidth="1"/>
    <col min="1540" max="1540" width="14.85546875" style="1" customWidth="1"/>
    <col min="1541" max="1541" width="25.140625" style="1" customWidth="1"/>
    <col min="1542" max="1779" width="11.42578125" style="1"/>
    <col min="1780" max="1780" width="2.85546875" style="1" customWidth="1"/>
    <col min="1781" max="1782" width="12.85546875" style="1" customWidth="1"/>
    <col min="1783" max="1784" width="8.85546875" style="1" customWidth="1"/>
    <col min="1785" max="1785" width="17" style="1" customWidth="1"/>
    <col min="1786" max="1792" width="8.85546875" style="1" customWidth="1"/>
    <col min="1793" max="1793" width="15.140625" style="1" customWidth="1"/>
    <col min="1794" max="1794" width="12.140625" style="1" customWidth="1"/>
    <col min="1795" max="1795" width="16.85546875" style="1" customWidth="1"/>
    <col min="1796" max="1796" width="14.85546875" style="1" customWidth="1"/>
    <col min="1797" max="1797" width="25.140625" style="1" customWidth="1"/>
    <col min="1798" max="2035" width="11.42578125" style="1"/>
    <col min="2036" max="2036" width="2.85546875" style="1" customWidth="1"/>
    <col min="2037" max="2038" width="12.85546875" style="1" customWidth="1"/>
    <col min="2039" max="2040" width="8.85546875" style="1" customWidth="1"/>
    <col min="2041" max="2041" width="17" style="1" customWidth="1"/>
    <col min="2042" max="2048" width="8.85546875" style="1" customWidth="1"/>
    <col min="2049" max="2049" width="15.140625" style="1" customWidth="1"/>
    <col min="2050" max="2050" width="12.140625" style="1" customWidth="1"/>
    <col min="2051" max="2051" width="16.85546875" style="1" customWidth="1"/>
    <col min="2052" max="2052" width="14.85546875" style="1" customWidth="1"/>
    <col min="2053" max="2053" width="25.140625" style="1" customWidth="1"/>
    <col min="2054" max="2291" width="11.42578125" style="1"/>
    <col min="2292" max="2292" width="2.85546875" style="1" customWidth="1"/>
    <col min="2293" max="2294" width="12.85546875" style="1" customWidth="1"/>
    <col min="2295" max="2296" width="8.85546875" style="1" customWidth="1"/>
    <col min="2297" max="2297" width="17" style="1" customWidth="1"/>
    <col min="2298" max="2304" width="8.85546875" style="1" customWidth="1"/>
    <col min="2305" max="2305" width="15.140625" style="1" customWidth="1"/>
    <col min="2306" max="2306" width="12.140625" style="1" customWidth="1"/>
    <col min="2307" max="2307" width="16.85546875" style="1" customWidth="1"/>
    <col min="2308" max="2308" width="14.85546875" style="1" customWidth="1"/>
    <col min="2309" max="2309" width="25.140625" style="1" customWidth="1"/>
    <col min="2310" max="2547" width="11.42578125" style="1"/>
    <col min="2548" max="2548" width="2.85546875" style="1" customWidth="1"/>
    <col min="2549" max="2550" width="12.85546875" style="1" customWidth="1"/>
    <col min="2551" max="2552" width="8.85546875" style="1" customWidth="1"/>
    <col min="2553" max="2553" width="17" style="1" customWidth="1"/>
    <col min="2554" max="2560" width="8.85546875" style="1" customWidth="1"/>
    <col min="2561" max="2561" width="15.140625" style="1" customWidth="1"/>
    <col min="2562" max="2562" width="12.140625" style="1" customWidth="1"/>
    <col min="2563" max="2563" width="16.85546875" style="1" customWidth="1"/>
    <col min="2564" max="2564" width="14.85546875" style="1" customWidth="1"/>
    <col min="2565" max="2565" width="25.140625" style="1" customWidth="1"/>
    <col min="2566" max="2803" width="11.42578125" style="1"/>
    <col min="2804" max="2804" width="2.85546875" style="1" customWidth="1"/>
    <col min="2805" max="2806" width="12.85546875" style="1" customWidth="1"/>
    <col min="2807" max="2808" width="8.85546875" style="1" customWidth="1"/>
    <col min="2809" max="2809" width="17" style="1" customWidth="1"/>
    <col min="2810" max="2816" width="8.85546875" style="1" customWidth="1"/>
    <col min="2817" max="2817" width="15.140625" style="1" customWidth="1"/>
    <col min="2818" max="2818" width="12.140625" style="1" customWidth="1"/>
    <col min="2819" max="2819" width="16.85546875" style="1" customWidth="1"/>
    <col min="2820" max="2820" width="14.85546875" style="1" customWidth="1"/>
    <col min="2821" max="2821" width="25.140625" style="1" customWidth="1"/>
    <col min="2822" max="3059" width="11.42578125" style="1"/>
    <col min="3060" max="3060" width="2.85546875" style="1" customWidth="1"/>
    <col min="3061" max="3062" width="12.85546875" style="1" customWidth="1"/>
    <col min="3063" max="3064" width="8.85546875" style="1" customWidth="1"/>
    <col min="3065" max="3065" width="17" style="1" customWidth="1"/>
    <col min="3066" max="3072" width="8.85546875" style="1" customWidth="1"/>
    <col min="3073" max="3073" width="15.140625" style="1" customWidth="1"/>
    <col min="3074" max="3074" width="12.140625" style="1" customWidth="1"/>
    <col min="3075" max="3075" width="16.85546875" style="1" customWidth="1"/>
    <col min="3076" max="3076" width="14.85546875" style="1" customWidth="1"/>
    <col min="3077" max="3077" width="25.140625" style="1" customWidth="1"/>
    <col min="3078" max="3315" width="11.42578125" style="1"/>
    <col min="3316" max="3316" width="2.85546875" style="1" customWidth="1"/>
    <col min="3317" max="3318" width="12.85546875" style="1" customWidth="1"/>
    <col min="3319" max="3320" width="8.85546875" style="1" customWidth="1"/>
    <col min="3321" max="3321" width="17" style="1" customWidth="1"/>
    <col min="3322" max="3328" width="8.85546875" style="1" customWidth="1"/>
    <col min="3329" max="3329" width="15.140625" style="1" customWidth="1"/>
    <col min="3330" max="3330" width="12.140625" style="1" customWidth="1"/>
    <col min="3331" max="3331" width="16.85546875" style="1" customWidth="1"/>
    <col min="3332" max="3332" width="14.85546875" style="1" customWidth="1"/>
    <col min="3333" max="3333" width="25.140625" style="1" customWidth="1"/>
    <col min="3334" max="3571" width="11.42578125" style="1"/>
    <col min="3572" max="3572" width="2.85546875" style="1" customWidth="1"/>
    <col min="3573" max="3574" width="12.85546875" style="1" customWidth="1"/>
    <col min="3575" max="3576" width="8.85546875" style="1" customWidth="1"/>
    <col min="3577" max="3577" width="17" style="1" customWidth="1"/>
    <col min="3578" max="3584" width="8.85546875" style="1" customWidth="1"/>
    <col min="3585" max="3585" width="15.140625" style="1" customWidth="1"/>
    <col min="3586" max="3586" width="12.140625" style="1" customWidth="1"/>
    <col min="3587" max="3587" width="16.85546875" style="1" customWidth="1"/>
    <col min="3588" max="3588" width="14.85546875" style="1" customWidth="1"/>
    <col min="3589" max="3589" width="25.140625" style="1" customWidth="1"/>
    <col min="3590" max="3827" width="11.42578125" style="1"/>
    <col min="3828" max="3828" width="2.85546875" style="1" customWidth="1"/>
    <col min="3829" max="3830" width="12.85546875" style="1" customWidth="1"/>
    <col min="3831" max="3832" width="8.85546875" style="1" customWidth="1"/>
    <col min="3833" max="3833" width="17" style="1" customWidth="1"/>
    <col min="3834" max="3840" width="8.85546875" style="1" customWidth="1"/>
    <col min="3841" max="3841" width="15.140625" style="1" customWidth="1"/>
    <col min="3842" max="3842" width="12.140625" style="1" customWidth="1"/>
    <col min="3843" max="3843" width="16.85546875" style="1" customWidth="1"/>
    <col min="3844" max="3844" width="14.85546875" style="1" customWidth="1"/>
    <col min="3845" max="3845" width="25.140625" style="1" customWidth="1"/>
    <col min="3846" max="4083" width="11.42578125" style="1"/>
    <col min="4084" max="4084" width="2.85546875" style="1" customWidth="1"/>
    <col min="4085" max="4086" width="12.85546875" style="1" customWidth="1"/>
    <col min="4087" max="4088" width="8.85546875" style="1" customWidth="1"/>
    <col min="4089" max="4089" width="17" style="1" customWidth="1"/>
    <col min="4090" max="4096" width="8.85546875" style="1" customWidth="1"/>
    <col min="4097" max="4097" width="15.140625" style="1" customWidth="1"/>
    <col min="4098" max="4098" width="12.140625" style="1" customWidth="1"/>
    <col min="4099" max="4099" width="16.85546875" style="1" customWidth="1"/>
    <col min="4100" max="4100" width="14.85546875" style="1" customWidth="1"/>
    <col min="4101" max="4101" width="25.140625" style="1" customWidth="1"/>
    <col min="4102" max="4339" width="11.42578125" style="1"/>
    <col min="4340" max="4340" width="2.85546875" style="1" customWidth="1"/>
    <col min="4341" max="4342" width="12.85546875" style="1" customWidth="1"/>
    <col min="4343" max="4344" width="8.85546875" style="1" customWidth="1"/>
    <col min="4345" max="4345" width="17" style="1" customWidth="1"/>
    <col min="4346" max="4352" width="8.85546875" style="1" customWidth="1"/>
    <col min="4353" max="4353" width="15.140625" style="1" customWidth="1"/>
    <col min="4354" max="4354" width="12.140625" style="1" customWidth="1"/>
    <col min="4355" max="4355" width="16.85546875" style="1" customWidth="1"/>
    <col min="4356" max="4356" width="14.85546875" style="1" customWidth="1"/>
    <col min="4357" max="4357" width="25.140625" style="1" customWidth="1"/>
    <col min="4358" max="4595" width="11.42578125" style="1"/>
    <col min="4596" max="4596" width="2.85546875" style="1" customWidth="1"/>
    <col min="4597" max="4598" width="12.85546875" style="1" customWidth="1"/>
    <col min="4599" max="4600" width="8.85546875" style="1" customWidth="1"/>
    <col min="4601" max="4601" width="17" style="1" customWidth="1"/>
    <col min="4602" max="4608" width="8.85546875" style="1" customWidth="1"/>
    <col min="4609" max="4609" width="15.140625" style="1" customWidth="1"/>
    <col min="4610" max="4610" width="12.140625" style="1" customWidth="1"/>
    <col min="4611" max="4611" width="16.85546875" style="1" customWidth="1"/>
    <col min="4612" max="4612" width="14.85546875" style="1" customWidth="1"/>
    <col min="4613" max="4613" width="25.140625" style="1" customWidth="1"/>
    <col min="4614" max="4851" width="11.42578125" style="1"/>
    <col min="4852" max="4852" width="2.85546875" style="1" customWidth="1"/>
    <col min="4853" max="4854" width="12.85546875" style="1" customWidth="1"/>
    <col min="4855" max="4856" width="8.85546875" style="1" customWidth="1"/>
    <col min="4857" max="4857" width="17" style="1" customWidth="1"/>
    <col min="4858" max="4864" width="8.85546875" style="1" customWidth="1"/>
    <col min="4865" max="4865" width="15.140625" style="1" customWidth="1"/>
    <col min="4866" max="4866" width="12.140625" style="1" customWidth="1"/>
    <col min="4867" max="4867" width="16.85546875" style="1" customWidth="1"/>
    <col min="4868" max="4868" width="14.85546875" style="1" customWidth="1"/>
    <col min="4869" max="4869" width="25.140625" style="1" customWidth="1"/>
    <col min="4870" max="5107" width="11.42578125" style="1"/>
    <col min="5108" max="5108" width="2.85546875" style="1" customWidth="1"/>
    <col min="5109" max="5110" width="12.85546875" style="1" customWidth="1"/>
    <col min="5111" max="5112" width="8.85546875" style="1" customWidth="1"/>
    <col min="5113" max="5113" width="17" style="1" customWidth="1"/>
    <col min="5114" max="5120" width="8.85546875" style="1" customWidth="1"/>
    <col min="5121" max="5121" width="15.140625" style="1" customWidth="1"/>
    <col min="5122" max="5122" width="12.140625" style="1" customWidth="1"/>
    <col min="5123" max="5123" width="16.85546875" style="1" customWidth="1"/>
    <col min="5124" max="5124" width="14.85546875" style="1" customWidth="1"/>
    <col min="5125" max="5125" width="25.140625" style="1" customWidth="1"/>
    <col min="5126" max="5363" width="11.42578125" style="1"/>
    <col min="5364" max="5364" width="2.85546875" style="1" customWidth="1"/>
    <col min="5365" max="5366" width="12.85546875" style="1" customWidth="1"/>
    <col min="5367" max="5368" width="8.85546875" style="1" customWidth="1"/>
    <col min="5369" max="5369" width="17" style="1" customWidth="1"/>
    <col min="5370" max="5376" width="8.85546875" style="1" customWidth="1"/>
    <col min="5377" max="5377" width="15.140625" style="1" customWidth="1"/>
    <col min="5378" max="5378" width="12.140625" style="1" customWidth="1"/>
    <col min="5379" max="5379" width="16.85546875" style="1" customWidth="1"/>
    <col min="5380" max="5380" width="14.85546875" style="1" customWidth="1"/>
    <col min="5381" max="5381" width="25.140625" style="1" customWidth="1"/>
    <col min="5382" max="5619" width="11.42578125" style="1"/>
    <col min="5620" max="5620" width="2.85546875" style="1" customWidth="1"/>
    <col min="5621" max="5622" width="12.85546875" style="1" customWidth="1"/>
    <col min="5623" max="5624" width="8.85546875" style="1" customWidth="1"/>
    <col min="5625" max="5625" width="17" style="1" customWidth="1"/>
    <col min="5626" max="5632" width="8.85546875" style="1" customWidth="1"/>
    <col min="5633" max="5633" width="15.140625" style="1" customWidth="1"/>
    <col min="5634" max="5634" width="12.140625" style="1" customWidth="1"/>
    <col min="5635" max="5635" width="16.85546875" style="1" customWidth="1"/>
    <col min="5636" max="5636" width="14.85546875" style="1" customWidth="1"/>
    <col min="5637" max="5637" width="25.140625" style="1" customWidth="1"/>
    <col min="5638" max="5875" width="11.42578125" style="1"/>
    <col min="5876" max="5876" width="2.85546875" style="1" customWidth="1"/>
    <col min="5877" max="5878" width="12.85546875" style="1" customWidth="1"/>
    <col min="5879" max="5880" width="8.85546875" style="1" customWidth="1"/>
    <col min="5881" max="5881" width="17" style="1" customWidth="1"/>
    <col min="5882" max="5888" width="8.85546875" style="1" customWidth="1"/>
    <col min="5889" max="5889" width="15.140625" style="1" customWidth="1"/>
    <col min="5890" max="5890" width="12.140625" style="1" customWidth="1"/>
    <col min="5891" max="5891" width="16.85546875" style="1" customWidth="1"/>
    <col min="5892" max="5892" width="14.85546875" style="1" customWidth="1"/>
    <col min="5893" max="5893" width="25.140625" style="1" customWidth="1"/>
    <col min="5894" max="6131" width="11.42578125" style="1"/>
    <col min="6132" max="6132" width="2.85546875" style="1" customWidth="1"/>
    <col min="6133" max="6134" width="12.85546875" style="1" customWidth="1"/>
    <col min="6135" max="6136" width="8.85546875" style="1" customWidth="1"/>
    <col min="6137" max="6137" width="17" style="1" customWidth="1"/>
    <col min="6138" max="6144" width="8.85546875" style="1" customWidth="1"/>
    <col min="6145" max="6145" width="15.140625" style="1" customWidth="1"/>
    <col min="6146" max="6146" width="12.140625" style="1" customWidth="1"/>
    <col min="6147" max="6147" width="16.85546875" style="1" customWidth="1"/>
    <col min="6148" max="6148" width="14.85546875" style="1" customWidth="1"/>
    <col min="6149" max="6149" width="25.140625" style="1" customWidth="1"/>
    <col min="6150" max="6387" width="11.42578125" style="1"/>
    <col min="6388" max="6388" width="2.85546875" style="1" customWidth="1"/>
    <col min="6389" max="6390" width="12.85546875" style="1" customWidth="1"/>
    <col min="6391" max="6392" width="8.85546875" style="1" customWidth="1"/>
    <col min="6393" max="6393" width="17" style="1" customWidth="1"/>
    <col min="6394" max="6400" width="8.85546875" style="1" customWidth="1"/>
    <col min="6401" max="6401" width="15.140625" style="1" customWidth="1"/>
    <col min="6402" max="6402" width="12.140625" style="1" customWidth="1"/>
    <col min="6403" max="6403" width="16.85546875" style="1" customWidth="1"/>
    <col min="6404" max="6404" width="14.85546875" style="1" customWidth="1"/>
    <col min="6405" max="6405" width="25.140625" style="1" customWidth="1"/>
    <col min="6406" max="6643" width="11.42578125" style="1"/>
    <col min="6644" max="6644" width="2.85546875" style="1" customWidth="1"/>
    <col min="6645" max="6646" width="12.85546875" style="1" customWidth="1"/>
    <col min="6647" max="6648" width="8.85546875" style="1" customWidth="1"/>
    <col min="6649" max="6649" width="17" style="1" customWidth="1"/>
    <col min="6650" max="6656" width="8.85546875" style="1" customWidth="1"/>
    <col min="6657" max="6657" width="15.140625" style="1" customWidth="1"/>
    <col min="6658" max="6658" width="12.140625" style="1" customWidth="1"/>
    <col min="6659" max="6659" width="16.85546875" style="1" customWidth="1"/>
    <col min="6660" max="6660" width="14.85546875" style="1" customWidth="1"/>
    <col min="6661" max="6661" width="25.140625" style="1" customWidth="1"/>
    <col min="6662" max="6899" width="11.42578125" style="1"/>
    <col min="6900" max="6900" width="2.85546875" style="1" customWidth="1"/>
    <col min="6901" max="6902" width="12.85546875" style="1" customWidth="1"/>
    <col min="6903" max="6904" width="8.85546875" style="1" customWidth="1"/>
    <col min="6905" max="6905" width="17" style="1" customWidth="1"/>
    <col min="6906" max="6912" width="8.85546875" style="1" customWidth="1"/>
    <col min="6913" max="6913" width="15.140625" style="1" customWidth="1"/>
    <col min="6914" max="6914" width="12.140625" style="1" customWidth="1"/>
    <col min="6915" max="6915" width="16.85546875" style="1" customWidth="1"/>
    <col min="6916" max="6916" width="14.85546875" style="1" customWidth="1"/>
    <col min="6917" max="6917" width="25.140625" style="1" customWidth="1"/>
    <col min="6918" max="7155" width="11.42578125" style="1"/>
    <col min="7156" max="7156" width="2.85546875" style="1" customWidth="1"/>
    <col min="7157" max="7158" width="12.85546875" style="1" customWidth="1"/>
    <col min="7159" max="7160" width="8.85546875" style="1" customWidth="1"/>
    <col min="7161" max="7161" width="17" style="1" customWidth="1"/>
    <col min="7162" max="7168" width="8.85546875" style="1" customWidth="1"/>
    <col min="7169" max="7169" width="15.140625" style="1" customWidth="1"/>
    <col min="7170" max="7170" width="12.140625" style="1" customWidth="1"/>
    <col min="7171" max="7171" width="16.85546875" style="1" customWidth="1"/>
    <col min="7172" max="7172" width="14.85546875" style="1" customWidth="1"/>
    <col min="7173" max="7173" width="25.140625" style="1" customWidth="1"/>
    <col min="7174" max="7411" width="11.42578125" style="1"/>
    <col min="7412" max="7412" width="2.85546875" style="1" customWidth="1"/>
    <col min="7413" max="7414" width="12.85546875" style="1" customWidth="1"/>
    <col min="7415" max="7416" width="8.85546875" style="1" customWidth="1"/>
    <col min="7417" max="7417" width="17" style="1" customWidth="1"/>
    <col min="7418" max="7424" width="8.85546875" style="1" customWidth="1"/>
    <col min="7425" max="7425" width="15.140625" style="1" customWidth="1"/>
    <col min="7426" max="7426" width="12.140625" style="1" customWidth="1"/>
    <col min="7427" max="7427" width="16.85546875" style="1" customWidth="1"/>
    <col min="7428" max="7428" width="14.85546875" style="1" customWidth="1"/>
    <col min="7429" max="7429" width="25.140625" style="1" customWidth="1"/>
    <col min="7430" max="7667" width="11.42578125" style="1"/>
    <col min="7668" max="7668" width="2.85546875" style="1" customWidth="1"/>
    <col min="7669" max="7670" width="12.85546875" style="1" customWidth="1"/>
    <col min="7671" max="7672" width="8.85546875" style="1" customWidth="1"/>
    <col min="7673" max="7673" width="17" style="1" customWidth="1"/>
    <col min="7674" max="7680" width="8.85546875" style="1" customWidth="1"/>
    <col min="7681" max="7681" width="15.140625" style="1" customWidth="1"/>
    <col min="7682" max="7682" width="12.140625" style="1" customWidth="1"/>
    <col min="7683" max="7683" width="16.85546875" style="1" customWidth="1"/>
    <col min="7684" max="7684" width="14.85546875" style="1" customWidth="1"/>
    <col min="7685" max="7685" width="25.140625" style="1" customWidth="1"/>
    <col min="7686" max="7923" width="11.42578125" style="1"/>
    <col min="7924" max="7924" width="2.85546875" style="1" customWidth="1"/>
    <col min="7925" max="7926" width="12.85546875" style="1" customWidth="1"/>
    <col min="7927" max="7928" width="8.85546875" style="1" customWidth="1"/>
    <col min="7929" max="7929" width="17" style="1" customWidth="1"/>
    <col min="7930" max="7936" width="8.85546875" style="1" customWidth="1"/>
    <col min="7937" max="7937" width="15.140625" style="1" customWidth="1"/>
    <col min="7938" max="7938" width="12.140625" style="1" customWidth="1"/>
    <col min="7939" max="7939" width="16.85546875" style="1" customWidth="1"/>
    <col min="7940" max="7940" width="14.85546875" style="1" customWidth="1"/>
    <col min="7941" max="7941" width="25.140625" style="1" customWidth="1"/>
    <col min="7942" max="8179" width="11.42578125" style="1"/>
    <col min="8180" max="8180" width="2.85546875" style="1" customWidth="1"/>
    <col min="8181" max="8182" width="12.85546875" style="1" customWidth="1"/>
    <col min="8183" max="8184" width="8.85546875" style="1" customWidth="1"/>
    <col min="8185" max="8185" width="17" style="1" customWidth="1"/>
    <col min="8186" max="8192" width="8.85546875" style="1" customWidth="1"/>
    <col min="8193" max="8193" width="15.140625" style="1" customWidth="1"/>
    <col min="8194" max="8194" width="12.140625" style="1" customWidth="1"/>
    <col min="8195" max="8195" width="16.85546875" style="1" customWidth="1"/>
    <col min="8196" max="8196" width="14.85546875" style="1" customWidth="1"/>
    <col min="8197" max="8197" width="25.140625" style="1" customWidth="1"/>
    <col min="8198" max="8435" width="11.42578125" style="1"/>
    <col min="8436" max="8436" width="2.85546875" style="1" customWidth="1"/>
    <col min="8437" max="8438" width="12.85546875" style="1" customWidth="1"/>
    <col min="8439" max="8440" width="8.85546875" style="1" customWidth="1"/>
    <col min="8441" max="8441" width="17" style="1" customWidth="1"/>
    <col min="8442" max="8448" width="8.85546875" style="1" customWidth="1"/>
    <col min="8449" max="8449" width="15.140625" style="1" customWidth="1"/>
    <col min="8450" max="8450" width="12.140625" style="1" customWidth="1"/>
    <col min="8451" max="8451" width="16.85546875" style="1" customWidth="1"/>
    <col min="8452" max="8452" width="14.85546875" style="1" customWidth="1"/>
    <col min="8453" max="8453" width="25.140625" style="1" customWidth="1"/>
    <col min="8454" max="8691" width="11.42578125" style="1"/>
    <col min="8692" max="8692" width="2.85546875" style="1" customWidth="1"/>
    <col min="8693" max="8694" width="12.85546875" style="1" customWidth="1"/>
    <col min="8695" max="8696" width="8.85546875" style="1" customWidth="1"/>
    <col min="8697" max="8697" width="17" style="1" customWidth="1"/>
    <col min="8698" max="8704" width="8.85546875" style="1" customWidth="1"/>
    <col min="8705" max="8705" width="15.140625" style="1" customWidth="1"/>
    <col min="8706" max="8706" width="12.140625" style="1" customWidth="1"/>
    <col min="8707" max="8707" width="16.85546875" style="1" customWidth="1"/>
    <col min="8708" max="8708" width="14.85546875" style="1" customWidth="1"/>
    <col min="8709" max="8709" width="25.140625" style="1" customWidth="1"/>
    <col min="8710" max="8947" width="11.42578125" style="1"/>
    <col min="8948" max="8948" width="2.85546875" style="1" customWidth="1"/>
    <col min="8949" max="8950" width="12.85546875" style="1" customWidth="1"/>
    <col min="8951" max="8952" width="8.85546875" style="1" customWidth="1"/>
    <col min="8953" max="8953" width="17" style="1" customWidth="1"/>
    <col min="8954" max="8960" width="8.85546875" style="1" customWidth="1"/>
    <col min="8961" max="8961" width="15.140625" style="1" customWidth="1"/>
    <col min="8962" max="8962" width="12.140625" style="1" customWidth="1"/>
    <col min="8963" max="8963" width="16.85546875" style="1" customWidth="1"/>
    <col min="8964" max="8964" width="14.85546875" style="1" customWidth="1"/>
    <col min="8965" max="8965" width="25.140625" style="1" customWidth="1"/>
    <col min="8966" max="9203" width="11.42578125" style="1"/>
    <col min="9204" max="9204" width="2.85546875" style="1" customWidth="1"/>
    <col min="9205" max="9206" width="12.85546875" style="1" customWidth="1"/>
    <col min="9207" max="9208" width="8.85546875" style="1" customWidth="1"/>
    <col min="9209" max="9209" width="17" style="1" customWidth="1"/>
    <col min="9210" max="9216" width="8.85546875" style="1" customWidth="1"/>
    <col min="9217" max="9217" width="15.140625" style="1" customWidth="1"/>
    <col min="9218" max="9218" width="12.140625" style="1" customWidth="1"/>
    <col min="9219" max="9219" width="16.85546875" style="1" customWidth="1"/>
    <col min="9220" max="9220" width="14.85546875" style="1" customWidth="1"/>
    <col min="9221" max="9221" width="25.140625" style="1" customWidth="1"/>
    <col min="9222" max="9459" width="11.42578125" style="1"/>
    <col min="9460" max="9460" width="2.85546875" style="1" customWidth="1"/>
    <col min="9461" max="9462" width="12.85546875" style="1" customWidth="1"/>
    <col min="9463" max="9464" width="8.85546875" style="1" customWidth="1"/>
    <col min="9465" max="9465" width="17" style="1" customWidth="1"/>
    <col min="9466" max="9472" width="8.85546875" style="1" customWidth="1"/>
    <col min="9473" max="9473" width="15.140625" style="1" customWidth="1"/>
    <col min="9474" max="9474" width="12.140625" style="1" customWidth="1"/>
    <col min="9475" max="9475" width="16.85546875" style="1" customWidth="1"/>
    <col min="9476" max="9476" width="14.85546875" style="1" customWidth="1"/>
    <col min="9477" max="9477" width="25.140625" style="1" customWidth="1"/>
    <col min="9478" max="9715" width="11.42578125" style="1"/>
    <col min="9716" max="9716" width="2.85546875" style="1" customWidth="1"/>
    <col min="9717" max="9718" width="12.85546875" style="1" customWidth="1"/>
    <col min="9719" max="9720" width="8.85546875" style="1" customWidth="1"/>
    <col min="9721" max="9721" width="17" style="1" customWidth="1"/>
    <col min="9722" max="9728" width="8.85546875" style="1" customWidth="1"/>
    <col min="9729" max="9729" width="15.140625" style="1" customWidth="1"/>
    <col min="9730" max="9730" width="12.140625" style="1" customWidth="1"/>
    <col min="9731" max="9731" width="16.85546875" style="1" customWidth="1"/>
    <col min="9732" max="9732" width="14.85546875" style="1" customWidth="1"/>
    <col min="9733" max="9733" width="25.140625" style="1" customWidth="1"/>
    <col min="9734" max="9971" width="11.42578125" style="1"/>
    <col min="9972" max="9972" width="2.85546875" style="1" customWidth="1"/>
    <col min="9973" max="9974" width="12.85546875" style="1" customWidth="1"/>
    <col min="9975" max="9976" width="8.85546875" style="1" customWidth="1"/>
    <col min="9977" max="9977" width="17" style="1" customWidth="1"/>
    <col min="9978" max="9984" width="8.85546875" style="1" customWidth="1"/>
    <col min="9985" max="9985" width="15.140625" style="1" customWidth="1"/>
    <col min="9986" max="9986" width="12.140625" style="1" customWidth="1"/>
    <col min="9987" max="9987" width="16.85546875" style="1" customWidth="1"/>
    <col min="9988" max="9988" width="14.85546875" style="1" customWidth="1"/>
    <col min="9989" max="9989" width="25.140625" style="1" customWidth="1"/>
    <col min="9990" max="10227" width="11.42578125" style="1"/>
    <col min="10228" max="10228" width="2.85546875" style="1" customWidth="1"/>
    <col min="10229" max="10230" width="12.85546875" style="1" customWidth="1"/>
    <col min="10231" max="10232" width="8.85546875" style="1" customWidth="1"/>
    <col min="10233" max="10233" width="17" style="1" customWidth="1"/>
    <col min="10234" max="10240" width="8.85546875" style="1" customWidth="1"/>
    <col min="10241" max="10241" width="15.140625" style="1" customWidth="1"/>
    <col min="10242" max="10242" width="12.140625" style="1" customWidth="1"/>
    <col min="10243" max="10243" width="16.85546875" style="1" customWidth="1"/>
    <col min="10244" max="10244" width="14.85546875" style="1" customWidth="1"/>
    <col min="10245" max="10245" width="25.140625" style="1" customWidth="1"/>
    <col min="10246" max="10483" width="11.42578125" style="1"/>
    <col min="10484" max="10484" width="2.85546875" style="1" customWidth="1"/>
    <col min="10485" max="10486" width="12.85546875" style="1" customWidth="1"/>
    <col min="10487" max="10488" width="8.85546875" style="1" customWidth="1"/>
    <col min="10489" max="10489" width="17" style="1" customWidth="1"/>
    <col min="10490" max="10496" width="8.85546875" style="1" customWidth="1"/>
    <col min="10497" max="10497" width="15.140625" style="1" customWidth="1"/>
    <col min="10498" max="10498" width="12.140625" style="1" customWidth="1"/>
    <col min="10499" max="10499" width="16.85546875" style="1" customWidth="1"/>
    <col min="10500" max="10500" width="14.85546875" style="1" customWidth="1"/>
    <col min="10501" max="10501" width="25.140625" style="1" customWidth="1"/>
    <col min="10502" max="10739" width="11.42578125" style="1"/>
    <col min="10740" max="10740" width="2.85546875" style="1" customWidth="1"/>
    <col min="10741" max="10742" width="12.85546875" style="1" customWidth="1"/>
    <col min="10743" max="10744" width="8.85546875" style="1" customWidth="1"/>
    <col min="10745" max="10745" width="17" style="1" customWidth="1"/>
    <col min="10746" max="10752" width="8.85546875" style="1" customWidth="1"/>
    <col min="10753" max="10753" width="15.140625" style="1" customWidth="1"/>
    <col min="10754" max="10754" width="12.140625" style="1" customWidth="1"/>
    <col min="10755" max="10755" width="16.85546875" style="1" customWidth="1"/>
    <col min="10756" max="10756" width="14.85546875" style="1" customWidth="1"/>
    <col min="10757" max="10757" width="25.140625" style="1" customWidth="1"/>
    <col min="10758" max="10995" width="11.42578125" style="1"/>
    <col min="10996" max="10996" width="2.85546875" style="1" customWidth="1"/>
    <col min="10997" max="10998" width="12.85546875" style="1" customWidth="1"/>
    <col min="10999" max="11000" width="8.85546875" style="1" customWidth="1"/>
    <col min="11001" max="11001" width="17" style="1" customWidth="1"/>
    <col min="11002" max="11008" width="8.85546875" style="1" customWidth="1"/>
    <col min="11009" max="11009" width="15.140625" style="1" customWidth="1"/>
    <col min="11010" max="11010" width="12.140625" style="1" customWidth="1"/>
    <col min="11011" max="11011" width="16.85546875" style="1" customWidth="1"/>
    <col min="11012" max="11012" width="14.85546875" style="1" customWidth="1"/>
    <col min="11013" max="11013" width="25.140625" style="1" customWidth="1"/>
    <col min="11014" max="11251" width="11.42578125" style="1"/>
    <col min="11252" max="11252" width="2.85546875" style="1" customWidth="1"/>
    <col min="11253" max="11254" width="12.85546875" style="1" customWidth="1"/>
    <col min="11255" max="11256" width="8.85546875" style="1" customWidth="1"/>
    <col min="11257" max="11257" width="17" style="1" customWidth="1"/>
    <col min="11258" max="11264" width="8.85546875" style="1" customWidth="1"/>
    <col min="11265" max="11265" width="15.140625" style="1" customWidth="1"/>
    <col min="11266" max="11266" width="12.140625" style="1" customWidth="1"/>
    <col min="11267" max="11267" width="16.85546875" style="1" customWidth="1"/>
    <col min="11268" max="11268" width="14.85546875" style="1" customWidth="1"/>
    <col min="11269" max="11269" width="25.140625" style="1" customWidth="1"/>
    <col min="11270" max="11507" width="11.42578125" style="1"/>
    <col min="11508" max="11508" width="2.85546875" style="1" customWidth="1"/>
    <col min="11509" max="11510" width="12.85546875" style="1" customWidth="1"/>
    <col min="11511" max="11512" width="8.85546875" style="1" customWidth="1"/>
    <col min="11513" max="11513" width="17" style="1" customWidth="1"/>
    <col min="11514" max="11520" width="8.85546875" style="1" customWidth="1"/>
    <col min="11521" max="11521" width="15.140625" style="1" customWidth="1"/>
    <col min="11522" max="11522" width="12.140625" style="1" customWidth="1"/>
    <col min="11523" max="11523" width="16.85546875" style="1" customWidth="1"/>
    <col min="11524" max="11524" width="14.85546875" style="1" customWidth="1"/>
    <col min="11525" max="11525" width="25.140625" style="1" customWidth="1"/>
    <col min="11526" max="11763" width="11.42578125" style="1"/>
    <col min="11764" max="11764" width="2.85546875" style="1" customWidth="1"/>
    <col min="11765" max="11766" width="12.85546875" style="1" customWidth="1"/>
    <col min="11767" max="11768" width="8.85546875" style="1" customWidth="1"/>
    <col min="11769" max="11769" width="17" style="1" customWidth="1"/>
    <col min="11770" max="11776" width="8.85546875" style="1" customWidth="1"/>
    <col min="11777" max="11777" width="15.140625" style="1" customWidth="1"/>
    <col min="11778" max="11778" width="12.140625" style="1" customWidth="1"/>
    <col min="11779" max="11779" width="16.85546875" style="1" customWidth="1"/>
    <col min="11780" max="11780" width="14.85546875" style="1" customWidth="1"/>
    <col min="11781" max="11781" width="25.140625" style="1" customWidth="1"/>
    <col min="11782" max="12019" width="11.42578125" style="1"/>
    <col min="12020" max="12020" width="2.85546875" style="1" customWidth="1"/>
    <col min="12021" max="12022" width="12.85546875" style="1" customWidth="1"/>
    <col min="12023" max="12024" width="8.85546875" style="1" customWidth="1"/>
    <col min="12025" max="12025" width="17" style="1" customWidth="1"/>
    <col min="12026" max="12032" width="8.85546875" style="1" customWidth="1"/>
    <col min="12033" max="12033" width="15.140625" style="1" customWidth="1"/>
    <col min="12034" max="12034" width="12.140625" style="1" customWidth="1"/>
    <col min="12035" max="12035" width="16.85546875" style="1" customWidth="1"/>
    <col min="12036" max="12036" width="14.85546875" style="1" customWidth="1"/>
    <col min="12037" max="12037" width="25.140625" style="1" customWidth="1"/>
    <col min="12038" max="12275" width="11.42578125" style="1"/>
    <col min="12276" max="12276" width="2.85546875" style="1" customWidth="1"/>
    <col min="12277" max="12278" width="12.85546875" style="1" customWidth="1"/>
    <col min="12279" max="12280" width="8.85546875" style="1" customWidth="1"/>
    <col min="12281" max="12281" width="17" style="1" customWidth="1"/>
    <col min="12282" max="12288" width="8.85546875" style="1" customWidth="1"/>
    <col min="12289" max="12289" width="15.140625" style="1" customWidth="1"/>
    <col min="12290" max="12290" width="12.140625" style="1" customWidth="1"/>
    <col min="12291" max="12291" width="16.85546875" style="1" customWidth="1"/>
    <col min="12292" max="12292" width="14.85546875" style="1" customWidth="1"/>
    <col min="12293" max="12293" width="25.140625" style="1" customWidth="1"/>
    <col min="12294" max="12531" width="11.42578125" style="1"/>
    <col min="12532" max="12532" width="2.85546875" style="1" customWidth="1"/>
    <col min="12533" max="12534" width="12.85546875" style="1" customWidth="1"/>
    <col min="12535" max="12536" width="8.85546875" style="1" customWidth="1"/>
    <col min="12537" max="12537" width="17" style="1" customWidth="1"/>
    <col min="12538" max="12544" width="8.85546875" style="1" customWidth="1"/>
    <col min="12545" max="12545" width="15.140625" style="1" customWidth="1"/>
    <col min="12546" max="12546" width="12.140625" style="1" customWidth="1"/>
    <col min="12547" max="12547" width="16.85546875" style="1" customWidth="1"/>
    <col min="12548" max="12548" width="14.85546875" style="1" customWidth="1"/>
    <col min="12549" max="12549" width="25.140625" style="1" customWidth="1"/>
    <col min="12550" max="12787" width="11.42578125" style="1"/>
    <col min="12788" max="12788" width="2.85546875" style="1" customWidth="1"/>
    <col min="12789" max="12790" width="12.85546875" style="1" customWidth="1"/>
    <col min="12791" max="12792" width="8.85546875" style="1" customWidth="1"/>
    <col min="12793" max="12793" width="17" style="1" customWidth="1"/>
    <col min="12794" max="12800" width="8.85546875" style="1" customWidth="1"/>
    <col min="12801" max="12801" width="15.140625" style="1" customWidth="1"/>
    <col min="12802" max="12802" width="12.140625" style="1" customWidth="1"/>
    <col min="12803" max="12803" width="16.85546875" style="1" customWidth="1"/>
    <col min="12804" max="12804" width="14.85546875" style="1" customWidth="1"/>
    <col min="12805" max="12805" width="25.140625" style="1" customWidth="1"/>
    <col min="12806" max="13043" width="11.42578125" style="1"/>
    <col min="13044" max="13044" width="2.85546875" style="1" customWidth="1"/>
    <col min="13045" max="13046" width="12.85546875" style="1" customWidth="1"/>
    <col min="13047" max="13048" width="8.85546875" style="1" customWidth="1"/>
    <col min="13049" max="13049" width="17" style="1" customWidth="1"/>
    <col min="13050" max="13056" width="8.85546875" style="1" customWidth="1"/>
    <col min="13057" max="13057" width="15.140625" style="1" customWidth="1"/>
    <col min="13058" max="13058" width="12.140625" style="1" customWidth="1"/>
    <col min="13059" max="13059" width="16.85546875" style="1" customWidth="1"/>
    <col min="13060" max="13060" width="14.85546875" style="1" customWidth="1"/>
    <col min="13061" max="13061" width="25.140625" style="1" customWidth="1"/>
    <col min="13062" max="13299" width="11.42578125" style="1"/>
    <col min="13300" max="13300" width="2.85546875" style="1" customWidth="1"/>
    <col min="13301" max="13302" width="12.85546875" style="1" customWidth="1"/>
    <col min="13303" max="13304" width="8.85546875" style="1" customWidth="1"/>
    <col min="13305" max="13305" width="17" style="1" customWidth="1"/>
    <col min="13306" max="13312" width="8.85546875" style="1" customWidth="1"/>
    <col min="13313" max="13313" width="15.140625" style="1" customWidth="1"/>
    <col min="13314" max="13314" width="12.140625" style="1" customWidth="1"/>
    <col min="13315" max="13315" width="16.85546875" style="1" customWidth="1"/>
    <col min="13316" max="13316" width="14.85546875" style="1" customWidth="1"/>
    <col min="13317" max="13317" width="25.140625" style="1" customWidth="1"/>
    <col min="13318" max="13555" width="11.42578125" style="1"/>
    <col min="13556" max="13556" width="2.85546875" style="1" customWidth="1"/>
    <col min="13557" max="13558" width="12.85546875" style="1" customWidth="1"/>
    <col min="13559" max="13560" width="8.85546875" style="1" customWidth="1"/>
    <col min="13561" max="13561" width="17" style="1" customWidth="1"/>
    <col min="13562" max="13568" width="8.85546875" style="1" customWidth="1"/>
    <col min="13569" max="13569" width="15.140625" style="1" customWidth="1"/>
    <col min="13570" max="13570" width="12.140625" style="1" customWidth="1"/>
    <col min="13571" max="13571" width="16.85546875" style="1" customWidth="1"/>
    <col min="13572" max="13572" width="14.85546875" style="1" customWidth="1"/>
    <col min="13573" max="13573" width="25.140625" style="1" customWidth="1"/>
    <col min="13574" max="13811" width="11.42578125" style="1"/>
    <col min="13812" max="13812" width="2.85546875" style="1" customWidth="1"/>
    <col min="13813" max="13814" width="12.85546875" style="1" customWidth="1"/>
    <col min="13815" max="13816" width="8.85546875" style="1" customWidth="1"/>
    <col min="13817" max="13817" width="17" style="1" customWidth="1"/>
    <col min="13818" max="13824" width="8.85546875" style="1" customWidth="1"/>
    <col min="13825" max="13825" width="15.140625" style="1" customWidth="1"/>
    <col min="13826" max="13826" width="12.140625" style="1" customWidth="1"/>
    <col min="13827" max="13827" width="16.85546875" style="1" customWidth="1"/>
    <col min="13828" max="13828" width="14.85546875" style="1" customWidth="1"/>
    <col min="13829" max="13829" width="25.140625" style="1" customWidth="1"/>
    <col min="13830" max="14067" width="11.42578125" style="1"/>
    <col min="14068" max="14068" width="2.85546875" style="1" customWidth="1"/>
    <col min="14069" max="14070" width="12.85546875" style="1" customWidth="1"/>
    <col min="14071" max="14072" width="8.85546875" style="1" customWidth="1"/>
    <col min="14073" max="14073" width="17" style="1" customWidth="1"/>
    <col min="14074" max="14080" width="8.85546875" style="1" customWidth="1"/>
    <col min="14081" max="14081" width="15.140625" style="1" customWidth="1"/>
    <col min="14082" max="14082" width="12.140625" style="1" customWidth="1"/>
    <col min="14083" max="14083" width="16.85546875" style="1" customWidth="1"/>
    <col min="14084" max="14084" width="14.85546875" style="1" customWidth="1"/>
    <col min="14085" max="14085" width="25.140625" style="1" customWidth="1"/>
    <col min="14086" max="14323" width="11.42578125" style="1"/>
    <col min="14324" max="14324" width="2.85546875" style="1" customWidth="1"/>
    <col min="14325" max="14326" width="12.85546875" style="1" customWidth="1"/>
    <col min="14327" max="14328" width="8.85546875" style="1" customWidth="1"/>
    <col min="14329" max="14329" width="17" style="1" customWidth="1"/>
    <col min="14330" max="14336" width="8.85546875" style="1" customWidth="1"/>
    <col min="14337" max="14337" width="15.140625" style="1" customWidth="1"/>
    <col min="14338" max="14338" width="12.140625" style="1" customWidth="1"/>
    <col min="14339" max="14339" width="16.85546875" style="1" customWidth="1"/>
    <col min="14340" max="14340" width="14.85546875" style="1" customWidth="1"/>
    <col min="14341" max="14341" width="25.140625" style="1" customWidth="1"/>
    <col min="14342" max="14579" width="11.42578125" style="1"/>
    <col min="14580" max="14580" width="2.85546875" style="1" customWidth="1"/>
    <col min="14581" max="14582" width="12.85546875" style="1" customWidth="1"/>
    <col min="14583" max="14584" width="8.85546875" style="1" customWidth="1"/>
    <col min="14585" max="14585" width="17" style="1" customWidth="1"/>
    <col min="14586" max="14592" width="8.85546875" style="1" customWidth="1"/>
    <col min="14593" max="14593" width="15.140625" style="1" customWidth="1"/>
    <col min="14594" max="14594" width="12.140625" style="1" customWidth="1"/>
    <col min="14595" max="14595" width="16.85546875" style="1" customWidth="1"/>
    <col min="14596" max="14596" width="14.85546875" style="1" customWidth="1"/>
    <col min="14597" max="14597" width="25.140625" style="1" customWidth="1"/>
    <col min="14598" max="14835" width="11.42578125" style="1"/>
    <col min="14836" max="14836" width="2.85546875" style="1" customWidth="1"/>
    <col min="14837" max="14838" width="12.85546875" style="1" customWidth="1"/>
    <col min="14839" max="14840" width="8.85546875" style="1" customWidth="1"/>
    <col min="14841" max="14841" width="17" style="1" customWidth="1"/>
    <col min="14842" max="14848" width="8.85546875" style="1" customWidth="1"/>
    <col min="14849" max="14849" width="15.140625" style="1" customWidth="1"/>
    <col min="14850" max="14850" width="12.140625" style="1" customWidth="1"/>
    <col min="14851" max="14851" width="16.85546875" style="1" customWidth="1"/>
    <col min="14852" max="14852" width="14.85546875" style="1" customWidth="1"/>
    <col min="14853" max="14853" width="25.140625" style="1" customWidth="1"/>
    <col min="14854" max="15091" width="11.42578125" style="1"/>
    <col min="15092" max="15092" width="2.85546875" style="1" customWidth="1"/>
    <col min="15093" max="15094" width="12.85546875" style="1" customWidth="1"/>
    <col min="15095" max="15096" width="8.85546875" style="1" customWidth="1"/>
    <col min="15097" max="15097" width="17" style="1" customWidth="1"/>
    <col min="15098" max="15104" width="8.85546875" style="1" customWidth="1"/>
    <col min="15105" max="15105" width="15.140625" style="1" customWidth="1"/>
    <col min="15106" max="15106" width="12.140625" style="1" customWidth="1"/>
    <col min="15107" max="15107" width="16.85546875" style="1" customWidth="1"/>
    <col min="15108" max="15108" width="14.85546875" style="1" customWidth="1"/>
    <col min="15109" max="15109" width="25.140625" style="1" customWidth="1"/>
    <col min="15110" max="15347" width="11.42578125" style="1"/>
    <col min="15348" max="15348" width="2.85546875" style="1" customWidth="1"/>
    <col min="15349" max="15350" width="12.85546875" style="1" customWidth="1"/>
    <col min="15351" max="15352" width="8.85546875" style="1" customWidth="1"/>
    <col min="15353" max="15353" width="17" style="1" customWidth="1"/>
    <col min="15354" max="15360" width="8.85546875" style="1" customWidth="1"/>
    <col min="15361" max="15361" width="15.140625" style="1" customWidth="1"/>
    <col min="15362" max="15362" width="12.140625" style="1" customWidth="1"/>
    <col min="15363" max="15363" width="16.85546875" style="1" customWidth="1"/>
    <col min="15364" max="15364" width="14.85546875" style="1" customWidth="1"/>
    <col min="15365" max="15365" width="25.140625" style="1" customWidth="1"/>
    <col min="15366" max="15603" width="11.42578125" style="1"/>
    <col min="15604" max="15604" width="2.85546875" style="1" customWidth="1"/>
    <col min="15605" max="15606" width="12.85546875" style="1" customWidth="1"/>
    <col min="15607" max="15608" width="8.85546875" style="1" customWidth="1"/>
    <col min="15609" max="15609" width="17" style="1" customWidth="1"/>
    <col min="15610" max="15616" width="8.85546875" style="1" customWidth="1"/>
    <col min="15617" max="15617" width="15.140625" style="1" customWidth="1"/>
    <col min="15618" max="15618" width="12.140625" style="1" customWidth="1"/>
    <col min="15619" max="15619" width="16.85546875" style="1" customWidth="1"/>
    <col min="15620" max="15620" width="14.85546875" style="1" customWidth="1"/>
    <col min="15621" max="15621" width="25.140625" style="1" customWidth="1"/>
    <col min="15622" max="15859" width="11.42578125" style="1"/>
    <col min="15860" max="15860" width="2.85546875" style="1" customWidth="1"/>
    <col min="15861" max="15862" width="12.85546875" style="1" customWidth="1"/>
    <col min="15863" max="15864" width="8.85546875" style="1" customWidth="1"/>
    <col min="15865" max="15865" width="17" style="1" customWidth="1"/>
    <col min="15866" max="15872" width="8.85546875" style="1" customWidth="1"/>
    <col min="15873" max="15873" width="15.140625" style="1" customWidth="1"/>
    <col min="15874" max="15874" width="12.140625" style="1" customWidth="1"/>
    <col min="15875" max="15875" width="16.85546875" style="1" customWidth="1"/>
    <col min="15876" max="15876" width="14.85546875" style="1" customWidth="1"/>
    <col min="15877" max="15877" width="25.140625" style="1" customWidth="1"/>
    <col min="15878" max="16115" width="11.42578125" style="1"/>
    <col min="16116" max="16116" width="2.85546875" style="1" customWidth="1"/>
    <col min="16117" max="16118" width="12.85546875" style="1" customWidth="1"/>
    <col min="16119" max="16120" width="8.85546875" style="1" customWidth="1"/>
    <col min="16121" max="16121" width="17" style="1" customWidth="1"/>
    <col min="16122" max="16128" width="8.85546875" style="1" customWidth="1"/>
    <col min="16129" max="16129" width="15.140625" style="1" customWidth="1"/>
    <col min="16130" max="16130" width="12.140625" style="1" customWidth="1"/>
    <col min="16131" max="16131" width="16.85546875" style="1" customWidth="1"/>
    <col min="16132" max="16132" width="14.85546875" style="1" customWidth="1"/>
    <col min="16133" max="16133" width="25.140625" style="1" customWidth="1"/>
    <col min="16134" max="16372" width="11.42578125" style="1"/>
    <col min="16373" max="16384" width="11.42578125" style="1" customWidth="1"/>
  </cols>
  <sheetData>
    <row r="1" spans="1:10" s="24" customFormat="1" ht="16.5" thickTop="1" x14ac:dyDescent="0.25">
      <c r="A1" s="23"/>
      <c r="B1" s="84" t="s">
        <v>481</v>
      </c>
      <c r="C1" s="85"/>
      <c r="D1" s="85"/>
      <c r="E1" s="85"/>
      <c r="F1" s="85"/>
      <c r="G1" s="85"/>
      <c r="H1" s="86"/>
    </row>
    <row r="2" spans="1:10" s="24" customFormat="1" ht="15" x14ac:dyDescent="0.25">
      <c r="B2" s="25"/>
      <c r="C2" s="26"/>
      <c r="D2" s="27"/>
      <c r="E2" s="27"/>
      <c r="F2" s="28"/>
      <c r="G2" s="28"/>
      <c r="H2" s="29"/>
    </row>
    <row r="3" spans="1:10" s="24" customFormat="1" ht="27" customHeight="1" x14ac:dyDescent="0.25">
      <c r="B3" s="30"/>
      <c r="C3" s="26"/>
      <c r="D3" s="27"/>
      <c r="E3" s="27"/>
      <c r="F3" s="26"/>
      <c r="G3" s="26"/>
      <c r="H3" s="29"/>
    </row>
    <row r="4" spans="1:10" s="24" customFormat="1" ht="15.75" x14ac:dyDescent="0.25">
      <c r="B4" s="30"/>
      <c r="C4" s="26"/>
      <c r="D4" s="27"/>
      <c r="E4" s="27"/>
      <c r="F4" s="26"/>
      <c r="G4" s="26"/>
      <c r="H4" s="29"/>
    </row>
    <row r="5" spans="1:10" s="24" customFormat="1" ht="9" customHeight="1" x14ac:dyDescent="0.25">
      <c r="B5" s="30"/>
      <c r="C5" s="26"/>
      <c r="D5" s="31"/>
      <c r="E5" s="31"/>
      <c r="F5" s="31"/>
      <c r="G5" s="31"/>
      <c r="H5" s="32"/>
    </row>
    <row r="6" spans="1:10" s="24" customFormat="1" ht="23.25" x14ac:dyDescent="0.25">
      <c r="B6" s="69"/>
      <c r="C6" s="70"/>
      <c r="D6" s="70"/>
      <c r="E6" s="70"/>
      <c r="F6" s="70"/>
      <c r="G6" s="96"/>
      <c r="H6" s="97"/>
    </row>
    <row r="7" spans="1:10" s="24" customFormat="1" ht="24" thickBot="1" x14ac:dyDescent="0.3">
      <c r="B7" s="98"/>
      <c r="C7" s="99"/>
      <c r="D7" s="99"/>
      <c r="E7" s="99"/>
      <c r="F7" s="99"/>
      <c r="G7" s="99"/>
      <c r="H7" s="100"/>
    </row>
    <row r="8" spans="1:10" s="24" customFormat="1" ht="60" customHeight="1" thickTop="1" x14ac:dyDescent="0.25">
      <c r="B8" s="33" t="s">
        <v>6</v>
      </c>
      <c r="C8" s="87" t="s">
        <v>90</v>
      </c>
      <c r="D8" s="87"/>
      <c r="E8" s="87"/>
      <c r="F8" s="87"/>
      <c r="G8" s="88"/>
      <c r="H8" s="89"/>
    </row>
    <row r="9" spans="1:10" s="24" customFormat="1" ht="27.95" customHeight="1" x14ac:dyDescent="0.25">
      <c r="B9" s="34" t="s">
        <v>7</v>
      </c>
      <c r="C9" s="90" t="s">
        <v>89</v>
      </c>
      <c r="D9" s="91"/>
      <c r="E9" s="91"/>
      <c r="F9" s="91"/>
      <c r="G9" s="91"/>
      <c r="H9" s="92"/>
    </row>
    <row r="10" spans="1:10" s="24" customFormat="1" ht="27.95" customHeight="1" x14ac:dyDescent="0.25">
      <c r="B10" s="34" t="s">
        <v>8</v>
      </c>
      <c r="C10" s="90" t="s">
        <v>88</v>
      </c>
      <c r="D10" s="91"/>
      <c r="E10" s="91"/>
      <c r="F10" s="91"/>
      <c r="G10" s="91"/>
      <c r="H10" s="92"/>
    </row>
    <row r="11" spans="1:10" s="24" customFormat="1" ht="22.9" customHeight="1" thickBot="1" x14ac:dyDescent="0.3">
      <c r="B11" s="35" t="s">
        <v>9</v>
      </c>
      <c r="C11" s="93" t="s">
        <v>87</v>
      </c>
      <c r="D11" s="94"/>
      <c r="E11" s="94"/>
      <c r="F11" s="94"/>
      <c r="G11" s="94"/>
      <c r="H11" s="95"/>
    </row>
    <row r="12" spans="1:10" ht="16.5" thickTop="1" x14ac:dyDescent="0.2">
      <c r="B12" s="2"/>
      <c r="C12" s="3"/>
      <c r="D12" s="4"/>
      <c r="E12" s="14"/>
      <c r="F12" s="17"/>
      <c r="G12" s="17"/>
      <c r="H12" s="17"/>
      <c r="J12" s="24"/>
    </row>
    <row r="13" spans="1:10" ht="15.75" x14ac:dyDescent="0.2">
      <c r="B13" s="2"/>
      <c r="C13" s="5" t="s">
        <v>0</v>
      </c>
      <c r="D13" s="4"/>
      <c r="E13" s="14"/>
      <c r="F13" s="17"/>
      <c r="G13" s="17"/>
      <c r="H13" s="17"/>
    </row>
    <row r="14" spans="1:10" ht="15.75" x14ac:dyDescent="0.2">
      <c r="B14" s="2"/>
      <c r="C14" s="3"/>
      <c r="D14" s="4"/>
      <c r="E14" s="14"/>
      <c r="F14" s="17"/>
      <c r="G14" s="17"/>
      <c r="H14" s="17"/>
    </row>
    <row r="15" spans="1:10" ht="40.15" customHeight="1" x14ac:dyDescent="0.2">
      <c r="B15" s="2"/>
      <c r="C15" s="80" t="s">
        <v>91</v>
      </c>
      <c r="D15" s="81"/>
      <c r="E15" s="81"/>
      <c r="F15" s="81"/>
      <c r="G15" s="81"/>
      <c r="H15" s="20"/>
    </row>
    <row r="16" spans="1:10" ht="15.75" x14ac:dyDescent="0.2">
      <c r="B16" s="2"/>
      <c r="C16" s="46" t="s">
        <v>81</v>
      </c>
      <c r="D16" s="47"/>
      <c r="E16" s="48"/>
      <c r="F16" s="48"/>
      <c r="G16" s="48"/>
      <c r="H16" s="38">
        <f>H111</f>
        <v>14122.43</v>
      </c>
    </row>
    <row r="17" spans="2:8" s="9" customFormat="1" ht="15.75" customHeight="1" x14ac:dyDescent="0.25">
      <c r="B17" s="2"/>
      <c r="C17" s="46" t="s">
        <v>82</v>
      </c>
      <c r="D17" s="47"/>
      <c r="E17" s="48"/>
      <c r="F17" s="48"/>
      <c r="G17" s="48"/>
      <c r="H17" s="38">
        <f>H132</f>
        <v>10504.55</v>
      </c>
    </row>
    <row r="18" spans="2:8" s="9" customFormat="1" ht="15.75" customHeight="1" x14ac:dyDescent="0.25">
      <c r="B18" s="2"/>
      <c r="C18" s="46" t="s">
        <v>83</v>
      </c>
      <c r="D18" s="47"/>
      <c r="E18" s="48"/>
      <c r="F18" s="48"/>
      <c r="G18" s="48"/>
      <c r="H18" s="38">
        <f>H144</f>
        <v>11965.92</v>
      </c>
    </row>
    <row r="19" spans="2:8" s="9" customFormat="1" ht="15.75" customHeight="1" x14ac:dyDescent="0.25">
      <c r="B19" s="2"/>
      <c r="C19" s="46" t="s">
        <v>84</v>
      </c>
      <c r="D19" s="47"/>
      <c r="E19" s="48"/>
      <c r="F19" s="48"/>
      <c r="G19" s="48"/>
      <c r="H19" s="38">
        <f>H169</f>
        <v>5062.4399999999996</v>
      </c>
    </row>
    <row r="20" spans="2:8" s="9" customFormat="1" ht="15.75" customHeight="1" x14ac:dyDescent="0.25">
      <c r="B20" s="2"/>
      <c r="C20" s="46" t="s">
        <v>85</v>
      </c>
      <c r="D20" s="47"/>
      <c r="E20" s="48"/>
      <c r="F20" s="48"/>
      <c r="G20" s="48"/>
      <c r="H20" s="38">
        <f>H182</f>
        <v>170.48000000000002</v>
      </c>
    </row>
    <row r="21" spans="2:8" s="9" customFormat="1" ht="15.75" customHeight="1" x14ac:dyDescent="0.25">
      <c r="B21" s="2"/>
      <c r="C21" s="46" t="s">
        <v>86</v>
      </c>
      <c r="D21" s="47"/>
      <c r="E21" s="48"/>
      <c r="F21" s="48"/>
      <c r="G21" s="48"/>
      <c r="H21" s="38"/>
    </row>
    <row r="22" spans="2:8" s="9" customFormat="1" ht="15.75" customHeight="1" x14ac:dyDescent="0.25">
      <c r="B22" s="2"/>
      <c r="C22" s="46" t="s">
        <v>92</v>
      </c>
      <c r="D22" s="47"/>
      <c r="E22" s="48"/>
      <c r="F22" s="48"/>
      <c r="G22" s="48"/>
      <c r="H22" s="38">
        <f>H204</f>
        <v>209</v>
      </c>
    </row>
    <row r="23" spans="2:8" s="9" customFormat="1" ht="15.75" customHeight="1" x14ac:dyDescent="0.25">
      <c r="B23" s="2"/>
      <c r="C23" s="46" t="s">
        <v>93</v>
      </c>
      <c r="D23" s="47"/>
      <c r="E23" s="48"/>
      <c r="F23" s="48"/>
      <c r="G23" s="48"/>
      <c r="H23" s="38">
        <f>H219</f>
        <v>60</v>
      </c>
    </row>
    <row r="24" spans="2:8" s="9" customFormat="1" ht="15.75" customHeight="1" x14ac:dyDescent="0.25">
      <c r="B24" s="2"/>
      <c r="C24" s="46" t="s">
        <v>94</v>
      </c>
      <c r="D24" s="47"/>
      <c r="E24" s="48"/>
      <c r="F24" s="48"/>
      <c r="G24" s="48"/>
      <c r="H24" s="38">
        <f>H239</f>
        <v>825.6</v>
      </c>
    </row>
    <row r="25" spans="2:8" s="9" customFormat="1" ht="15.75" customHeight="1" x14ac:dyDescent="0.25">
      <c r="B25" s="2"/>
      <c r="C25" s="8"/>
      <c r="D25" s="49"/>
      <c r="E25" s="4"/>
      <c r="F25" s="39"/>
      <c r="G25" s="39" t="s">
        <v>18</v>
      </c>
      <c r="H25" s="40">
        <f>SUBTOTAL(9,H16:H24)</f>
        <v>42920.420000000006</v>
      </c>
    </row>
    <row r="26" spans="2:8" s="9" customFormat="1" ht="15.75" customHeight="1" x14ac:dyDescent="0.25">
      <c r="B26" s="2"/>
      <c r="C26" s="8"/>
      <c r="D26" s="49"/>
      <c r="E26" s="4"/>
      <c r="F26" s="39"/>
      <c r="G26" s="39"/>
      <c r="H26" s="73"/>
    </row>
    <row r="27" spans="2:8" ht="15.75" x14ac:dyDescent="0.2">
      <c r="B27" s="2"/>
      <c r="H27" s="21"/>
    </row>
    <row r="28" spans="2:8" ht="15.75" x14ac:dyDescent="0.2">
      <c r="B28" s="2"/>
      <c r="H28" s="21"/>
    </row>
    <row r="29" spans="2:8" ht="15.75" x14ac:dyDescent="0.2">
      <c r="B29" s="2"/>
      <c r="C29" s="82" t="s">
        <v>95</v>
      </c>
      <c r="D29" s="83"/>
      <c r="E29" s="83"/>
      <c r="F29" s="83"/>
      <c r="G29" s="83"/>
      <c r="H29" s="20"/>
    </row>
    <row r="30" spans="2:8" s="72" customFormat="1" ht="15.75" x14ac:dyDescent="0.2">
      <c r="B30" s="2"/>
      <c r="C30" s="47" t="s">
        <v>96</v>
      </c>
      <c r="D30" s="47"/>
      <c r="E30" s="48"/>
      <c r="F30" s="48"/>
      <c r="G30" s="48"/>
      <c r="H30" s="73"/>
    </row>
    <row r="31" spans="2:8" ht="15.75" x14ac:dyDescent="0.2">
      <c r="B31" s="2"/>
      <c r="C31" s="46" t="s">
        <v>97</v>
      </c>
      <c r="D31" s="47"/>
      <c r="E31" s="48"/>
      <c r="F31" s="48"/>
      <c r="G31" s="48"/>
      <c r="H31" s="38">
        <f>H245</f>
        <v>476</v>
      </c>
    </row>
    <row r="32" spans="2:8" s="9" customFormat="1" ht="15.75" customHeight="1" x14ac:dyDescent="0.25">
      <c r="B32" s="2"/>
      <c r="C32" s="46" t="s">
        <v>98</v>
      </c>
      <c r="D32" s="47"/>
      <c r="E32" s="48"/>
      <c r="F32" s="48"/>
      <c r="G32" s="48"/>
      <c r="H32" s="38">
        <f>H255</f>
        <v>795.63000000000011</v>
      </c>
    </row>
    <row r="33" spans="2:8" s="9" customFormat="1" ht="15.75" customHeight="1" x14ac:dyDescent="0.25">
      <c r="B33" s="2"/>
      <c r="C33" s="46" t="s">
        <v>99</v>
      </c>
      <c r="D33" s="47"/>
      <c r="E33" s="48"/>
      <c r="F33" s="48"/>
      <c r="G33" s="48"/>
      <c r="H33" s="38">
        <f>H262</f>
        <v>964.91999999999985</v>
      </c>
    </row>
    <row r="34" spans="2:8" s="9" customFormat="1" ht="15.75" customHeight="1" x14ac:dyDescent="0.25">
      <c r="B34" s="2"/>
      <c r="C34" s="46" t="s">
        <v>111</v>
      </c>
      <c r="D34" s="47"/>
      <c r="E34" s="48"/>
      <c r="F34" s="48"/>
      <c r="G34" s="48"/>
      <c r="H34" s="38">
        <f>H278</f>
        <v>76.22999999999999</v>
      </c>
    </row>
    <row r="35" spans="2:8" s="72" customFormat="1" ht="15.75" x14ac:dyDescent="0.2">
      <c r="B35" s="2"/>
      <c r="C35" s="47" t="s">
        <v>100</v>
      </c>
      <c r="D35" s="47"/>
      <c r="E35" s="48"/>
      <c r="F35" s="48"/>
      <c r="G35" s="48"/>
      <c r="H35" s="38">
        <f>H293</f>
        <v>760.61000000000013</v>
      </c>
    </row>
    <row r="36" spans="2:8" s="72" customFormat="1" ht="15.75" x14ac:dyDescent="0.2">
      <c r="B36" s="2"/>
      <c r="C36" s="47" t="s">
        <v>101</v>
      </c>
      <c r="D36" s="47"/>
      <c r="E36" s="48"/>
      <c r="F36" s="48"/>
      <c r="G36" s="48"/>
      <c r="H36" s="38"/>
    </row>
    <row r="37" spans="2:8" ht="15.75" x14ac:dyDescent="0.2">
      <c r="B37" s="2"/>
      <c r="C37" s="46" t="s">
        <v>102</v>
      </c>
      <c r="D37" s="47"/>
      <c r="E37" s="48"/>
      <c r="F37" s="48"/>
      <c r="G37" s="48"/>
      <c r="H37" s="38">
        <f>H297</f>
        <v>115.2</v>
      </c>
    </row>
    <row r="38" spans="2:8" ht="15.75" x14ac:dyDescent="0.2">
      <c r="B38" s="2"/>
      <c r="C38" s="46" t="s">
        <v>103</v>
      </c>
      <c r="D38" s="47"/>
      <c r="E38" s="48"/>
      <c r="F38" s="48"/>
      <c r="G38" s="48"/>
      <c r="H38" s="38">
        <f>H311</f>
        <v>267.94</v>
      </c>
    </row>
    <row r="39" spans="2:8" ht="15.75" x14ac:dyDescent="0.2">
      <c r="B39" s="2"/>
      <c r="C39" s="46" t="s">
        <v>110</v>
      </c>
      <c r="D39" s="47"/>
      <c r="E39" s="48"/>
      <c r="F39" s="48"/>
      <c r="G39" s="48"/>
      <c r="H39" s="38">
        <f>H322</f>
        <v>439.53</v>
      </c>
    </row>
    <row r="40" spans="2:8" s="9" customFormat="1" ht="15.75" customHeight="1" x14ac:dyDescent="0.25">
      <c r="B40" s="2"/>
      <c r="C40" s="46" t="s">
        <v>104</v>
      </c>
      <c r="D40" s="47"/>
      <c r="E40" s="48"/>
      <c r="F40" s="48"/>
      <c r="G40" s="48"/>
      <c r="H40" s="38">
        <f>H326</f>
        <v>55</v>
      </c>
    </row>
    <row r="41" spans="2:8" s="9" customFormat="1" ht="15.75" customHeight="1" x14ac:dyDescent="0.25">
      <c r="B41" s="2"/>
      <c r="C41" s="47" t="s">
        <v>105</v>
      </c>
      <c r="D41" s="47"/>
      <c r="E41" s="48"/>
      <c r="F41" s="48"/>
      <c r="G41" s="48"/>
      <c r="H41" s="38"/>
    </row>
    <row r="42" spans="2:8" s="9" customFormat="1" ht="15.75" customHeight="1" x14ac:dyDescent="0.25">
      <c r="B42" s="2"/>
      <c r="C42" s="46" t="s">
        <v>106</v>
      </c>
      <c r="D42" s="47"/>
      <c r="E42" s="48"/>
      <c r="F42" s="48"/>
      <c r="G42" s="48"/>
      <c r="H42" s="38">
        <f>H330</f>
        <v>399.37</v>
      </c>
    </row>
    <row r="43" spans="2:8" s="9" customFormat="1" ht="15.75" customHeight="1" x14ac:dyDescent="0.25">
      <c r="B43" s="2"/>
      <c r="C43" s="46" t="s">
        <v>107</v>
      </c>
      <c r="D43" s="47"/>
      <c r="E43" s="48"/>
      <c r="F43" s="48"/>
      <c r="G43" s="48"/>
      <c r="H43" s="38">
        <f>H344</f>
        <v>5927.5000000000009</v>
      </c>
    </row>
    <row r="44" spans="2:8" s="9" customFormat="1" ht="15.75" customHeight="1" x14ac:dyDescent="0.25">
      <c r="B44" s="2"/>
      <c r="C44" s="46" t="s">
        <v>108</v>
      </c>
      <c r="D44" s="47"/>
      <c r="E44" s="48"/>
      <c r="F44" s="48"/>
      <c r="G44" s="48"/>
      <c r="H44" s="38">
        <f>H353</f>
        <v>3055.05</v>
      </c>
    </row>
    <row r="45" spans="2:8" s="9" customFormat="1" ht="15.75" customHeight="1" x14ac:dyDescent="0.25">
      <c r="B45" s="2"/>
      <c r="C45" s="46" t="s">
        <v>109</v>
      </c>
      <c r="D45" s="47"/>
      <c r="E45" s="48"/>
      <c r="F45" s="48"/>
      <c r="G45" s="48"/>
      <c r="H45" s="38">
        <f>H357</f>
        <v>135</v>
      </c>
    </row>
    <row r="46" spans="2:8" s="9" customFormat="1" ht="15.75" customHeight="1" x14ac:dyDescent="0.25">
      <c r="B46" s="2"/>
      <c r="C46" s="47" t="s">
        <v>112</v>
      </c>
      <c r="D46" s="47"/>
      <c r="E46" s="48"/>
      <c r="F46" s="48"/>
      <c r="G46" s="48"/>
      <c r="H46" s="38"/>
    </row>
    <row r="47" spans="2:8" s="9" customFormat="1" ht="15.75" customHeight="1" x14ac:dyDescent="0.25">
      <c r="B47" s="2"/>
      <c r="C47" s="46" t="s">
        <v>113</v>
      </c>
      <c r="D47" s="47"/>
      <c r="E47" s="48"/>
      <c r="F47" s="48"/>
      <c r="G47" s="48"/>
      <c r="H47" s="38">
        <f>H361</f>
        <v>16</v>
      </c>
    </row>
    <row r="48" spans="2:8" s="9" customFormat="1" ht="15.75" customHeight="1" x14ac:dyDescent="0.25">
      <c r="B48" s="2"/>
      <c r="C48" s="46" t="s">
        <v>114</v>
      </c>
      <c r="D48" s="47"/>
      <c r="E48" s="48"/>
      <c r="F48" s="48"/>
      <c r="G48" s="48"/>
      <c r="H48" s="38">
        <f>H382</f>
        <v>331.57</v>
      </c>
    </row>
    <row r="49" spans="2:10" s="9" customFormat="1" ht="15.75" customHeight="1" x14ac:dyDescent="0.25">
      <c r="B49" s="2"/>
      <c r="C49" s="46" t="s">
        <v>115</v>
      </c>
      <c r="D49" s="47"/>
      <c r="E49" s="48"/>
      <c r="F49" s="48"/>
      <c r="G49" s="48"/>
      <c r="H49" s="38">
        <f>H398</f>
        <v>242</v>
      </c>
    </row>
    <row r="50" spans="2:10" s="9" customFormat="1" ht="15.75" customHeight="1" x14ac:dyDescent="0.25">
      <c r="B50" s="2"/>
      <c r="C50" s="47" t="s">
        <v>116</v>
      </c>
      <c r="D50" s="47"/>
      <c r="E50" s="48"/>
      <c r="F50" s="48"/>
      <c r="G50" s="48"/>
      <c r="H50" s="38">
        <f>H407</f>
        <v>215</v>
      </c>
    </row>
    <row r="51" spans="2:10" s="9" customFormat="1" ht="15.75" customHeight="1" x14ac:dyDescent="0.25">
      <c r="B51" s="2"/>
      <c r="C51" s="47" t="s">
        <v>117</v>
      </c>
      <c r="D51" s="47"/>
      <c r="E51" s="48"/>
      <c r="F51" s="48"/>
      <c r="G51" s="48"/>
      <c r="H51" s="38">
        <f>H448</f>
        <v>857</v>
      </c>
    </row>
    <row r="52" spans="2:10" ht="15.75" x14ac:dyDescent="0.2">
      <c r="B52" s="2"/>
      <c r="C52" s="8"/>
      <c r="D52" s="49"/>
      <c r="E52" s="4"/>
      <c r="F52" s="39"/>
      <c r="G52" s="39" t="s">
        <v>50</v>
      </c>
      <c r="H52" s="40">
        <f>SUBTOTAL(9,H30:H51)</f>
        <v>15129.55</v>
      </c>
    </row>
    <row r="53" spans="2:10" ht="15.75" x14ac:dyDescent="0.2">
      <c r="B53" s="2"/>
      <c r="H53" s="21"/>
    </row>
    <row r="54" spans="2:10" ht="15.75" x14ac:dyDescent="0.2">
      <c r="B54" s="2"/>
      <c r="H54" s="21"/>
    </row>
    <row r="55" spans="2:10" ht="15.75" x14ac:dyDescent="0.2">
      <c r="B55" s="2"/>
      <c r="H55" s="21"/>
    </row>
    <row r="56" spans="2:10" ht="15.75" x14ac:dyDescent="0.2">
      <c r="B56" s="2"/>
      <c r="H56" s="21"/>
    </row>
    <row r="57" spans="2:10" ht="15.75" x14ac:dyDescent="0.2">
      <c r="B57" s="2"/>
      <c r="C57" s="41"/>
      <c r="D57" s="12"/>
      <c r="E57" s="42" t="s">
        <v>16</v>
      </c>
      <c r="F57" s="43"/>
      <c r="G57" s="43"/>
      <c r="H57" s="45">
        <f>H25+H52</f>
        <v>58049.97</v>
      </c>
      <c r="I57" s="9"/>
      <c r="J57" s="9"/>
    </row>
    <row r="58" spans="2:10" ht="15.75" x14ac:dyDescent="0.2">
      <c r="B58" s="2"/>
      <c r="C58" s="41"/>
      <c r="D58" s="12"/>
      <c r="E58" s="42" t="s">
        <v>1</v>
      </c>
      <c r="F58" s="44"/>
      <c r="G58" s="43"/>
      <c r="H58" s="45">
        <f>ROUND(H57*16%,2)</f>
        <v>9288</v>
      </c>
      <c r="I58" s="9"/>
      <c r="J58" s="9"/>
    </row>
    <row r="59" spans="2:10" ht="15.75" x14ac:dyDescent="0.2">
      <c r="B59" s="2"/>
      <c r="C59" s="41"/>
      <c r="D59" s="12"/>
      <c r="E59" s="42" t="s">
        <v>2</v>
      </c>
      <c r="F59" s="44"/>
      <c r="G59" s="43"/>
      <c r="H59" s="45">
        <f>SUM(H57:H58)</f>
        <v>67337.97</v>
      </c>
      <c r="I59" s="9"/>
      <c r="J59" s="9"/>
    </row>
    <row r="60" spans="2:10" ht="15.75" x14ac:dyDescent="0.2">
      <c r="B60" s="10"/>
      <c r="C60" s="11"/>
      <c r="D60" s="11"/>
      <c r="E60" s="16"/>
      <c r="F60" s="19"/>
      <c r="G60" s="19"/>
      <c r="H60" s="21"/>
      <c r="I60" s="9"/>
      <c r="J60" s="9"/>
    </row>
    <row r="61" spans="2:10" ht="15.75" x14ac:dyDescent="0.2">
      <c r="B61" s="10"/>
      <c r="C61" s="11"/>
      <c r="D61" s="11"/>
      <c r="E61" s="16"/>
      <c r="F61" s="19"/>
      <c r="G61" s="19"/>
      <c r="H61" s="21"/>
      <c r="I61" s="9"/>
      <c r="J61" s="9"/>
    </row>
    <row r="62" spans="2:10" ht="15.75" x14ac:dyDescent="0.2">
      <c r="B62" s="10"/>
      <c r="C62" s="11"/>
      <c r="D62" s="11"/>
      <c r="E62" s="16"/>
      <c r="F62" s="19"/>
      <c r="G62" s="19"/>
      <c r="H62" s="21"/>
      <c r="I62" s="9"/>
      <c r="J62" s="9"/>
    </row>
    <row r="63" spans="2:10" ht="15.75" x14ac:dyDescent="0.2">
      <c r="B63" s="10"/>
      <c r="C63" s="11"/>
      <c r="D63" s="11"/>
      <c r="E63" s="16"/>
      <c r="F63" s="19"/>
      <c r="G63" s="19"/>
      <c r="H63" s="21"/>
      <c r="I63" s="9"/>
      <c r="J63" s="9"/>
    </row>
    <row r="64" spans="2:10" ht="15.75" x14ac:dyDescent="0.2">
      <c r="B64" s="10"/>
      <c r="C64" s="11"/>
      <c r="D64" s="11"/>
      <c r="E64" s="16"/>
      <c r="F64" s="19"/>
      <c r="G64" s="19"/>
      <c r="H64" s="21"/>
      <c r="I64" s="9"/>
      <c r="J64" s="9"/>
    </row>
    <row r="65" spans="2:10" ht="15.75" x14ac:dyDescent="0.2">
      <c r="B65" s="10"/>
      <c r="C65" s="11"/>
      <c r="D65" s="11"/>
      <c r="E65" s="16"/>
      <c r="F65" s="19"/>
      <c r="G65" s="19"/>
      <c r="H65" s="21"/>
      <c r="I65" s="9"/>
      <c r="J65" s="9"/>
    </row>
    <row r="66" spans="2:10" ht="15.75" x14ac:dyDescent="0.2">
      <c r="B66" s="10"/>
      <c r="C66" s="11"/>
      <c r="D66" s="11"/>
      <c r="E66" s="16"/>
      <c r="F66" s="19"/>
      <c r="G66" s="19"/>
      <c r="H66" s="21"/>
      <c r="I66" s="9"/>
      <c r="J66" s="9"/>
    </row>
    <row r="67" spans="2:10" ht="15.75" x14ac:dyDescent="0.2">
      <c r="B67" s="10"/>
      <c r="C67" s="11"/>
      <c r="D67" s="11"/>
      <c r="E67" s="16"/>
      <c r="F67" s="19"/>
      <c r="G67" s="19"/>
      <c r="H67" s="21"/>
      <c r="I67" s="9"/>
      <c r="J67" s="9"/>
    </row>
    <row r="68" spans="2:10" ht="15.75" x14ac:dyDescent="0.2">
      <c r="B68" s="10"/>
      <c r="C68" s="11"/>
      <c r="D68" s="11"/>
      <c r="E68" s="16"/>
      <c r="F68" s="19"/>
      <c r="G68" s="19"/>
      <c r="H68" s="21"/>
      <c r="I68" s="9"/>
      <c r="J68" s="9"/>
    </row>
    <row r="69" spans="2:10" ht="15.75" x14ac:dyDescent="0.2">
      <c r="B69" s="10"/>
      <c r="C69" s="11"/>
      <c r="D69" s="11"/>
      <c r="E69" s="16"/>
      <c r="F69" s="19"/>
      <c r="G69" s="19"/>
      <c r="H69" s="21"/>
      <c r="I69" s="9"/>
      <c r="J69" s="9"/>
    </row>
    <row r="70" spans="2:10" ht="15.75" x14ac:dyDescent="0.2">
      <c r="B70" s="10"/>
      <c r="C70" s="11"/>
      <c r="D70" s="11"/>
      <c r="E70" s="16"/>
      <c r="F70" s="19"/>
      <c r="G70" s="19"/>
      <c r="H70" s="21"/>
      <c r="I70" s="9"/>
      <c r="J70" s="9"/>
    </row>
    <row r="71" spans="2:10" ht="15.75" x14ac:dyDescent="0.2">
      <c r="B71" s="10"/>
      <c r="C71" s="11"/>
      <c r="D71" s="11"/>
      <c r="E71" s="16"/>
      <c r="F71" s="19"/>
      <c r="G71" s="19"/>
      <c r="H71" s="21"/>
      <c r="I71" s="9"/>
      <c r="J71" s="9"/>
    </row>
    <row r="72" spans="2:10" ht="15.75" x14ac:dyDescent="0.2">
      <c r="B72" s="10"/>
      <c r="C72" s="11"/>
      <c r="D72" s="11"/>
      <c r="E72" s="16"/>
      <c r="F72" s="19"/>
      <c r="G72" s="19"/>
      <c r="H72" s="21"/>
      <c r="I72" s="9"/>
      <c r="J72" s="9"/>
    </row>
    <row r="73" spans="2:10" ht="15.75" x14ac:dyDescent="0.2">
      <c r="B73" s="10"/>
      <c r="C73" s="11"/>
      <c r="D73" s="11"/>
      <c r="E73" s="16"/>
      <c r="F73" s="19"/>
      <c r="G73" s="19"/>
      <c r="H73" s="21"/>
      <c r="I73" s="9"/>
      <c r="J73" s="9"/>
    </row>
    <row r="74" spans="2:10" ht="15.75" x14ac:dyDescent="0.2">
      <c r="B74" s="10"/>
      <c r="C74" s="11"/>
      <c r="D74" s="11"/>
      <c r="E74" s="16"/>
      <c r="F74" s="19"/>
      <c r="G74" s="19"/>
      <c r="H74" s="21"/>
      <c r="I74" s="9"/>
      <c r="J74" s="9"/>
    </row>
    <row r="75" spans="2:10" ht="15.75" x14ac:dyDescent="0.2">
      <c r="B75" s="10"/>
      <c r="C75" s="11"/>
      <c r="D75" s="11"/>
      <c r="E75" s="16"/>
      <c r="F75" s="19"/>
      <c r="G75" s="19"/>
      <c r="H75" s="21"/>
      <c r="I75" s="9"/>
      <c r="J75" s="9"/>
    </row>
    <row r="76" spans="2:10" ht="15.75" x14ac:dyDescent="0.2">
      <c r="B76" s="10"/>
      <c r="C76" s="11"/>
      <c r="D76" s="11"/>
      <c r="E76" s="16"/>
      <c r="F76" s="19"/>
      <c r="G76" s="19"/>
      <c r="H76" s="21"/>
      <c r="I76" s="9"/>
      <c r="J76" s="9"/>
    </row>
    <row r="77" spans="2:10" ht="15.75" x14ac:dyDescent="0.2">
      <c r="B77" s="10"/>
      <c r="C77" s="11"/>
      <c r="D77" s="11"/>
      <c r="E77" s="16"/>
      <c r="F77" s="19"/>
      <c r="G77" s="19"/>
      <c r="H77" s="21"/>
      <c r="I77" s="9"/>
      <c r="J77" s="9"/>
    </row>
    <row r="78" spans="2:10" ht="15.75" x14ac:dyDescent="0.2">
      <c r="B78" s="10"/>
      <c r="C78" s="11"/>
      <c r="D78" s="11"/>
      <c r="E78" s="16"/>
      <c r="F78" s="19"/>
      <c r="G78" s="19"/>
      <c r="H78" s="21"/>
      <c r="I78" s="9"/>
      <c r="J78" s="9"/>
    </row>
    <row r="79" spans="2:10" ht="15.75" x14ac:dyDescent="0.2">
      <c r="B79" s="10"/>
      <c r="C79" s="11"/>
      <c r="D79" s="11"/>
      <c r="E79" s="16"/>
      <c r="F79" s="19"/>
      <c r="G79" s="19"/>
      <c r="H79" s="21"/>
      <c r="I79" s="9"/>
      <c r="J79" s="9"/>
    </row>
    <row r="80" spans="2:10" ht="15.75" x14ac:dyDescent="0.2">
      <c r="B80" s="10"/>
      <c r="C80" s="11"/>
      <c r="D80" s="11"/>
      <c r="E80" s="16"/>
      <c r="F80" s="19"/>
      <c r="G80" s="19"/>
      <c r="H80" s="21"/>
      <c r="I80" s="9"/>
      <c r="J80" s="9"/>
    </row>
    <row r="81" spans="1:10" ht="15.75" x14ac:dyDescent="0.2">
      <c r="B81" s="10"/>
      <c r="C81" s="11"/>
      <c r="D81" s="11"/>
      <c r="E81" s="16"/>
      <c r="F81" s="19"/>
      <c r="G81" s="19"/>
      <c r="H81" s="21"/>
      <c r="I81" s="9"/>
      <c r="J81" s="9"/>
    </row>
    <row r="82" spans="1:10" ht="15.75" x14ac:dyDescent="0.2">
      <c r="B82" s="10"/>
      <c r="C82" s="11"/>
      <c r="D82" s="11"/>
      <c r="E82" s="16"/>
      <c r="F82" s="19"/>
      <c r="G82" s="19"/>
      <c r="H82" s="21"/>
      <c r="I82" s="9"/>
      <c r="J82" s="9"/>
    </row>
    <row r="83" spans="1:10" ht="15.75" x14ac:dyDescent="0.2">
      <c r="B83" s="10"/>
      <c r="C83" s="11"/>
      <c r="D83" s="11"/>
      <c r="E83" s="16"/>
      <c r="F83" s="19"/>
      <c r="G83" s="19"/>
      <c r="H83" s="21"/>
      <c r="I83" s="9"/>
      <c r="J83" s="9"/>
    </row>
    <row r="84" spans="1:10" ht="15.75" x14ac:dyDescent="0.2">
      <c r="B84" s="10"/>
      <c r="C84" s="11"/>
      <c r="D84" s="11"/>
      <c r="E84" s="16"/>
      <c r="F84" s="19"/>
      <c r="G84" s="19"/>
      <c r="H84" s="21"/>
      <c r="I84" s="9"/>
      <c r="J84" s="9"/>
    </row>
    <row r="85" spans="1:10" ht="15.75" x14ac:dyDescent="0.2">
      <c r="B85" s="10"/>
      <c r="C85" s="11"/>
      <c r="D85" s="11"/>
      <c r="E85" s="16"/>
      <c r="F85" s="19"/>
      <c r="G85" s="19"/>
      <c r="H85" s="21"/>
      <c r="I85" s="9"/>
      <c r="J85" s="9"/>
    </row>
    <row r="86" spans="1:10" ht="15.75" x14ac:dyDescent="0.2">
      <c r="B86" s="10"/>
      <c r="C86" s="11"/>
      <c r="D86" s="11"/>
      <c r="E86" s="16"/>
      <c r="F86" s="19"/>
      <c r="G86" s="19"/>
      <c r="H86" s="21"/>
      <c r="I86" s="9"/>
      <c r="J86" s="9"/>
    </row>
    <row r="87" spans="1:10" ht="15.75" x14ac:dyDescent="0.2">
      <c r="B87" s="10"/>
      <c r="C87" s="11"/>
      <c r="D87" s="11"/>
      <c r="E87" s="16"/>
      <c r="F87" s="19"/>
      <c r="G87" s="19"/>
      <c r="H87" s="21"/>
      <c r="I87" s="9"/>
      <c r="J87" s="9"/>
    </row>
    <row r="88" spans="1:10" ht="16.5" thickBot="1" x14ac:dyDescent="0.25">
      <c r="B88" s="10"/>
      <c r="C88" s="11"/>
      <c r="D88" s="11"/>
      <c r="E88" s="16"/>
      <c r="F88" s="19"/>
      <c r="G88" s="19"/>
      <c r="H88" s="21"/>
      <c r="I88" s="9"/>
      <c r="J88" s="9"/>
    </row>
    <row r="89" spans="1:10" s="24" customFormat="1" ht="16.5" thickTop="1" x14ac:dyDescent="0.25">
      <c r="A89" s="23"/>
      <c r="B89" s="84" t="s">
        <v>481</v>
      </c>
      <c r="C89" s="85"/>
      <c r="D89" s="85"/>
      <c r="E89" s="85"/>
      <c r="F89" s="85"/>
      <c r="G89" s="85"/>
      <c r="H89" s="86"/>
    </row>
    <row r="90" spans="1:10" s="24" customFormat="1" ht="15" x14ac:dyDescent="0.25">
      <c r="B90" s="25"/>
      <c r="C90" s="26"/>
      <c r="D90" s="27"/>
      <c r="E90" s="27"/>
      <c r="F90" s="28"/>
      <c r="G90" s="28"/>
      <c r="H90" s="29"/>
    </row>
    <row r="91" spans="1:10" s="24" customFormat="1" ht="27" customHeight="1" x14ac:dyDescent="0.25">
      <c r="B91" s="30"/>
      <c r="C91" s="26"/>
      <c r="D91" s="27"/>
      <c r="E91" s="27"/>
      <c r="F91" s="26"/>
      <c r="G91" s="26"/>
      <c r="H91" s="29"/>
    </row>
    <row r="92" spans="1:10" s="24" customFormat="1" ht="15.75" x14ac:dyDescent="0.25">
      <c r="B92" s="30"/>
      <c r="C92" s="26"/>
      <c r="D92" s="27"/>
      <c r="E92" s="27"/>
      <c r="F92" s="26"/>
      <c r="G92" s="26"/>
      <c r="H92" s="29"/>
    </row>
    <row r="93" spans="1:10" s="24" customFormat="1" ht="9" customHeight="1" x14ac:dyDescent="0.25">
      <c r="B93" s="30"/>
      <c r="C93" s="26"/>
      <c r="D93" s="31"/>
      <c r="E93" s="31"/>
      <c r="F93" s="31"/>
      <c r="G93" s="31"/>
      <c r="H93" s="32"/>
    </row>
    <row r="94" spans="1:10" s="24" customFormat="1" ht="23.25" x14ac:dyDescent="0.25">
      <c r="B94" s="69"/>
      <c r="C94" s="70"/>
      <c r="D94" s="70"/>
      <c r="E94" s="70"/>
      <c r="F94" s="70"/>
      <c r="G94" s="96"/>
      <c r="H94" s="97"/>
    </row>
    <row r="95" spans="1:10" s="24" customFormat="1" ht="24" thickBot="1" x14ac:dyDescent="0.3">
      <c r="B95" s="98"/>
      <c r="C95" s="99"/>
      <c r="D95" s="99"/>
      <c r="E95" s="99"/>
      <c r="F95" s="99"/>
      <c r="G95" s="99"/>
      <c r="H95" s="100"/>
    </row>
    <row r="96" spans="1:10" s="24" customFormat="1" ht="60.6" customHeight="1" thickTop="1" x14ac:dyDescent="0.25">
      <c r="B96" s="33" t="s">
        <v>6</v>
      </c>
      <c r="C96" s="87" t="str">
        <f>C8</f>
        <v>1° etapa: construcción de 6 aulas didácticas de 2 e/e, construcción de dirección provisional de 2 e/e, construcción de cubo de escaleras, construcción de núcleo de servicios sanitarios en estructura U2-C, obra exterior: construcción de plaza cívica, andadores de conexión, construcción de acceso principal, construcción de muros perimetrales, red eléctrica exterior, alumbrado exterior, construcción de cisterna prefabricada de 10'000 lts y red hidro - sanitaria.</v>
      </c>
      <c r="D96" s="87"/>
      <c r="E96" s="87"/>
      <c r="F96" s="87"/>
      <c r="G96" s="88"/>
      <c r="H96" s="89"/>
    </row>
    <row r="97" spans="2:8" s="24" customFormat="1" ht="27.95" customHeight="1" x14ac:dyDescent="0.25">
      <c r="B97" s="34" t="s">
        <v>7</v>
      </c>
      <c r="C97" s="90" t="str">
        <f>C9</f>
        <v>Escuela Primaria Nueva Creación (Colonia Azteca)</v>
      </c>
      <c r="D97" s="91"/>
      <c r="E97" s="91"/>
      <c r="F97" s="91"/>
      <c r="G97" s="91"/>
      <c r="H97" s="92"/>
    </row>
    <row r="98" spans="2:8" s="24" customFormat="1" ht="27.95" customHeight="1" x14ac:dyDescent="0.25">
      <c r="B98" s="34" t="s">
        <v>8</v>
      </c>
      <c r="C98" s="90" t="str">
        <f>C10</f>
        <v>Cabo San Lucas</v>
      </c>
      <c r="D98" s="91"/>
      <c r="E98" s="91"/>
      <c r="F98" s="91"/>
      <c r="G98" s="91"/>
      <c r="H98" s="92"/>
    </row>
    <row r="99" spans="2:8" s="24" customFormat="1" ht="22.9" customHeight="1" thickBot="1" x14ac:dyDescent="0.3">
      <c r="B99" s="35" t="s">
        <v>9</v>
      </c>
      <c r="C99" s="90" t="str">
        <f>C11</f>
        <v>Los Cabos, B.C.S.</v>
      </c>
      <c r="D99" s="91"/>
      <c r="E99" s="91"/>
      <c r="F99" s="91"/>
      <c r="G99" s="91"/>
      <c r="H99" s="92"/>
    </row>
    <row r="100" spans="2:8" s="24" customFormat="1" ht="32.450000000000003" customHeight="1" thickTop="1" thickBot="1" x14ac:dyDescent="0.3">
      <c r="B100" s="36" t="s">
        <v>10</v>
      </c>
      <c r="C100" s="37" t="s">
        <v>11</v>
      </c>
      <c r="D100" s="37" t="s">
        <v>12</v>
      </c>
      <c r="E100" s="37" t="s">
        <v>13</v>
      </c>
      <c r="F100" s="37" t="s">
        <v>15</v>
      </c>
      <c r="G100" s="37" t="s">
        <v>17</v>
      </c>
      <c r="H100" s="37" t="s">
        <v>14</v>
      </c>
    </row>
    <row r="101" spans="2:8" s="24" customFormat="1" ht="54" customHeight="1" thickTop="1" x14ac:dyDescent="0.25">
      <c r="B101" s="34"/>
      <c r="C101" s="74" t="str">
        <f>C15</f>
        <v>I.- construcción de 6 aulas didácticas de 2 e/e, construcción de dirección provisional de 2 e/e, construcción de cubo de escaleras, construcción de núcleo de servicios sanitarios en estructura U2-C</v>
      </c>
      <c r="D101" s="75"/>
      <c r="E101" s="76"/>
      <c r="F101" s="75"/>
      <c r="G101" s="75"/>
      <c r="H101" s="77"/>
    </row>
    <row r="102" spans="2:8" s="6" customFormat="1" ht="15.75" x14ac:dyDescent="0.2">
      <c r="B102" s="50"/>
      <c r="C102" s="51" t="str">
        <f>C16</f>
        <v>01.- Preliminares</v>
      </c>
      <c r="D102" s="52"/>
      <c r="E102" s="52"/>
      <c r="F102" s="52"/>
      <c r="G102" s="52"/>
      <c r="H102" s="52"/>
    </row>
    <row r="103" spans="2:8" ht="42.75" x14ac:dyDescent="0.2">
      <c r="B103" s="67" t="s">
        <v>118</v>
      </c>
      <c r="C103" s="71" t="s">
        <v>119</v>
      </c>
      <c r="D103" s="78" t="s">
        <v>4</v>
      </c>
      <c r="E103" s="79">
        <v>4312</v>
      </c>
      <c r="F103" s="13">
        <v>1</v>
      </c>
      <c r="G103" s="58"/>
      <c r="H103" s="22">
        <f t="shared" ref="H103:H192" si="0">ROUND(E103*F103,2)</f>
        <v>4312</v>
      </c>
    </row>
    <row r="104" spans="2:8" ht="28.5" x14ac:dyDescent="0.2">
      <c r="B104" s="67" t="s">
        <v>120</v>
      </c>
      <c r="C104" s="71" t="s">
        <v>121</v>
      </c>
      <c r="D104" s="78" t="s">
        <v>4</v>
      </c>
      <c r="E104" s="79">
        <v>4312</v>
      </c>
      <c r="F104" s="13">
        <v>1</v>
      </c>
      <c r="G104" s="58"/>
      <c r="H104" s="22">
        <f t="shared" si="0"/>
        <v>4312</v>
      </c>
    </row>
    <row r="105" spans="2:8" ht="57" x14ac:dyDescent="0.2">
      <c r="B105" s="67" t="s">
        <v>122</v>
      </c>
      <c r="C105" s="71" t="s">
        <v>123</v>
      </c>
      <c r="D105" s="78" t="s">
        <v>3</v>
      </c>
      <c r="E105" s="79">
        <v>23</v>
      </c>
      <c r="F105" s="13">
        <v>1</v>
      </c>
      <c r="G105" s="58"/>
      <c r="H105" s="22">
        <f t="shared" si="0"/>
        <v>23</v>
      </c>
    </row>
    <row r="106" spans="2:8" ht="28.5" x14ac:dyDescent="0.2">
      <c r="B106" s="67" t="s">
        <v>124</v>
      </c>
      <c r="C106" s="71" t="s">
        <v>125</v>
      </c>
      <c r="D106" s="78" t="s">
        <v>3</v>
      </c>
      <c r="E106" s="79">
        <v>8</v>
      </c>
      <c r="F106" s="13">
        <v>1</v>
      </c>
      <c r="G106" s="58"/>
      <c r="H106" s="22">
        <f t="shared" ref="H106:H110" si="1">ROUND(E106*F106,2)</f>
        <v>8</v>
      </c>
    </row>
    <row r="107" spans="2:8" ht="57" x14ac:dyDescent="0.2">
      <c r="B107" s="67" t="s">
        <v>126</v>
      </c>
      <c r="C107" s="71" t="s">
        <v>127</v>
      </c>
      <c r="D107" s="78" t="s">
        <v>3</v>
      </c>
      <c r="E107" s="79">
        <v>3</v>
      </c>
      <c r="F107" s="13">
        <v>1</v>
      </c>
      <c r="G107" s="58"/>
      <c r="H107" s="22">
        <f t="shared" si="1"/>
        <v>3</v>
      </c>
    </row>
    <row r="108" spans="2:8" ht="57" x14ac:dyDescent="0.2">
      <c r="B108" s="67" t="s">
        <v>128</v>
      </c>
      <c r="C108" s="71" t="s">
        <v>129</v>
      </c>
      <c r="D108" s="78" t="s">
        <v>3</v>
      </c>
      <c r="E108" s="79">
        <v>3</v>
      </c>
      <c r="F108" s="13">
        <v>1</v>
      </c>
      <c r="G108" s="58"/>
      <c r="H108" s="22">
        <f t="shared" si="1"/>
        <v>3</v>
      </c>
    </row>
    <row r="109" spans="2:8" ht="99.75" x14ac:dyDescent="0.2">
      <c r="B109" s="67" t="s">
        <v>130</v>
      </c>
      <c r="C109" s="71" t="s">
        <v>131</v>
      </c>
      <c r="D109" s="78" t="s">
        <v>21</v>
      </c>
      <c r="E109" s="79">
        <v>5106.66</v>
      </c>
      <c r="F109" s="13">
        <v>1</v>
      </c>
      <c r="G109" s="58"/>
      <c r="H109" s="22">
        <f t="shared" si="1"/>
        <v>5106.66</v>
      </c>
    </row>
    <row r="110" spans="2:8" ht="42.75" x14ac:dyDescent="0.2">
      <c r="B110" s="67" t="s">
        <v>132</v>
      </c>
      <c r="C110" s="71" t="s">
        <v>52</v>
      </c>
      <c r="D110" s="78" t="s">
        <v>4</v>
      </c>
      <c r="E110" s="79">
        <v>354.77</v>
      </c>
      <c r="F110" s="13">
        <v>1</v>
      </c>
      <c r="G110" s="58"/>
      <c r="H110" s="22">
        <f t="shared" si="1"/>
        <v>354.77</v>
      </c>
    </row>
    <row r="111" spans="2:8" ht="15.75" x14ac:dyDescent="0.2">
      <c r="B111" s="51"/>
      <c r="C111" s="53" t="s">
        <v>80</v>
      </c>
      <c r="D111" s="54"/>
      <c r="E111" s="54"/>
      <c r="F111" s="54"/>
      <c r="G111" s="54"/>
      <c r="H111" s="57">
        <f>SUM(H103:H110)</f>
        <v>14122.43</v>
      </c>
    </row>
    <row r="112" spans="2:8" s="6" customFormat="1" ht="15.75" x14ac:dyDescent="0.2">
      <c r="B112" s="50"/>
      <c r="C112" s="51" t="s">
        <v>82</v>
      </c>
      <c r="D112" s="52"/>
      <c r="E112" s="52"/>
      <c r="F112" s="52"/>
      <c r="G112" s="52"/>
      <c r="H112" s="52"/>
    </row>
    <row r="113" spans="2:8" ht="42.75" x14ac:dyDescent="0.2">
      <c r="B113" s="67" t="s">
        <v>133</v>
      </c>
      <c r="C113" s="71" t="s">
        <v>22</v>
      </c>
      <c r="D113" s="78" t="s">
        <v>21</v>
      </c>
      <c r="E113" s="79">
        <v>512.35</v>
      </c>
      <c r="F113" s="13">
        <v>1</v>
      </c>
      <c r="G113" s="58"/>
      <c r="H113" s="22">
        <f t="shared" si="0"/>
        <v>512.35</v>
      </c>
    </row>
    <row r="114" spans="2:8" ht="57" x14ac:dyDescent="0.2">
      <c r="B114" s="67" t="s">
        <v>134</v>
      </c>
      <c r="C114" s="71" t="s">
        <v>135</v>
      </c>
      <c r="D114" s="78" t="s">
        <v>4</v>
      </c>
      <c r="E114" s="79">
        <v>273.32</v>
      </c>
      <c r="F114" s="13">
        <v>1</v>
      </c>
      <c r="G114" s="58"/>
      <c r="H114" s="22">
        <f t="shared" si="0"/>
        <v>273.32</v>
      </c>
    </row>
    <row r="115" spans="2:8" ht="57" x14ac:dyDescent="0.2">
      <c r="B115" s="67" t="s">
        <v>136</v>
      </c>
      <c r="C115" s="71" t="s">
        <v>25</v>
      </c>
      <c r="D115" s="78" t="s">
        <v>20</v>
      </c>
      <c r="E115" s="79">
        <v>1998.54</v>
      </c>
      <c r="F115" s="13">
        <v>1</v>
      </c>
      <c r="G115" s="58"/>
      <c r="H115" s="22">
        <f t="shared" si="0"/>
        <v>1998.54</v>
      </c>
    </row>
    <row r="116" spans="2:8" ht="57" x14ac:dyDescent="0.2">
      <c r="B116" s="67" t="s">
        <v>137</v>
      </c>
      <c r="C116" s="71" t="s">
        <v>53</v>
      </c>
      <c r="D116" s="78" t="s">
        <v>20</v>
      </c>
      <c r="E116" s="79">
        <v>1622.8</v>
      </c>
      <c r="F116" s="13">
        <v>1</v>
      </c>
      <c r="G116" s="58"/>
      <c r="H116" s="22">
        <f t="shared" si="0"/>
        <v>1622.8</v>
      </c>
    </row>
    <row r="117" spans="2:8" ht="57" x14ac:dyDescent="0.2">
      <c r="B117" s="67" t="s">
        <v>138</v>
      </c>
      <c r="C117" s="71" t="s">
        <v>76</v>
      </c>
      <c r="D117" s="78" t="s">
        <v>20</v>
      </c>
      <c r="E117" s="79">
        <v>188.57</v>
      </c>
      <c r="F117" s="13">
        <v>1</v>
      </c>
      <c r="G117" s="58"/>
      <c r="H117" s="22">
        <f t="shared" si="0"/>
        <v>188.57</v>
      </c>
    </row>
    <row r="118" spans="2:8" ht="71.25" x14ac:dyDescent="0.2">
      <c r="B118" s="67" t="s">
        <v>139</v>
      </c>
      <c r="C118" s="71" t="s">
        <v>54</v>
      </c>
      <c r="D118" s="78" t="s">
        <v>20</v>
      </c>
      <c r="E118" s="79">
        <v>4039.6</v>
      </c>
      <c r="F118" s="13">
        <v>1</v>
      </c>
      <c r="G118" s="58"/>
      <c r="H118" s="22">
        <f t="shared" si="0"/>
        <v>4039.6</v>
      </c>
    </row>
    <row r="119" spans="2:8" ht="57" x14ac:dyDescent="0.2">
      <c r="B119" s="67" t="s">
        <v>140</v>
      </c>
      <c r="C119" s="71" t="s">
        <v>24</v>
      </c>
      <c r="D119" s="78" t="s">
        <v>4</v>
      </c>
      <c r="E119" s="79">
        <v>269.02999999999997</v>
      </c>
      <c r="F119" s="13">
        <v>1</v>
      </c>
      <c r="G119" s="58"/>
      <c r="H119" s="22">
        <f t="shared" si="0"/>
        <v>269.02999999999997</v>
      </c>
    </row>
    <row r="120" spans="2:8" ht="42.75" x14ac:dyDescent="0.2">
      <c r="B120" s="67" t="s">
        <v>141</v>
      </c>
      <c r="C120" s="71" t="s">
        <v>142</v>
      </c>
      <c r="D120" s="78" t="s">
        <v>5</v>
      </c>
      <c r="E120" s="79">
        <v>39.200000000000003</v>
      </c>
      <c r="F120" s="13">
        <v>1</v>
      </c>
      <c r="G120" s="58"/>
      <c r="H120" s="22">
        <f t="shared" si="0"/>
        <v>39.200000000000003</v>
      </c>
    </row>
    <row r="121" spans="2:8" ht="42.75" x14ac:dyDescent="0.2">
      <c r="B121" s="67" t="s">
        <v>143</v>
      </c>
      <c r="C121" s="71" t="s">
        <v>45</v>
      </c>
      <c r="D121" s="78" t="s">
        <v>5</v>
      </c>
      <c r="E121" s="79">
        <v>25.8</v>
      </c>
      <c r="F121" s="13">
        <v>1</v>
      </c>
      <c r="G121" s="58"/>
      <c r="H121" s="22">
        <f t="shared" si="0"/>
        <v>25.8</v>
      </c>
    </row>
    <row r="122" spans="2:8" ht="85.5" x14ac:dyDescent="0.2">
      <c r="B122" s="67" t="s">
        <v>144</v>
      </c>
      <c r="C122" s="71" t="s">
        <v>145</v>
      </c>
      <c r="D122" s="78" t="s">
        <v>21</v>
      </c>
      <c r="E122" s="79">
        <v>79.55</v>
      </c>
      <c r="F122" s="13">
        <v>1</v>
      </c>
      <c r="G122" s="58"/>
      <c r="H122" s="22">
        <f t="shared" si="0"/>
        <v>79.55</v>
      </c>
    </row>
    <row r="123" spans="2:8" ht="42.75" x14ac:dyDescent="0.2">
      <c r="B123" s="67" t="s">
        <v>146</v>
      </c>
      <c r="C123" s="71" t="s">
        <v>73</v>
      </c>
      <c r="D123" s="78" t="s">
        <v>4</v>
      </c>
      <c r="E123" s="79">
        <v>45.1</v>
      </c>
      <c r="F123" s="13">
        <v>1</v>
      </c>
      <c r="G123" s="58"/>
      <c r="H123" s="22">
        <f t="shared" ref="H123:H131" si="2">ROUND(E123*F123,2)</f>
        <v>45.1</v>
      </c>
    </row>
    <row r="124" spans="2:8" ht="57" x14ac:dyDescent="0.2">
      <c r="B124" s="67" t="s">
        <v>147</v>
      </c>
      <c r="C124" s="71" t="s">
        <v>148</v>
      </c>
      <c r="D124" s="78" t="s">
        <v>4</v>
      </c>
      <c r="E124" s="79">
        <v>5.14</v>
      </c>
      <c r="F124" s="13">
        <v>1</v>
      </c>
      <c r="G124" s="58"/>
      <c r="H124" s="22">
        <f t="shared" si="2"/>
        <v>5.14</v>
      </c>
    </row>
    <row r="125" spans="2:8" ht="42.75" x14ac:dyDescent="0.2">
      <c r="B125" s="67" t="s">
        <v>149</v>
      </c>
      <c r="C125" s="71" t="s">
        <v>150</v>
      </c>
      <c r="D125" s="78" t="s">
        <v>5</v>
      </c>
      <c r="E125" s="79">
        <v>15.25</v>
      </c>
      <c r="F125" s="13">
        <v>1</v>
      </c>
      <c r="G125" s="58"/>
      <c r="H125" s="22">
        <f t="shared" si="2"/>
        <v>15.25</v>
      </c>
    </row>
    <row r="126" spans="2:8" ht="42.75" x14ac:dyDescent="0.2">
      <c r="B126" s="67" t="s">
        <v>151</v>
      </c>
      <c r="C126" s="71" t="s">
        <v>67</v>
      </c>
      <c r="D126" s="78" t="s">
        <v>5</v>
      </c>
      <c r="E126" s="79">
        <v>69.31</v>
      </c>
      <c r="F126" s="13">
        <v>1</v>
      </c>
      <c r="G126" s="58"/>
      <c r="H126" s="22">
        <f t="shared" si="2"/>
        <v>69.31</v>
      </c>
    </row>
    <row r="127" spans="2:8" ht="71.25" x14ac:dyDescent="0.2">
      <c r="B127" s="67" t="s">
        <v>152</v>
      </c>
      <c r="C127" s="71" t="s">
        <v>153</v>
      </c>
      <c r="D127" s="78" t="s">
        <v>5</v>
      </c>
      <c r="E127" s="79">
        <v>34.270000000000003</v>
      </c>
      <c r="F127" s="13">
        <v>1</v>
      </c>
      <c r="G127" s="58"/>
      <c r="H127" s="22">
        <f t="shared" si="2"/>
        <v>34.270000000000003</v>
      </c>
    </row>
    <row r="128" spans="2:8" ht="85.5" x14ac:dyDescent="0.2">
      <c r="B128" s="67" t="s">
        <v>154</v>
      </c>
      <c r="C128" s="71" t="s">
        <v>155</v>
      </c>
      <c r="D128" s="78" t="s">
        <v>4</v>
      </c>
      <c r="E128" s="79">
        <v>533.91</v>
      </c>
      <c r="F128" s="13">
        <v>1</v>
      </c>
      <c r="G128" s="58"/>
      <c r="H128" s="22">
        <f t="shared" si="2"/>
        <v>533.91</v>
      </c>
    </row>
    <row r="129" spans="2:8" ht="71.25" x14ac:dyDescent="0.2">
      <c r="B129" s="67" t="s">
        <v>156</v>
      </c>
      <c r="C129" s="71" t="s">
        <v>23</v>
      </c>
      <c r="D129" s="78" t="s">
        <v>21</v>
      </c>
      <c r="E129" s="79">
        <v>255.04</v>
      </c>
      <c r="F129" s="13">
        <v>1</v>
      </c>
      <c r="G129" s="58"/>
      <c r="H129" s="22">
        <f t="shared" si="2"/>
        <v>255.04</v>
      </c>
    </row>
    <row r="130" spans="2:8" ht="42.75" x14ac:dyDescent="0.2">
      <c r="B130" s="67" t="s">
        <v>157</v>
      </c>
      <c r="C130" s="71" t="s">
        <v>66</v>
      </c>
      <c r="D130" s="78" t="s">
        <v>21</v>
      </c>
      <c r="E130" s="79">
        <v>257.3</v>
      </c>
      <c r="F130" s="13">
        <v>1</v>
      </c>
      <c r="G130" s="58"/>
      <c r="H130" s="22">
        <f t="shared" si="2"/>
        <v>257.3</v>
      </c>
    </row>
    <row r="131" spans="2:8" ht="71.25" x14ac:dyDescent="0.2">
      <c r="B131" s="67" t="s">
        <v>158</v>
      </c>
      <c r="C131" s="71" t="s">
        <v>46</v>
      </c>
      <c r="D131" s="78" t="s">
        <v>21</v>
      </c>
      <c r="E131" s="79">
        <v>240.47</v>
      </c>
      <c r="F131" s="13">
        <v>1</v>
      </c>
      <c r="G131" s="58"/>
      <c r="H131" s="22">
        <f t="shared" si="2"/>
        <v>240.47</v>
      </c>
    </row>
    <row r="132" spans="2:8" ht="15.75" x14ac:dyDescent="0.2">
      <c r="B132" s="51"/>
      <c r="C132" s="53" t="s">
        <v>65</v>
      </c>
      <c r="D132" s="54"/>
      <c r="E132" s="54"/>
      <c r="F132" s="54"/>
      <c r="G132" s="54"/>
      <c r="H132" s="57">
        <f>SUM(H113:H131)</f>
        <v>10504.55</v>
      </c>
    </row>
    <row r="133" spans="2:8" s="6" customFormat="1" ht="15.75" x14ac:dyDescent="0.2">
      <c r="B133" s="50"/>
      <c r="C133" s="51" t="s">
        <v>83</v>
      </c>
      <c r="D133" s="52"/>
      <c r="E133" s="52"/>
      <c r="F133" s="52"/>
      <c r="G133" s="52"/>
      <c r="H133" s="52"/>
    </row>
    <row r="134" spans="2:8" ht="57" x14ac:dyDescent="0.2">
      <c r="B134" s="67" t="s">
        <v>159</v>
      </c>
      <c r="C134" s="71" t="s">
        <v>160</v>
      </c>
      <c r="D134" s="78" t="s">
        <v>20</v>
      </c>
      <c r="E134" s="79">
        <v>14.3</v>
      </c>
      <c r="F134" s="13">
        <v>1</v>
      </c>
      <c r="G134" s="58"/>
      <c r="H134" s="22">
        <f t="shared" si="0"/>
        <v>14.3</v>
      </c>
    </row>
    <row r="135" spans="2:8" ht="42.75" x14ac:dyDescent="0.2">
      <c r="B135" s="67" t="s">
        <v>161</v>
      </c>
      <c r="C135" s="71" t="s">
        <v>28</v>
      </c>
      <c r="D135" s="78" t="s">
        <v>20</v>
      </c>
      <c r="E135" s="79">
        <v>6609.11</v>
      </c>
      <c r="F135" s="13">
        <v>1</v>
      </c>
      <c r="G135" s="58"/>
      <c r="H135" s="22">
        <f t="shared" si="0"/>
        <v>6609.11</v>
      </c>
    </row>
    <row r="136" spans="2:8" ht="42.75" x14ac:dyDescent="0.2">
      <c r="B136" s="67" t="s">
        <v>162</v>
      </c>
      <c r="C136" s="71" t="s">
        <v>43</v>
      </c>
      <c r="D136" s="78" t="s">
        <v>20</v>
      </c>
      <c r="E136" s="79">
        <v>137.59</v>
      </c>
      <c r="F136" s="13">
        <v>1</v>
      </c>
      <c r="G136" s="58"/>
      <c r="H136" s="22">
        <f t="shared" si="0"/>
        <v>137.59</v>
      </c>
    </row>
    <row r="137" spans="2:8" ht="42.75" x14ac:dyDescent="0.2">
      <c r="B137" s="67" t="s">
        <v>163</v>
      </c>
      <c r="C137" s="71" t="s">
        <v>56</v>
      </c>
      <c r="D137" s="78" t="s">
        <v>20</v>
      </c>
      <c r="E137" s="79">
        <v>766.52</v>
      </c>
      <c r="F137" s="13">
        <v>1</v>
      </c>
      <c r="G137" s="58"/>
      <c r="H137" s="22">
        <f t="shared" si="0"/>
        <v>766.52</v>
      </c>
    </row>
    <row r="138" spans="2:8" ht="71.25" x14ac:dyDescent="0.2">
      <c r="B138" s="67" t="s">
        <v>164</v>
      </c>
      <c r="C138" s="71" t="s">
        <v>57</v>
      </c>
      <c r="D138" s="78" t="s">
        <v>20</v>
      </c>
      <c r="E138" s="79">
        <v>3381.18</v>
      </c>
      <c r="F138" s="13">
        <v>1</v>
      </c>
      <c r="G138" s="58"/>
      <c r="H138" s="22">
        <f t="shared" si="0"/>
        <v>3381.18</v>
      </c>
    </row>
    <row r="139" spans="2:8" ht="42.75" x14ac:dyDescent="0.2">
      <c r="B139" s="67" t="s">
        <v>165</v>
      </c>
      <c r="C139" s="71" t="s">
        <v>55</v>
      </c>
      <c r="D139" s="78" t="s">
        <v>4</v>
      </c>
      <c r="E139" s="79">
        <v>308.64999999999998</v>
      </c>
      <c r="F139" s="13">
        <v>1</v>
      </c>
      <c r="G139" s="58"/>
      <c r="H139" s="22">
        <f t="shared" si="0"/>
        <v>308.64999999999998</v>
      </c>
    </row>
    <row r="140" spans="2:8" ht="28.5" x14ac:dyDescent="0.2">
      <c r="B140" s="67" t="s">
        <v>166</v>
      </c>
      <c r="C140" s="71" t="s">
        <v>27</v>
      </c>
      <c r="D140" s="78" t="s">
        <v>4</v>
      </c>
      <c r="E140" s="79">
        <v>260.57</v>
      </c>
      <c r="F140" s="13">
        <v>1</v>
      </c>
      <c r="G140" s="58"/>
      <c r="H140" s="22">
        <f t="shared" ref="H140:H143" si="3">ROUND(E140*F140,2)</f>
        <v>260.57</v>
      </c>
    </row>
    <row r="141" spans="2:8" ht="28.5" x14ac:dyDescent="0.2">
      <c r="B141" s="67" t="s">
        <v>167</v>
      </c>
      <c r="C141" s="71" t="s">
        <v>26</v>
      </c>
      <c r="D141" s="78" t="s">
        <v>4</v>
      </c>
      <c r="E141" s="79">
        <v>354.33</v>
      </c>
      <c r="F141" s="13">
        <v>1</v>
      </c>
      <c r="G141" s="58"/>
      <c r="H141" s="22">
        <f t="shared" si="3"/>
        <v>354.33</v>
      </c>
    </row>
    <row r="142" spans="2:8" ht="57" x14ac:dyDescent="0.2">
      <c r="B142" s="67" t="s">
        <v>168</v>
      </c>
      <c r="C142" s="71" t="s">
        <v>72</v>
      </c>
      <c r="D142" s="78" t="s">
        <v>4</v>
      </c>
      <c r="E142" s="79">
        <v>35.89</v>
      </c>
      <c r="F142" s="13">
        <v>1</v>
      </c>
      <c r="G142" s="58"/>
      <c r="H142" s="22">
        <f t="shared" si="3"/>
        <v>35.89</v>
      </c>
    </row>
    <row r="143" spans="2:8" ht="85.5" x14ac:dyDescent="0.2">
      <c r="B143" s="67" t="s">
        <v>169</v>
      </c>
      <c r="C143" s="71" t="s">
        <v>170</v>
      </c>
      <c r="D143" s="78" t="s">
        <v>21</v>
      </c>
      <c r="E143" s="79">
        <v>97.78</v>
      </c>
      <c r="F143" s="13">
        <v>1</v>
      </c>
      <c r="G143" s="58"/>
      <c r="H143" s="22">
        <f t="shared" si="3"/>
        <v>97.78</v>
      </c>
    </row>
    <row r="144" spans="2:8" ht="15.75" x14ac:dyDescent="0.2">
      <c r="B144" s="51"/>
      <c r="C144" s="53" t="s">
        <v>29</v>
      </c>
      <c r="D144" s="54"/>
      <c r="E144" s="54"/>
      <c r="F144" s="54"/>
      <c r="G144" s="54"/>
      <c r="H144" s="57">
        <f>SUM(H134:H143)</f>
        <v>11965.92</v>
      </c>
    </row>
    <row r="145" spans="2:8" s="6" customFormat="1" ht="15.75" x14ac:dyDescent="0.2">
      <c r="B145" s="50"/>
      <c r="C145" s="51" t="s">
        <v>84</v>
      </c>
      <c r="D145" s="52"/>
      <c r="E145" s="52"/>
      <c r="F145" s="52"/>
      <c r="G145" s="52"/>
      <c r="H145" s="52"/>
    </row>
    <row r="146" spans="2:8" ht="85.5" x14ac:dyDescent="0.2">
      <c r="B146" s="67" t="s">
        <v>171</v>
      </c>
      <c r="C146" s="71" t="s">
        <v>172</v>
      </c>
      <c r="D146" s="78" t="s">
        <v>5</v>
      </c>
      <c r="E146" s="79">
        <v>64.900000000000006</v>
      </c>
      <c r="F146" s="13">
        <v>1</v>
      </c>
      <c r="G146" s="58"/>
      <c r="H146" s="22">
        <f t="shared" si="0"/>
        <v>64.900000000000006</v>
      </c>
    </row>
    <row r="147" spans="2:8" ht="99.75" x14ac:dyDescent="0.2">
      <c r="B147" s="67" t="s">
        <v>173</v>
      </c>
      <c r="C147" s="71" t="s">
        <v>174</v>
      </c>
      <c r="D147" s="78" t="s">
        <v>5</v>
      </c>
      <c r="E147" s="79">
        <v>168.92</v>
      </c>
      <c r="F147" s="13">
        <v>1</v>
      </c>
      <c r="G147" s="58"/>
      <c r="H147" s="22">
        <f t="shared" si="0"/>
        <v>168.92</v>
      </c>
    </row>
    <row r="148" spans="2:8" ht="99.75" x14ac:dyDescent="0.2">
      <c r="B148" s="67" t="s">
        <v>175</v>
      </c>
      <c r="C148" s="71" t="s">
        <v>176</v>
      </c>
      <c r="D148" s="78" t="s">
        <v>5</v>
      </c>
      <c r="E148" s="79">
        <v>115.18</v>
      </c>
      <c r="F148" s="13">
        <v>1</v>
      </c>
      <c r="G148" s="58"/>
      <c r="H148" s="22">
        <f t="shared" si="0"/>
        <v>115.18</v>
      </c>
    </row>
    <row r="149" spans="2:8" ht="171" x14ac:dyDescent="0.2">
      <c r="B149" s="67" t="s">
        <v>177</v>
      </c>
      <c r="C149" s="71" t="s">
        <v>178</v>
      </c>
      <c r="D149" s="78" t="s">
        <v>4</v>
      </c>
      <c r="E149" s="79">
        <v>208.6</v>
      </c>
      <c r="F149" s="13">
        <v>1</v>
      </c>
      <c r="G149" s="58"/>
      <c r="H149" s="22">
        <f t="shared" si="0"/>
        <v>208.6</v>
      </c>
    </row>
    <row r="150" spans="2:8" ht="156.75" x14ac:dyDescent="0.2">
      <c r="B150" s="67" t="s">
        <v>179</v>
      </c>
      <c r="C150" s="71" t="s">
        <v>180</v>
      </c>
      <c r="D150" s="78" t="s">
        <v>4</v>
      </c>
      <c r="E150" s="79">
        <v>20.16</v>
      </c>
      <c r="F150" s="13">
        <v>1</v>
      </c>
      <c r="G150" s="58"/>
      <c r="H150" s="22">
        <f t="shared" si="0"/>
        <v>20.16</v>
      </c>
    </row>
    <row r="151" spans="2:8" ht="99.75" x14ac:dyDescent="0.2">
      <c r="B151" s="67" t="s">
        <v>181</v>
      </c>
      <c r="C151" s="71" t="s">
        <v>182</v>
      </c>
      <c r="D151" s="78" t="s">
        <v>5</v>
      </c>
      <c r="E151" s="79">
        <v>25.6</v>
      </c>
      <c r="F151" s="13">
        <v>1</v>
      </c>
      <c r="G151" s="58"/>
      <c r="H151" s="22">
        <f t="shared" si="0"/>
        <v>25.6</v>
      </c>
    </row>
    <row r="152" spans="2:8" ht="99.75" x14ac:dyDescent="0.2">
      <c r="B152" s="67" t="s">
        <v>183</v>
      </c>
      <c r="C152" s="71" t="s">
        <v>184</v>
      </c>
      <c r="D152" s="78" t="s">
        <v>4</v>
      </c>
      <c r="E152" s="79">
        <v>21.8</v>
      </c>
      <c r="F152" s="13">
        <v>1</v>
      </c>
      <c r="G152" s="58"/>
      <c r="H152" s="22">
        <f t="shared" si="0"/>
        <v>21.8</v>
      </c>
    </row>
    <row r="153" spans="2:8" ht="57" x14ac:dyDescent="0.2">
      <c r="B153" s="67" t="s">
        <v>185</v>
      </c>
      <c r="C153" s="71" t="s">
        <v>30</v>
      </c>
      <c r="D153" s="78" t="s">
        <v>4</v>
      </c>
      <c r="E153" s="79">
        <v>273.22000000000003</v>
      </c>
      <c r="F153" s="13">
        <v>1</v>
      </c>
      <c r="G153" s="58"/>
      <c r="H153" s="22">
        <f t="shared" si="0"/>
        <v>273.22000000000003</v>
      </c>
    </row>
    <row r="154" spans="2:8" ht="114" x14ac:dyDescent="0.2">
      <c r="B154" s="67" t="s">
        <v>186</v>
      </c>
      <c r="C154" s="71" t="s">
        <v>69</v>
      </c>
      <c r="D154" s="78" t="s">
        <v>4</v>
      </c>
      <c r="E154" s="79">
        <v>200.96</v>
      </c>
      <c r="F154" s="13">
        <v>1</v>
      </c>
      <c r="G154" s="58"/>
      <c r="H154" s="22">
        <f t="shared" si="0"/>
        <v>200.96</v>
      </c>
    </row>
    <row r="155" spans="2:8" ht="114" x14ac:dyDescent="0.2">
      <c r="B155" s="67" t="s">
        <v>187</v>
      </c>
      <c r="C155" s="71" t="s">
        <v>188</v>
      </c>
      <c r="D155" s="78" t="s">
        <v>4</v>
      </c>
      <c r="E155" s="79">
        <v>72.260000000000005</v>
      </c>
      <c r="F155" s="13">
        <v>1</v>
      </c>
      <c r="G155" s="58"/>
      <c r="H155" s="22">
        <f t="shared" ref="H155:H168" si="4">ROUND(E155*F155,2)</f>
        <v>72.260000000000005</v>
      </c>
    </row>
    <row r="156" spans="2:8" ht="42.75" x14ac:dyDescent="0.2">
      <c r="B156" s="67" t="s">
        <v>189</v>
      </c>
      <c r="C156" s="71" t="s">
        <v>190</v>
      </c>
      <c r="D156" s="78" t="s">
        <v>4</v>
      </c>
      <c r="E156" s="79">
        <v>3.85</v>
      </c>
      <c r="F156" s="13">
        <v>1</v>
      </c>
      <c r="G156" s="58"/>
      <c r="H156" s="22">
        <f t="shared" si="4"/>
        <v>3.85</v>
      </c>
    </row>
    <row r="157" spans="2:8" ht="42.75" x14ac:dyDescent="0.2">
      <c r="B157" s="67" t="s">
        <v>191</v>
      </c>
      <c r="C157" s="71" t="s">
        <v>192</v>
      </c>
      <c r="D157" s="78" t="s">
        <v>5</v>
      </c>
      <c r="E157" s="79">
        <v>30.6</v>
      </c>
      <c r="F157" s="13">
        <v>1</v>
      </c>
      <c r="G157" s="58"/>
      <c r="H157" s="22">
        <f t="shared" si="4"/>
        <v>30.6</v>
      </c>
    </row>
    <row r="158" spans="2:8" ht="156.75" x14ac:dyDescent="0.2">
      <c r="B158" s="67" t="s">
        <v>193</v>
      </c>
      <c r="C158" s="71" t="s">
        <v>19</v>
      </c>
      <c r="D158" s="78" t="s">
        <v>4</v>
      </c>
      <c r="E158" s="79">
        <v>359.96</v>
      </c>
      <c r="F158" s="13">
        <v>1</v>
      </c>
      <c r="G158" s="58"/>
      <c r="H158" s="22">
        <f t="shared" si="4"/>
        <v>359.96</v>
      </c>
    </row>
    <row r="159" spans="2:8" ht="85.5" x14ac:dyDescent="0.2">
      <c r="B159" s="67" t="s">
        <v>194</v>
      </c>
      <c r="C159" s="71" t="s">
        <v>31</v>
      </c>
      <c r="D159" s="78" t="s">
        <v>4</v>
      </c>
      <c r="E159" s="79">
        <v>959.45</v>
      </c>
      <c r="F159" s="13">
        <v>1</v>
      </c>
      <c r="G159" s="58"/>
      <c r="H159" s="22">
        <f t="shared" si="4"/>
        <v>959.45</v>
      </c>
    </row>
    <row r="160" spans="2:8" ht="128.25" x14ac:dyDescent="0.2">
      <c r="B160" s="67" t="s">
        <v>195</v>
      </c>
      <c r="C160" s="71" t="s">
        <v>196</v>
      </c>
      <c r="D160" s="78" t="s">
        <v>4</v>
      </c>
      <c r="E160" s="79">
        <v>58.18</v>
      </c>
      <c r="F160" s="13">
        <v>1</v>
      </c>
      <c r="G160" s="58"/>
      <c r="H160" s="22">
        <f t="shared" si="4"/>
        <v>58.18</v>
      </c>
    </row>
    <row r="161" spans="2:8" ht="156.75" x14ac:dyDescent="0.2">
      <c r="B161" s="67" t="s">
        <v>197</v>
      </c>
      <c r="C161" s="71" t="s">
        <v>198</v>
      </c>
      <c r="D161" s="78" t="s">
        <v>4</v>
      </c>
      <c r="E161" s="79">
        <v>58.18</v>
      </c>
      <c r="F161" s="13">
        <v>1</v>
      </c>
      <c r="G161" s="58"/>
      <c r="H161" s="22">
        <f t="shared" si="4"/>
        <v>58.18</v>
      </c>
    </row>
    <row r="162" spans="2:8" ht="156.75" x14ac:dyDescent="0.2">
      <c r="B162" s="67" t="s">
        <v>199</v>
      </c>
      <c r="C162" s="71" t="s">
        <v>200</v>
      </c>
      <c r="D162" s="78" t="s">
        <v>4</v>
      </c>
      <c r="E162" s="79">
        <v>284.24</v>
      </c>
      <c r="F162" s="13">
        <v>1</v>
      </c>
      <c r="G162" s="58"/>
      <c r="H162" s="22">
        <f t="shared" si="4"/>
        <v>284.24</v>
      </c>
    </row>
    <row r="163" spans="2:8" ht="156.75" x14ac:dyDescent="0.2">
      <c r="B163" s="67" t="s">
        <v>201</v>
      </c>
      <c r="C163" s="71" t="s">
        <v>47</v>
      </c>
      <c r="D163" s="78" t="s">
        <v>5</v>
      </c>
      <c r="E163" s="79">
        <v>207.35</v>
      </c>
      <c r="F163" s="13">
        <v>1</v>
      </c>
      <c r="G163" s="58"/>
      <c r="H163" s="22">
        <f t="shared" si="4"/>
        <v>207.35</v>
      </c>
    </row>
    <row r="164" spans="2:8" ht="171" x14ac:dyDescent="0.2">
      <c r="B164" s="67" t="s">
        <v>202</v>
      </c>
      <c r="C164" s="71" t="s">
        <v>68</v>
      </c>
      <c r="D164" s="78" t="s">
        <v>4</v>
      </c>
      <c r="E164" s="79">
        <v>1444.03</v>
      </c>
      <c r="F164" s="13">
        <v>1</v>
      </c>
      <c r="G164" s="58"/>
      <c r="H164" s="22">
        <f t="shared" si="4"/>
        <v>1444.03</v>
      </c>
    </row>
    <row r="165" spans="2:8" ht="128.25" x14ac:dyDescent="0.2">
      <c r="B165" s="67" t="s">
        <v>203</v>
      </c>
      <c r="C165" s="71" t="s">
        <v>204</v>
      </c>
      <c r="D165" s="78" t="s">
        <v>4</v>
      </c>
      <c r="E165" s="79">
        <v>224.29</v>
      </c>
      <c r="F165" s="13">
        <v>1</v>
      </c>
      <c r="G165" s="58"/>
      <c r="H165" s="22">
        <f t="shared" si="4"/>
        <v>224.29</v>
      </c>
    </row>
    <row r="166" spans="2:8" ht="99.75" x14ac:dyDescent="0.2">
      <c r="B166" s="67" t="s">
        <v>205</v>
      </c>
      <c r="C166" s="71" t="s">
        <v>206</v>
      </c>
      <c r="D166" s="78" t="s">
        <v>4</v>
      </c>
      <c r="E166" s="79">
        <v>122.89</v>
      </c>
      <c r="F166" s="13">
        <v>1</v>
      </c>
      <c r="G166" s="58"/>
      <c r="H166" s="22">
        <f t="shared" si="4"/>
        <v>122.89</v>
      </c>
    </row>
    <row r="167" spans="2:8" ht="99.75" x14ac:dyDescent="0.2">
      <c r="B167" s="67" t="s">
        <v>207</v>
      </c>
      <c r="C167" s="71" t="s">
        <v>208</v>
      </c>
      <c r="D167" s="78" t="s">
        <v>3</v>
      </c>
      <c r="E167" s="79">
        <v>9</v>
      </c>
      <c r="F167" s="13">
        <v>1</v>
      </c>
      <c r="G167" s="58"/>
      <c r="H167" s="22">
        <f t="shared" si="4"/>
        <v>9</v>
      </c>
    </row>
    <row r="168" spans="2:8" ht="71.25" x14ac:dyDescent="0.2">
      <c r="B168" s="67" t="s">
        <v>209</v>
      </c>
      <c r="C168" s="71" t="s">
        <v>32</v>
      </c>
      <c r="D168" s="78" t="s">
        <v>4</v>
      </c>
      <c r="E168" s="79">
        <v>128.82</v>
      </c>
      <c r="F168" s="13">
        <v>1</v>
      </c>
      <c r="G168" s="58"/>
      <c r="H168" s="22">
        <f t="shared" si="4"/>
        <v>128.82</v>
      </c>
    </row>
    <row r="169" spans="2:8" ht="15.75" x14ac:dyDescent="0.2">
      <c r="B169" s="51"/>
      <c r="C169" s="53" t="s">
        <v>33</v>
      </c>
      <c r="D169" s="54"/>
      <c r="E169" s="54"/>
      <c r="F169" s="54"/>
      <c r="G169" s="54"/>
      <c r="H169" s="57">
        <f>SUM(H146:H168)</f>
        <v>5062.4399999999996</v>
      </c>
    </row>
    <row r="170" spans="2:8" s="6" customFormat="1" ht="15.75" x14ac:dyDescent="0.2">
      <c r="B170" s="50"/>
      <c r="C170" s="51" t="s">
        <v>85</v>
      </c>
      <c r="D170" s="52"/>
      <c r="E170" s="52"/>
      <c r="F170" s="52"/>
      <c r="G170" s="52"/>
      <c r="H170" s="52"/>
    </row>
    <row r="171" spans="2:8" ht="42.75" x14ac:dyDescent="0.2">
      <c r="B171" s="67" t="s">
        <v>210</v>
      </c>
      <c r="C171" s="71" t="s">
        <v>211</v>
      </c>
      <c r="D171" s="78" t="s">
        <v>4</v>
      </c>
      <c r="E171" s="79">
        <v>43.98</v>
      </c>
      <c r="F171" s="13">
        <v>1</v>
      </c>
      <c r="G171" s="58"/>
      <c r="H171" s="22">
        <f t="shared" si="0"/>
        <v>43.98</v>
      </c>
    </row>
    <row r="172" spans="2:8" ht="99.75" x14ac:dyDescent="0.2">
      <c r="B172" s="67" t="s">
        <v>212</v>
      </c>
      <c r="C172" s="71" t="s">
        <v>48</v>
      </c>
      <c r="D172" s="78" t="s">
        <v>4</v>
      </c>
      <c r="E172" s="79">
        <v>43.98</v>
      </c>
      <c r="F172" s="13">
        <v>1</v>
      </c>
      <c r="G172" s="58"/>
      <c r="H172" s="22">
        <f t="shared" ref="H172:H181" si="5">ROUND(E172*F172,2)</f>
        <v>43.98</v>
      </c>
    </row>
    <row r="173" spans="2:8" ht="99.75" x14ac:dyDescent="0.2">
      <c r="B173" s="67" t="s">
        <v>213</v>
      </c>
      <c r="C173" s="71" t="s">
        <v>58</v>
      </c>
      <c r="D173" s="78" t="s">
        <v>3</v>
      </c>
      <c r="E173" s="79">
        <v>4</v>
      </c>
      <c r="F173" s="13">
        <v>1</v>
      </c>
      <c r="G173" s="58"/>
      <c r="H173" s="22">
        <f t="shared" si="5"/>
        <v>4</v>
      </c>
    </row>
    <row r="174" spans="2:8" ht="85.5" x14ac:dyDescent="0.2">
      <c r="B174" s="67" t="s">
        <v>214</v>
      </c>
      <c r="C174" s="71" t="s">
        <v>215</v>
      </c>
      <c r="D174" s="78" t="s">
        <v>3</v>
      </c>
      <c r="E174" s="79">
        <v>3</v>
      </c>
      <c r="F174" s="13">
        <v>1</v>
      </c>
      <c r="G174" s="58"/>
      <c r="H174" s="22">
        <f t="shared" si="5"/>
        <v>3</v>
      </c>
    </row>
    <row r="175" spans="2:8" ht="57" x14ac:dyDescent="0.2">
      <c r="B175" s="67" t="s">
        <v>216</v>
      </c>
      <c r="C175" s="71" t="s">
        <v>217</v>
      </c>
      <c r="D175" s="78" t="s">
        <v>4</v>
      </c>
      <c r="E175" s="79">
        <v>4.4000000000000004</v>
      </c>
      <c r="F175" s="13">
        <v>1</v>
      </c>
      <c r="G175" s="58"/>
      <c r="H175" s="22">
        <f t="shared" si="5"/>
        <v>4.4000000000000004</v>
      </c>
    </row>
    <row r="176" spans="2:8" ht="42.75" x14ac:dyDescent="0.2">
      <c r="B176" s="67" t="s">
        <v>218</v>
      </c>
      <c r="C176" s="71" t="s">
        <v>219</v>
      </c>
      <c r="D176" s="78" t="s">
        <v>3</v>
      </c>
      <c r="E176" s="79">
        <v>4</v>
      </c>
      <c r="F176" s="13">
        <v>1</v>
      </c>
      <c r="G176" s="58"/>
      <c r="H176" s="22">
        <f t="shared" si="5"/>
        <v>4</v>
      </c>
    </row>
    <row r="177" spans="2:8" ht="185.25" x14ac:dyDescent="0.2">
      <c r="B177" s="67" t="s">
        <v>220</v>
      </c>
      <c r="C177" s="71" t="s">
        <v>221</v>
      </c>
      <c r="D177" s="78" t="s">
        <v>5</v>
      </c>
      <c r="E177" s="79">
        <v>24</v>
      </c>
      <c r="F177" s="13">
        <v>1</v>
      </c>
      <c r="G177" s="58"/>
      <c r="H177" s="22">
        <f t="shared" si="5"/>
        <v>24</v>
      </c>
    </row>
    <row r="178" spans="2:8" ht="42.75" x14ac:dyDescent="0.2">
      <c r="B178" s="67" t="s">
        <v>222</v>
      </c>
      <c r="C178" s="71" t="s">
        <v>223</v>
      </c>
      <c r="D178" s="78" t="s">
        <v>3</v>
      </c>
      <c r="E178" s="79">
        <v>1</v>
      </c>
      <c r="F178" s="13">
        <v>1</v>
      </c>
      <c r="G178" s="58"/>
      <c r="H178" s="22">
        <f t="shared" si="5"/>
        <v>1</v>
      </c>
    </row>
    <row r="179" spans="2:8" ht="42.75" x14ac:dyDescent="0.2">
      <c r="B179" s="67" t="s">
        <v>224</v>
      </c>
      <c r="C179" s="71" t="s">
        <v>225</v>
      </c>
      <c r="D179" s="78" t="s">
        <v>3</v>
      </c>
      <c r="E179" s="79">
        <v>1</v>
      </c>
      <c r="F179" s="13">
        <v>1</v>
      </c>
      <c r="G179" s="58"/>
      <c r="H179" s="22">
        <f t="shared" si="5"/>
        <v>1</v>
      </c>
    </row>
    <row r="180" spans="2:8" ht="42.75" x14ac:dyDescent="0.2">
      <c r="B180" s="67" t="s">
        <v>226</v>
      </c>
      <c r="C180" s="71" t="s">
        <v>227</v>
      </c>
      <c r="D180" s="78" t="s">
        <v>4</v>
      </c>
      <c r="E180" s="79">
        <v>4.4000000000000004</v>
      </c>
      <c r="F180" s="13">
        <v>1</v>
      </c>
      <c r="G180" s="58"/>
      <c r="H180" s="22">
        <f t="shared" si="5"/>
        <v>4.4000000000000004</v>
      </c>
    </row>
    <row r="181" spans="2:8" ht="99.75" x14ac:dyDescent="0.2">
      <c r="B181" s="67" t="s">
        <v>228</v>
      </c>
      <c r="C181" s="71" t="s">
        <v>229</v>
      </c>
      <c r="D181" s="78" t="s">
        <v>4</v>
      </c>
      <c r="E181" s="79">
        <v>36.72</v>
      </c>
      <c r="F181" s="13">
        <v>1</v>
      </c>
      <c r="G181" s="58"/>
      <c r="H181" s="22">
        <f t="shared" si="5"/>
        <v>36.72</v>
      </c>
    </row>
    <row r="182" spans="2:8" ht="15.75" x14ac:dyDescent="0.2">
      <c r="B182" s="51"/>
      <c r="C182" s="53" t="s">
        <v>59</v>
      </c>
      <c r="D182" s="54"/>
      <c r="E182" s="54"/>
      <c r="F182" s="54"/>
      <c r="G182" s="54"/>
      <c r="H182" s="57">
        <f>SUM(H171:H181)</f>
        <v>170.48000000000002</v>
      </c>
    </row>
    <row r="183" spans="2:8" s="6" customFormat="1" ht="15.75" x14ac:dyDescent="0.2">
      <c r="B183" s="50"/>
      <c r="C183" s="51" t="s">
        <v>86</v>
      </c>
      <c r="D183" s="52"/>
      <c r="E183" s="52"/>
      <c r="F183" s="52"/>
      <c r="G183" s="52"/>
      <c r="H183" s="52"/>
    </row>
    <row r="184" spans="2:8" s="6" customFormat="1" ht="15.75" x14ac:dyDescent="0.2">
      <c r="B184" s="50"/>
      <c r="C184" s="51" t="s">
        <v>92</v>
      </c>
      <c r="D184" s="52"/>
      <c r="E184" s="52"/>
      <c r="F184" s="52"/>
      <c r="G184" s="52"/>
      <c r="H184" s="52"/>
    </row>
    <row r="185" spans="2:8" ht="88.9" customHeight="1" x14ac:dyDescent="0.2">
      <c r="B185" s="67" t="s">
        <v>230</v>
      </c>
      <c r="C185" s="71" t="s">
        <v>36</v>
      </c>
      <c r="D185" s="78" t="s">
        <v>35</v>
      </c>
      <c r="E185" s="79">
        <v>23</v>
      </c>
      <c r="F185" s="13">
        <v>1</v>
      </c>
      <c r="G185" s="58"/>
      <c r="H185" s="22">
        <f t="shared" si="0"/>
        <v>23</v>
      </c>
    </row>
    <row r="186" spans="2:8" ht="28.5" x14ac:dyDescent="0.2">
      <c r="B186" s="67" t="s">
        <v>231</v>
      </c>
      <c r="C186" s="71" t="s">
        <v>34</v>
      </c>
      <c r="D186" s="78" t="s">
        <v>35</v>
      </c>
      <c r="E186" s="79">
        <v>37</v>
      </c>
      <c r="F186" s="13">
        <v>1</v>
      </c>
      <c r="G186" s="58"/>
      <c r="H186" s="22">
        <f t="shared" si="0"/>
        <v>37</v>
      </c>
    </row>
    <row r="187" spans="2:8" ht="71.25" x14ac:dyDescent="0.2">
      <c r="B187" s="67" t="s">
        <v>232</v>
      </c>
      <c r="C187" s="71" t="s">
        <v>233</v>
      </c>
      <c r="D187" s="78" t="s">
        <v>3</v>
      </c>
      <c r="E187" s="79">
        <v>20</v>
      </c>
      <c r="F187" s="13">
        <v>1</v>
      </c>
      <c r="G187" s="58"/>
      <c r="H187" s="22">
        <f t="shared" si="0"/>
        <v>20</v>
      </c>
    </row>
    <row r="188" spans="2:8" ht="71.25" x14ac:dyDescent="0.2">
      <c r="B188" s="67" t="s">
        <v>234</v>
      </c>
      <c r="C188" s="71" t="s">
        <v>70</v>
      </c>
      <c r="D188" s="78" t="s">
        <v>3</v>
      </c>
      <c r="E188" s="79">
        <v>15</v>
      </c>
      <c r="F188" s="13">
        <v>1</v>
      </c>
      <c r="G188" s="58"/>
      <c r="H188" s="22">
        <f t="shared" si="0"/>
        <v>15</v>
      </c>
    </row>
    <row r="189" spans="2:8" ht="99.75" x14ac:dyDescent="0.2">
      <c r="B189" s="67" t="s">
        <v>235</v>
      </c>
      <c r="C189" s="71" t="s">
        <v>236</v>
      </c>
      <c r="D189" s="78" t="s">
        <v>3</v>
      </c>
      <c r="E189" s="79">
        <v>2</v>
      </c>
      <c r="F189" s="13">
        <v>1</v>
      </c>
      <c r="G189" s="58"/>
      <c r="H189" s="22">
        <f t="shared" si="0"/>
        <v>2</v>
      </c>
    </row>
    <row r="190" spans="2:8" ht="57" x14ac:dyDescent="0.2">
      <c r="B190" s="67" t="s">
        <v>237</v>
      </c>
      <c r="C190" s="71" t="s">
        <v>38</v>
      </c>
      <c r="D190" s="78" t="s">
        <v>35</v>
      </c>
      <c r="E190" s="79">
        <v>16</v>
      </c>
      <c r="F190" s="13">
        <v>1</v>
      </c>
      <c r="G190" s="58"/>
      <c r="H190" s="22">
        <f t="shared" si="0"/>
        <v>16</v>
      </c>
    </row>
    <row r="191" spans="2:8" ht="42.75" x14ac:dyDescent="0.2">
      <c r="B191" s="67" t="s">
        <v>238</v>
      </c>
      <c r="C191" s="71" t="s">
        <v>37</v>
      </c>
      <c r="D191" s="78" t="s">
        <v>3</v>
      </c>
      <c r="E191" s="79">
        <v>16</v>
      </c>
      <c r="F191" s="13">
        <v>1</v>
      </c>
      <c r="G191" s="58"/>
      <c r="H191" s="22">
        <f t="shared" si="0"/>
        <v>16</v>
      </c>
    </row>
    <row r="192" spans="2:8" ht="114" x14ac:dyDescent="0.2">
      <c r="B192" s="67" t="s">
        <v>239</v>
      </c>
      <c r="C192" s="71" t="s">
        <v>49</v>
      </c>
      <c r="D192" s="78" t="s">
        <v>3</v>
      </c>
      <c r="E192" s="79">
        <v>10</v>
      </c>
      <c r="F192" s="13">
        <v>1</v>
      </c>
      <c r="G192" s="58"/>
      <c r="H192" s="22">
        <f t="shared" si="0"/>
        <v>10</v>
      </c>
    </row>
    <row r="193" spans="2:8" ht="114" x14ac:dyDescent="0.2">
      <c r="B193" s="67" t="s">
        <v>240</v>
      </c>
      <c r="C193" s="71" t="s">
        <v>241</v>
      </c>
      <c r="D193" s="68" t="s">
        <v>35</v>
      </c>
      <c r="E193" s="79">
        <v>7</v>
      </c>
      <c r="F193" s="13">
        <v>1</v>
      </c>
      <c r="G193" s="58"/>
      <c r="H193" s="22">
        <f t="shared" ref="H193:H292" si="6">ROUND(E193*F193,2)</f>
        <v>7</v>
      </c>
    </row>
    <row r="194" spans="2:8" ht="114" x14ac:dyDescent="0.2">
      <c r="B194" s="67" t="s">
        <v>242</v>
      </c>
      <c r="C194" s="71" t="s">
        <v>243</v>
      </c>
      <c r="D194" s="68" t="s">
        <v>35</v>
      </c>
      <c r="E194" s="79">
        <v>2</v>
      </c>
      <c r="F194" s="13">
        <v>1</v>
      </c>
      <c r="G194" s="58"/>
      <c r="H194" s="22">
        <f t="shared" si="6"/>
        <v>2</v>
      </c>
    </row>
    <row r="195" spans="2:8" ht="71.25" x14ac:dyDescent="0.2">
      <c r="B195" s="67" t="s">
        <v>244</v>
      </c>
      <c r="C195" s="71" t="s">
        <v>245</v>
      </c>
      <c r="D195" s="78" t="s">
        <v>3</v>
      </c>
      <c r="E195" s="79">
        <v>7</v>
      </c>
      <c r="F195" s="13">
        <v>1</v>
      </c>
      <c r="G195" s="58"/>
      <c r="H195" s="22">
        <f t="shared" si="6"/>
        <v>7</v>
      </c>
    </row>
    <row r="196" spans="2:8" ht="71.25" x14ac:dyDescent="0.2">
      <c r="B196" s="67" t="s">
        <v>246</v>
      </c>
      <c r="C196" s="71" t="s">
        <v>247</v>
      </c>
      <c r="D196" s="78" t="s">
        <v>3</v>
      </c>
      <c r="E196" s="79">
        <v>2</v>
      </c>
      <c r="F196" s="13">
        <v>1</v>
      </c>
      <c r="G196" s="58"/>
      <c r="H196" s="22">
        <f t="shared" si="6"/>
        <v>2</v>
      </c>
    </row>
    <row r="197" spans="2:8" ht="42.75" x14ac:dyDescent="0.2">
      <c r="B197" s="67" t="s">
        <v>248</v>
      </c>
      <c r="C197" s="71" t="s">
        <v>249</v>
      </c>
      <c r="D197" s="78" t="s">
        <v>35</v>
      </c>
      <c r="E197" s="79">
        <v>9</v>
      </c>
      <c r="F197" s="13">
        <v>1</v>
      </c>
      <c r="G197" s="58"/>
      <c r="H197" s="22">
        <f t="shared" si="6"/>
        <v>9</v>
      </c>
    </row>
    <row r="198" spans="2:8" ht="142.5" x14ac:dyDescent="0.2">
      <c r="B198" s="67" t="s">
        <v>250</v>
      </c>
      <c r="C198" s="71" t="s">
        <v>251</v>
      </c>
      <c r="D198" s="78" t="s">
        <v>3</v>
      </c>
      <c r="E198" s="79">
        <v>2</v>
      </c>
      <c r="F198" s="13">
        <v>1</v>
      </c>
      <c r="G198" s="58"/>
      <c r="H198" s="22">
        <f t="shared" si="6"/>
        <v>2</v>
      </c>
    </row>
    <row r="199" spans="2:8" ht="142.5" x14ac:dyDescent="0.2">
      <c r="B199" s="67" t="s">
        <v>252</v>
      </c>
      <c r="C199" s="71" t="s">
        <v>71</v>
      </c>
      <c r="D199" s="78" t="s">
        <v>3</v>
      </c>
      <c r="E199" s="79">
        <v>7</v>
      </c>
      <c r="F199" s="13">
        <v>1</v>
      </c>
      <c r="G199" s="58"/>
      <c r="H199" s="22">
        <f t="shared" ref="H199:H203" si="7">ROUND(E199*F199,2)</f>
        <v>7</v>
      </c>
    </row>
    <row r="200" spans="2:8" ht="71.25" x14ac:dyDescent="0.2">
      <c r="B200" s="67" t="s">
        <v>253</v>
      </c>
      <c r="C200" s="71" t="s">
        <v>39</v>
      </c>
      <c r="D200" s="78" t="s">
        <v>3</v>
      </c>
      <c r="E200" s="79">
        <v>9</v>
      </c>
      <c r="F200" s="13">
        <v>1</v>
      </c>
      <c r="G200" s="58"/>
      <c r="H200" s="22">
        <f t="shared" si="7"/>
        <v>9</v>
      </c>
    </row>
    <row r="201" spans="2:8" ht="71.25" x14ac:dyDescent="0.2">
      <c r="B201" s="67" t="s">
        <v>254</v>
      </c>
      <c r="C201" s="71" t="s">
        <v>40</v>
      </c>
      <c r="D201" s="78" t="s">
        <v>3</v>
      </c>
      <c r="E201" s="79">
        <v>16</v>
      </c>
      <c r="F201" s="13">
        <v>1</v>
      </c>
      <c r="G201" s="58"/>
      <c r="H201" s="22">
        <f t="shared" si="7"/>
        <v>16</v>
      </c>
    </row>
    <row r="202" spans="2:8" ht="71.25" x14ac:dyDescent="0.2">
      <c r="B202" s="67" t="s">
        <v>255</v>
      </c>
      <c r="C202" s="71" t="s">
        <v>256</v>
      </c>
      <c r="D202" s="78" t="s">
        <v>3</v>
      </c>
      <c r="E202" s="79">
        <v>2</v>
      </c>
      <c r="F202" s="13">
        <v>1</v>
      </c>
      <c r="G202" s="58"/>
      <c r="H202" s="22">
        <f t="shared" si="7"/>
        <v>2</v>
      </c>
    </row>
    <row r="203" spans="2:8" ht="71.25" x14ac:dyDescent="0.2">
      <c r="B203" s="67" t="s">
        <v>257</v>
      </c>
      <c r="C203" s="71" t="s">
        <v>60</v>
      </c>
      <c r="D203" s="78" t="s">
        <v>3</v>
      </c>
      <c r="E203" s="79">
        <v>7</v>
      </c>
      <c r="F203" s="13">
        <v>1</v>
      </c>
      <c r="G203" s="58"/>
      <c r="H203" s="22">
        <f t="shared" si="7"/>
        <v>7</v>
      </c>
    </row>
    <row r="204" spans="2:8" ht="15.75" x14ac:dyDescent="0.2">
      <c r="B204" s="51"/>
      <c r="C204" s="53" t="s">
        <v>258</v>
      </c>
      <c r="D204" s="54"/>
      <c r="E204" s="54"/>
      <c r="F204" s="54"/>
      <c r="G204" s="54"/>
      <c r="H204" s="57">
        <f>SUM(H185:H203)</f>
        <v>209</v>
      </c>
    </row>
    <row r="205" spans="2:8" s="6" customFormat="1" ht="15.75" x14ac:dyDescent="0.2">
      <c r="B205" s="50"/>
      <c r="C205" s="51" t="s">
        <v>93</v>
      </c>
      <c r="D205" s="52"/>
      <c r="E205" s="52"/>
      <c r="F205" s="52"/>
      <c r="G205" s="52"/>
      <c r="H205" s="52"/>
    </row>
    <row r="206" spans="2:8" ht="42.75" x14ac:dyDescent="0.2">
      <c r="B206" s="67" t="s">
        <v>259</v>
      </c>
      <c r="C206" s="71" t="s">
        <v>260</v>
      </c>
      <c r="D206" s="78" t="s">
        <v>35</v>
      </c>
      <c r="E206" s="79">
        <v>9</v>
      </c>
      <c r="F206" s="13">
        <v>1</v>
      </c>
      <c r="G206" s="58"/>
      <c r="H206" s="22">
        <f t="shared" ref="H206:H218" si="8">ROUND(E206*F206,2)</f>
        <v>9</v>
      </c>
    </row>
    <row r="207" spans="2:8" ht="28.5" x14ac:dyDescent="0.2">
      <c r="B207" s="67" t="s">
        <v>261</v>
      </c>
      <c r="C207" s="71" t="s">
        <v>262</v>
      </c>
      <c r="D207" s="78" t="s">
        <v>35</v>
      </c>
      <c r="E207" s="79">
        <v>10</v>
      </c>
      <c r="F207" s="13">
        <v>1</v>
      </c>
      <c r="G207" s="58"/>
      <c r="H207" s="22">
        <f t="shared" si="8"/>
        <v>10</v>
      </c>
    </row>
    <row r="208" spans="2:8" ht="28.5" x14ac:dyDescent="0.2">
      <c r="B208" s="67" t="s">
        <v>263</v>
      </c>
      <c r="C208" s="71" t="s">
        <v>264</v>
      </c>
      <c r="D208" s="78" t="s">
        <v>35</v>
      </c>
      <c r="E208" s="79">
        <v>4</v>
      </c>
      <c r="F208" s="13">
        <v>1</v>
      </c>
      <c r="G208" s="58"/>
      <c r="H208" s="22">
        <f t="shared" si="8"/>
        <v>4</v>
      </c>
    </row>
    <row r="209" spans="2:8" ht="28.5" x14ac:dyDescent="0.2">
      <c r="B209" s="67" t="s">
        <v>265</v>
      </c>
      <c r="C209" s="71" t="s">
        <v>266</v>
      </c>
      <c r="D209" s="78" t="s">
        <v>35</v>
      </c>
      <c r="E209" s="79">
        <v>5</v>
      </c>
      <c r="F209" s="13">
        <v>1</v>
      </c>
      <c r="G209" s="58"/>
      <c r="H209" s="22">
        <f t="shared" si="8"/>
        <v>5</v>
      </c>
    </row>
    <row r="210" spans="2:8" ht="85.5" x14ac:dyDescent="0.2">
      <c r="B210" s="67" t="s">
        <v>267</v>
      </c>
      <c r="C210" s="71" t="s">
        <v>268</v>
      </c>
      <c r="D210" s="78" t="s">
        <v>3</v>
      </c>
      <c r="E210" s="79">
        <v>7</v>
      </c>
      <c r="F210" s="13">
        <v>1</v>
      </c>
      <c r="G210" s="58"/>
      <c r="H210" s="22">
        <f t="shared" si="8"/>
        <v>7</v>
      </c>
    </row>
    <row r="211" spans="2:8" ht="71.25" x14ac:dyDescent="0.2">
      <c r="B211" s="67" t="s">
        <v>269</v>
      </c>
      <c r="C211" s="71" t="s">
        <v>270</v>
      </c>
      <c r="D211" s="78" t="s">
        <v>3</v>
      </c>
      <c r="E211" s="79">
        <v>9</v>
      </c>
      <c r="F211" s="13">
        <v>1</v>
      </c>
      <c r="G211" s="58"/>
      <c r="H211" s="22">
        <f t="shared" si="8"/>
        <v>9</v>
      </c>
    </row>
    <row r="212" spans="2:8" ht="71.25" x14ac:dyDescent="0.2">
      <c r="B212" s="67" t="s">
        <v>271</v>
      </c>
      <c r="C212" s="71" t="s">
        <v>272</v>
      </c>
      <c r="D212" s="78" t="s">
        <v>3</v>
      </c>
      <c r="E212" s="79">
        <v>1</v>
      </c>
      <c r="F212" s="13">
        <v>1</v>
      </c>
      <c r="G212" s="58"/>
      <c r="H212" s="22">
        <f t="shared" si="8"/>
        <v>1</v>
      </c>
    </row>
    <row r="213" spans="2:8" ht="42.75" x14ac:dyDescent="0.2">
      <c r="B213" s="67" t="s">
        <v>273</v>
      </c>
      <c r="C213" s="71" t="s">
        <v>274</v>
      </c>
      <c r="D213" s="78" t="s">
        <v>3</v>
      </c>
      <c r="E213" s="79">
        <v>2</v>
      </c>
      <c r="F213" s="13">
        <v>1</v>
      </c>
      <c r="G213" s="58"/>
      <c r="H213" s="22">
        <f t="shared" si="8"/>
        <v>2</v>
      </c>
    </row>
    <row r="214" spans="2:8" ht="28.5" x14ac:dyDescent="0.2">
      <c r="B214" s="67" t="s">
        <v>275</v>
      </c>
      <c r="C214" s="71" t="s">
        <v>276</v>
      </c>
      <c r="D214" s="78" t="s">
        <v>3</v>
      </c>
      <c r="E214" s="79">
        <v>4</v>
      </c>
      <c r="F214" s="13">
        <v>1</v>
      </c>
      <c r="G214" s="58"/>
      <c r="H214" s="22">
        <f t="shared" si="8"/>
        <v>4</v>
      </c>
    </row>
    <row r="215" spans="2:8" ht="28.5" x14ac:dyDescent="0.2">
      <c r="B215" s="67" t="s">
        <v>277</v>
      </c>
      <c r="C215" s="71" t="s">
        <v>278</v>
      </c>
      <c r="D215" s="78" t="s">
        <v>3</v>
      </c>
      <c r="E215" s="79">
        <v>5</v>
      </c>
      <c r="F215" s="13">
        <v>1</v>
      </c>
      <c r="G215" s="58"/>
      <c r="H215" s="22">
        <f t="shared" si="8"/>
        <v>5</v>
      </c>
    </row>
    <row r="216" spans="2:8" ht="42.75" x14ac:dyDescent="0.2">
      <c r="B216" s="67" t="s">
        <v>279</v>
      </c>
      <c r="C216" s="71" t="s">
        <v>280</v>
      </c>
      <c r="D216" s="78" t="s">
        <v>3</v>
      </c>
      <c r="E216" s="79">
        <v>2</v>
      </c>
      <c r="F216" s="13">
        <v>1</v>
      </c>
      <c r="G216" s="58"/>
      <c r="H216" s="22">
        <f t="shared" si="8"/>
        <v>2</v>
      </c>
    </row>
    <row r="217" spans="2:8" ht="42.75" x14ac:dyDescent="0.2">
      <c r="B217" s="67" t="s">
        <v>281</v>
      </c>
      <c r="C217" s="71" t="s">
        <v>62</v>
      </c>
      <c r="D217" s="78" t="s">
        <v>3</v>
      </c>
      <c r="E217" s="79">
        <v>1</v>
      </c>
      <c r="F217" s="13">
        <v>1</v>
      </c>
      <c r="G217" s="58"/>
      <c r="H217" s="22">
        <f t="shared" si="8"/>
        <v>1</v>
      </c>
    </row>
    <row r="218" spans="2:8" ht="42.75" x14ac:dyDescent="0.2">
      <c r="B218" s="67" t="s">
        <v>282</v>
      </c>
      <c r="C218" s="71" t="s">
        <v>63</v>
      </c>
      <c r="D218" s="78" t="s">
        <v>3</v>
      </c>
      <c r="E218" s="79">
        <v>1</v>
      </c>
      <c r="F218" s="13">
        <v>1</v>
      </c>
      <c r="G218" s="58"/>
      <c r="H218" s="22">
        <f t="shared" si="8"/>
        <v>1</v>
      </c>
    </row>
    <row r="219" spans="2:8" ht="15.75" x14ac:dyDescent="0.2">
      <c r="B219" s="51"/>
      <c r="C219" s="53" t="s">
        <v>258</v>
      </c>
      <c r="D219" s="54"/>
      <c r="E219" s="54"/>
      <c r="F219" s="54"/>
      <c r="G219" s="54"/>
      <c r="H219" s="57">
        <f>SUM(H206:H218)</f>
        <v>60</v>
      </c>
    </row>
    <row r="220" spans="2:8" ht="15.75" x14ac:dyDescent="0.2">
      <c r="B220" s="51"/>
      <c r="C220" s="53" t="s">
        <v>44</v>
      </c>
      <c r="D220" s="54"/>
      <c r="E220" s="54"/>
      <c r="F220" s="54"/>
      <c r="G220" s="54"/>
      <c r="H220" s="57">
        <f>H219+H204</f>
        <v>269</v>
      </c>
    </row>
    <row r="221" spans="2:8" s="6" customFormat="1" ht="15.75" x14ac:dyDescent="0.2">
      <c r="B221" s="50"/>
      <c r="C221" s="51" t="s">
        <v>94</v>
      </c>
      <c r="D221" s="52"/>
      <c r="E221" s="52"/>
      <c r="F221" s="52"/>
      <c r="G221" s="52"/>
      <c r="H221" s="52"/>
    </row>
    <row r="222" spans="2:8" ht="71.25" x14ac:dyDescent="0.2">
      <c r="B222" s="67" t="s">
        <v>284</v>
      </c>
      <c r="C222" s="71" t="s">
        <v>285</v>
      </c>
      <c r="D222" s="78" t="s">
        <v>3</v>
      </c>
      <c r="E222" s="79">
        <v>2</v>
      </c>
      <c r="F222" s="13">
        <v>1</v>
      </c>
      <c r="G222" s="58"/>
      <c r="H222" s="22">
        <f t="shared" ref="H222:H238" si="9">ROUND(E222*F222,2)</f>
        <v>2</v>
      </c>
    </row>
    <row r="223" spans="2:8" ht="57" x14ac:dyDescent="0.2">
      <c r="B223" s="67" t="s">
        <v>286</v>
      </c>
      <c r="C223" s="71" t="s">
        <v>287</v>
      </c>
      <c r="D223" s="78" t="s">
        <v>3</v>
      </c>
      <c r="E223" s="79">
        <v>1</v>
      </c>
      <c r="F223" s="13">
        <v>1</v>
      </c>
      <c r="G223" s="58"/>
      <c r="H223" s="22">
        <f t="shared" si="9"/>
        <v>1</v>
      </c>
    </row>
    <row r="224" spans="2:8" ht="42.75" x14ac:dyDescent="0.2">
      <c r="B224" s="67" t="s">
        <v>288</v>
      </c>
      <c r="C224" s="71" t="s">
        <v>289</v>
      </c>
      <c r="D224" s="78" t="s">
        <v>5</v>
      </c>
      <c r="E224" s="79">
        <v>120</v>
      </c>
      <c r="F224" s="13">
        <v>1</v>
      </c>
      <c r="G224" s="58"/>
      <c r="H224" s="22">
        <f t="shared" si="9"/>
        <v>120</v>
      </c>
    </row>
    <row r="225" spans="2:8" ht="42.75" x14ac:dyDescent="0.2">
      <c r="B225" s="67" t="s">
        <v>290</v>
      </c>
      <c r="C225" s="71" t="s">
        <v>77</v>
      </c>
      <c r="D225" s="78" t="s">
        <v>5</v>
      </c>
      <c r="E225" s="79">
        <v>2.5</v>
      </c>
      <c r="F225" s="13">
        <v>1</v>
      </c>
      <c r="G225" s="58"/>
      <c r="H225" s="22">
        <f t="shared" si="9"/>
        <v>2.5</v>
      </c>
    </row>
    <row r="226" spans="2:8" ht="85.5" x14ac:dyDescent="0.2">
      <c r="B226" s="67" t="s">
        <v>291</v>
      </c>
      <c r="C226" s="71" t="s">
        <v>78</v>
      </c>
      <c r="D226" s="78" t="s">
        <v>5</v>
      </c>
      <c r="E226" s="79">
        <v>2</v>
      </c>
      <c r="F226" s="13">
        <v>1</v>
      </c>
      <c r="G226" s="58"/>
      <c r="H226" s="22">
        <f t="shared" si="9"/>
        <v>2</v>
      </c>
    </row>
    <row r="227" spans="2:8" ht="28.5" x14ac:dyDescent="0.2">
      <c r="B227" s="67" t="s">
        <v>292</v>
      </c>
      <c r="C227" s="71" t="s">
        <v>293</v>
      </c>
      <c r="D227" s="78" t="s">
        <v>3</v>
      </c>
      <c r="E227" s="79">
        <v>1</v>
      </c>
      <c r="F227" s="13">
        <v>1</v>
      </c>
      <c r="G227" s="58"/>
      <c r="H227" s="22">
        <f t="shared" si="9"/>
        <v>1</v>
      </c>
    </row>
    <row r="228" spans="2:8" ht="28.5" x14ac:dyDescent="0.2">
      <c r="B228" s="67" t="s">
        <v>294</v>
      </c>
      <c r="C228" s="71" t="s">
        <v>295</v>
      </c>
      <c r="D228" s="78" t="s">
        <v>3</v>
      </c>
      <c r="E228" s="79">
        <v>2</v>
      </c>
      <c r="F228" s="13">
        <v>1</v>
      </c>
      <c r="G228" s="58"/>
      <c r="H228" s="22">
        <f t="shared" si="9"/>
        <v>2</v>
      </c>
    </row>
    <row r="229" spans="2:8" ht="71.25" x14ac:dyDescent="0.2">
      <c r="B229" s="67" t="s">
        <v>296</v>
      </c>
      <c r="C229" s="71" t="s">
        <v>297</v>
      </c>
      <c r="D229" s="78" t="s">
        <v>3</v>
      </c>
      <c r="E229" s="79">
        <v>2</v>
      </c>
      <c r="F229" s="13">
        <v>1</v>
      </c>
      <c r="G229" s="58"/>
      <c r="H229" s="22">
        <f t="shared" si="9"/>
        <v>2</v>
      </c>
    </row>
    <row r="230" spans="2:8" ht="71.25" x14ac:dyDescent="0.2">
      <c r="B230" s="67" t="s">
        <v>254</v>
      </c>
      <c r="C230" s="71" t="s">
        <v>40</v>
      </c>
      <c r="D230" s="78" t="s">
        <v>3</v>
      </c>
      <c r="E230" s="79">
        <v>2</v>
      </c>
      <c r="F230" s="13">
        <v>1</v>
      </c>
      <c r="G230" s="58"/>
      <c r="H230" s="22">
        <f t="shared" si="9"/>
        <v>2</v>
      </c>
    </row>
    <row r="231" spans="2:8" ht="42.75" x14ac:dyDescent="0.2">
      <c r="B231" s="67" t="s">
        <v>298</v>
      </c>
      <c r="C231" s="71" t="s">
        <v>299</v>
      </c>
      <c r="D231" s="78" t="s">
        <v>5</v>
      </c>
      <c r="E231" s="79">
        <v>139.5</v>
      </c>
      <c r="F231" s="13">
        <v>1</v>
      </c>
      <c r="G231" s="58"/>
      <c r="H231" s="22">
        <f t="shared" si="9"/>
        <v>139.5</v>
      </c>
    </row>
    <row r="232" spans="2:8" ht="42.75" x14ac:dyDescent="0.2">
      <c r="B232" s="67" t="s">
        <v>300</v>
      </c>
      <c r="C232" s="71" t="s">
        <v>301</v>
      </c>
      <c r="D232" s="78" t="s">
        <v>5</v>
      </c>
      <c r="E232" s="79">
        <v>46.5</v>
      </c>
      <c r="F232" s="13">
        <v>1</v>
      </c>
      <c r="G232" s="58"/>
      <c r="H232" s="22">
        <f t="shared" si="9"/>
        <v>46.5</v>
      </c>
    </row>
    <row r="233" spans="2:8" ht="42.75" x14ac:dyDescent="0.2">
      <c r="B233" s="67" t="s">
        <v>302</v>
      </c>
      <c r="C233" s="71" t="s">
        <v>303</v>
      </c>
      <c r="D233" s="78" t="s">
        <v>5</v>
      </c>
      <c r="E233" s="79">
        <v>255</v>
      </c>
      <c r="F233" s="13">
        <v>1</v>
      </c>
      <c r="G233" s="58"/>
      <c r="H233" s="22">
        <f t="shared" si="9"/>
        <v>255</v>
      </c>
    </row>
    <row r="234" spans="2:8" ht="42.75" x14ac:dyDescent="0.2">
      <c r="B234" s="67" t="s">
        <v>304</v>
      </c>
      <c r="C234" s="71" t="s">
        <v>41</v>
      </c>
      <c r="D234" s="78" t="s">
        <v>5</v>
      </c>
      <c r="E234" s="79">
        <v>143.5</v>
      </c>
      <c r="F234" s="13">
        <v>1</v>
      </c>
      <c r="G234" s="58"/>
      <c r="H234" s="22">
        <f t="shared" si="9"/>
        <v>143.5</v>
      </c>
    </row>
    <row r="235" spans="2:8" ht="42.75" x14ac:dyDescent="0.2">
      <c r="B235" s="67" t="s">
        <v>305</v>
      </c>
      <c r="C235" s="71" t="s">
        <v>42</v>
      </c>
      <c r="D235" s="78" t="s">
        <v>5</v>
      </c>
      <c r="E235" s="79">
        <v>89</v>
      </c>
      <c r="F235" s="13">
        <v>1</v>
      </c>
      <c r="G235" s="58"/>
      <c r="H235" s="22">
        <f t="shared" si="9"/>
        <v>89</v>
      </c>
    </row>
    <row r="236" spans="2:8" ht="42.75" x14ac:dyDescent="0.2">
      <c r="B236" s="67" t="s">
        <v>306</v>
      </c>
      <c r="C236" s="71" t="s">
        <v>51</v>
      </c>
      <c r="D236" s="78" t="s">
        <v>5</v>
      </c>
      <c r="E236" s="79">
        <v>4</v>
      </c>
      <c r="F236" s="13">
        <v>1</v>
      </c>
      <c r="G236" s="58"/>
      <c r="H236" s="22">
        <f t="shared" si="9"/>
        <v>4</v>
      </c>
    </row>
    <row r="237" spans="2:8" ht="42.75" x14ac:dyDescent="0.2">
      <c r="B237" s="67" t="s">
        <v>307</v>
      </c>
      <c r="C237" s="71" t="s">
        <v>308</v>
      </c>
      <c r="D237" s="78" t="s">
        <v>5</v>
      </c>
      <c r="E237" s="79">
        <v>11.6</v>
      </c>
      <c r="F237" s="13">
        <v>1</v>
      </c>
      <c r="G237" s="58"/>
      <c r="H237" s="22">
        <f t="shared" si="9"/>
        <v>11.6</v>
      </c>
    </row>
    <row r="238" spans="2:8" ht="114" x14ac:dyDescent="0.2">
      <c r="B238" s="67" t="s">
        <v>309</v>
      </c>
      <c r="C238" s="71" t="s">
        <v>310</v>
      </c>
      <c r="D238" s="78" t="s">
        <v>35</v>
      </c>
      <c r="E238" s="79">
        <v>2</v>
      </c>
      <c r="F238" s="13">
        <v>1</v>
      </c>
      <c r="G238" s="58"/>
      <c r="H238" s="22">
        <f t="shared" si="9"/>
        <v>2</v>
      </c>
    </row>
    <row r="239" spans="2:8" ht="15.75" x14ac:dyDescent="0.2">
      <c r="B239" s="51"/>
      <c r="C239" s="53" t="s">
        <v>283</v>
      </c>
      <c r="D239" s="54"/>
      <c r="E239" s="54"/>
      <c r="F239" s="54"/>
      <c r="G239" s="54"/>
      <c r="H239" s="57">
        <f>SUM(H222:H238)</f>
        <v>825.6</v>
      </c>
    </row>
    <row r="240" spans="2:8" ht="47.25" x14ac:dyDescent="0.2">
      <c r="B240" s="55"/>
      <c r="C240" s="56" t="s">
        <v>311</v>
      </c>
      <c r="D240" s="63"/>
      <c r="E240" s="65"/>
      <c r="F240" s="65"/>
      <c r="G240" s="64"/>
      <c r="H240" s="59">
        <f>H111+H132+H144+H169+H182+H220+H239</f>
        <v>42920.420000000006</v>
      </c>
    </row>
    <row r="241" spans="2:8" s="24" customFormat="1" ht="15.75" x14ac:dyDescent="0.25">
      <c r="B241" s="34"/>
      <c r="C241" s="60" t="s">
        <v>95</v>
      </c>
      <c r="D241" s="61"/>
      <c r="E241" s="66"/>
      <c r="F241" s="66"/>
      <c r="G241" s="61"/>
      <c r="H241" s="62"/>
    </row>
    <row r="242" spans="2:8" s="6" customFormat="1" ht="15.75" x14ac:dyDescent="0.2">
      <c r="B242" s="50"/>
      <c r="C242" s="51" t="s">
        <v>96</v>
      </c>
      <c r="D242" s="52"/>
      <c r="E242" s="52"/>
      <c r="F242" s="52"/>
      <c r="G242" s="52"/>
      <c r="H242" s="52"/>
    </row>
    <row r="243" spans="2:8" s="6" customFormat="1" ht="15.75" x14ac:dyDescent="0.2">
      <c r="B243" s="50"/>
      <c r="C243" s="51" t="s">
        <v>97</v>
      </c>
      <c r="D243" s="52"/>
      <c r="E243" s="52"/>
      <c r="F243" s="52"/>
      <c r="G243" s="52"/>
      <c r="H243" s="52"/>
    </row>
    <row r="244" spans="2:8" ht="42.75" x14ac:dyDescent="0.2">
      <c r="B244" s="67" t="s">
        <v>132</v>
      </c>
      <c r="C244" s="71" t="s">
        <v>52</v>
      </c>
      <c r="D244" s="68" t="s">
        <v>4</v>
      </c>
      <c r="E244" s="79">
        <v>476</v>
      </c>
      <c r="F244" s="13">
        <v>1</v>
      </c>
      <c r="G244" s="58"/>
      <c r="H244" s="22">
        <f t="shared" si="6"/>
        <v>476</v>
      </c>
    </row>
    <row r="245" spans="2:8" ht="15.75" x14ac:dyDescent="0.2">
      <c r="B245" s="51"/>
      <c r="C245" s="53" t="s">
        <v>80</v>
      </c>
      <c r="D245" s="54"/>
      <c r="E245" s="54"/>
      <c r="F245" s="54"/>
      <c r="G245" s="54"/>
      <c r="H245" s="57">
        <f>SUM(H244:H244)</f>
        <v>476</v>
      </c>
    </row>
    <row r="246" spans="2:8" s="6" customFormat="1" ht="15.75" x14ac:dyDescent="0.2">
      <c r="B246" s="50"/>
      <c r="C246" s="51" t="s">
        <v>98</v>
      </c>
      <c r="D246" s="52"/>
      <c r="E246" s="52"/>
      <c r="F246" s="52"/>
      <c r="G246" s="52"/>
      <c r="H246" s="52"/>
    </row>
    <row r="247" spans="2:8" ht="42.75" x14ac:dyDescent="0.2">
      <c r="B247" s="67" t="s">
        <v>133</v>
      </c>
      <c r="C247" s="71" t="s">
        <v>22</v>
      </c>
      <c r="D247" s="78" t="s">
        <v>21</v>
      </c>
      <c r="E247" s="79">
        <v>42.72</v>
      </c>
      <c r="F247" s="13">
        <v>1</v>
      </c>
      <c r="G247" s="58"/>
      <c r="H247" s="22">
        <f t="shared" si="6"/>
        <v>42.72</v>
      </c>
    </row>
    <row r="248" spans="2:8" ht="57" x14ac:dyDescent="0.2">
      <c r="B248" s="67" t="s">
        <v>134</v>
      </c>
      <c r="C248" s="71" t="s">
        <v>135</v>
      </c>
      <c r="D248" s="78" t="s">
        <v>4</v>
      </c>
      <c r="E248" s="79">
        <v>53.4</v>
      </c>
      <c r="F248" s="13">
        <v>1</v>
      </c>
      <c r="G248" s="58"/>
      <c r="H248" s="22">
        <f t="shared" si="6"/>
        <v>53.4</v>
      </c>
    </row>
    <row r="249" spans="2:8" ht="57" x14ac:dyDescent="0.2">
      <c r="B249" s="67" t="s">
        <v>136</v>
      </c>
      <c r="C249" s="71" t="s">
        <v>25</v>
      </c>
      <c r="D249" s="78" t="s">
        <v>20</v>
      </c>
      <c r="E249" s="79">
        <v>49.84</v>
      </c>
      <c r="F249" s="13">
        <v>1</v>
      </c>
      <c r="G249" s="58"/>
      <c r="H249" s="22">
        <f t="shared" si="6"/>
        <v>49.84</v>
      </c>
    </row>
    <row r="250" spans="2:8" ht="57" x14ac:dyDescent="0.2">
      <c r="B250" s="67" t="s">
        <v>147</v>
      </c>
      <c r="C250" s="71" t="s">
        <v>148</v>
      </c>
      <c r="D250" s="78" t="s">
        <v>4</v>
      </c>
      <c r="E250" s="79">
        <v>71.2</v>
      </c>
      <c r="F250" s="13">
        <v>1</v>
      </c>
      <c r="G250" s="58"/>
      <c r="H250" s="22">
        <f t="shared" si="6"/>
        <v>71.2</v>
      </c>
    </row>
    <row r="251" spans="2:8" ht="85.5" x14ac:dyDescent="0.2">
      <c r="B251" s="67" t="s">
        <v>154</v>
      </c>
      <c r="C251" s="71" t="s">
        <v>155</v>
      </c>
      <c r="D251" s="78" t="s">
        <v>4</v>
      </c>
      <c r="E251" s="79">
        <v>142.4</v>
      </c>
      <c r="F251" s="13">
        <v>1</v>
      </c>
      <c r="G251" s="58"/>
      <c r="H251" s="22">
        <f t="shared" si="6"/>
        <v>142.4</v>
      </c>
    </row>
    <row r="252" spans="2:8" ht="71.25" x14ac:dyDescent="0.2">
      <c r="B252" s="67" t="s">
        <v>158</v>
      </c>
      <c r="C252" s="71" t="s">
        <v>46</v>
      </c>
      <c r="D252" s="78" t="s">
        <v>21</v>
      </c>
      <c r="E252" s="79">
        <v>393.35</v>
      </c>
      <c r="F252" s="13">
        <v>1</v>
      </c>
      <c r="G252" s="58"/>
      <c r="H252" s="22">
        <f t="shared" si="6"/>
        <v>393.35</v>
      </c>
    </row>
    <row r="253" spans="2:8" ht="71.25" x14ac:dyDescent="0.2">
      <c r="B253" s="67" t="s">
        <v>156</v>
      </c>
      <c r="C253" s="71" t="s">
        <v>23</v>
      </c>
      <c r="D253" s="78" t="s">
        <v>21</v>
      </c>
      <c r="E253" s="79">
        <v>33.51</v>
      </c>
      <c r="F253" s="13">
        <v>1</v>
      </c>
      <c r="G253" s="58"/>
      <c r="H253" s="22">
        <f t="shared" si="6"/>
        <v>33.51</v>
      </c>
    </row>
    <row r="254" spans="2:8" ht="42.75" x14ac:dyDescent="0.2">
      <c r="B254" s="67" t="s">
        <v>157</v>
      </c>
      <c r="C254" s="71" t="s">
        <v>66</v>
      </c>
      <c r="D254" s="78" t="s">
        <v>21</v>
      </c>
      <c r="E254" s="79">
        <v>9.2100000000000009</v>
      </c>
      <c r="F254" s="13">
        <v>1</v>
      </c>
      <c r="G254" s="58"/>
      <c r="H254" s="22">
        <f t="shared" si="6"/>
        <v>9.2100000000000009</v>
      </c>
    </row>
    <row r="255" spans="2:8" ht="15.75" x14ac:dyDescent="0.2">
      <c r="B255" s="51"/>
      <c r="C255" s="53" t="s">
        <v>312</v>
      </c>
      <c r="D255" s="54"/>
      <c r="E255" s="54"/>
      <c r="F255" s="54"/>
      <c r="G255" s="54"/>
      <c r="H255" s="57">
        <f>SUM(H247:H254)</f>
        <v>795.63000000000011</v>
      </c>
    </row>
    <row r="256" spans="2:8" s="6" customFormat="1" ht="15.75" x14ac:dyDescent="0.2">
      <c r="B256" s="50"/>
      <c r="C256" s="51" t="s">
        <v>99</v>
      </c>
      <c r="D256" s="52"/>
      <c r="E256" s="52"/>
      <c r="F256" s="52"/>
      <c r="G256" s="52"/>
      <c r="H256" s="52"/>
    </row>
    <row r="257" spans="2:8" ht="57" x14ac:dyDescent="0.2">
      <c r="B257" s="67" t="s">
        <v>313</v>
      </c>
      <c r="C257" s="71" t="s">
        <v>74</v>
      </c>
      <c r="D257" s="78" t="s">
        <v>20</v>
      </c>
      <c r="E257" s="79">
        <v>40.32</v>
      </c>
      <c r="F257" s="13">
        <v>1</v>
      </c>
      <c r="G257" s="58"/>
      <c r="H257" s="22">
        <f t="shared" si="6"/>
        <v>40.32</v>
      </c>
    </row>
    <row r="258" spans="2:8" ht="57" x14ac:dyDescent="0.2">
      <c r="B258" s="67" t="s">
        <v>185</v>
      </c>
      <c r="C258" s="71" t="s">
        <v>30</v>
      </c>
      <c r="D258" s="78" t="s">
        <v>4</v>
      </c>
      <c r="E258" s="79">
        <v>400</v>
      </c>
      <c r="F258" s="13">
        <v>1</v>
      </c>
      <c r="G258" s="58"/>
      <c r="H258" s="22">
        <f t="shared" si="6"/>
        <v>400</v>
      </c>
    </row>
    <row r="259" spans="2:8" ht="142.5" x14ac:dyDescent="0.2">
      <c r="B259" s="67" t="s">
        <v>314</v>
      </c>
      <c r="C259" s="71" t="s">
        <v>75</v>
      </c>
      <c r="D259" s="78" t="s">
        <v>4</v>
      </c>
      <c r="E259" s="79">
        <v>400</v>
      </c>
      <c r="F259" s="13">
        <v>1</v>
      </c>
      <c r="G259" s="58"/>
      <c r="H259" s="22">
        <f t="shared" si="6"/>
        <v>400</v>
      </c>
    </row>
    <row r="260" spans="2:8" ht="156.75" x14ac:dyDescent="0.2">
      <c r="B260" s="67" t="s">
        <v>193</v>
      </c>
      <c r="C260" s="71" t="s">
        <v>19</v>
      </c>
      <c r="D260" s="78" t="s">
        <v>4</v>
      </c>
      <c r="E260" s="79">
        <v>62.3</v>
      </c>
      <c r="F260" s="13">
        <v>1</v>
      </c>
      <c r="G260" s="58"/>
      <c r="H260" s="22">
        <f t="shared" si="6"/>
        <v>62.3</v>
      </c>
    </row>
    <row r="261" spans="2:8" ht="171" x14ac:dyDescent="0.2">
      <c r="B261" s="67" t="s">
        <v>202</v>
      </c>
      <c r="C261" s="71" t="s">
        <v>68</v>
      </c>
      <c r="D261" s="78" t="s">
        <v>4</v>
      </c>
      <c r="E261" s="79">
        <v>62.3</v>
      </c>
      <c r="F261" s="13">
        <v>1</v>
      </c>
      <c r="G261" s="58"/>
      <c r="H261" s="22">
        <f t="shared" si="6"/>
        <v>62.3</v>
      </c>
    </row>
    <row r="262" spans="2:8" ht="15.75" x14ac:dyDescent="0.2">
      <c r="B262" s="51"/>
      <c r="C262" s="53" t="s">
        <v>33</v>
      </c>
      <c r="D262" s="54"/>
      <c r="E262" s="54"/>
      <c r="F262" s="54"/>
      <c r="G262" s="54"/>
      <c r="H262" s="57">
        <f>SUM(H257:H261)</f>
        <v>964.91999999999985</v>
      </c>
    </row>
    <row r="263" spans="2:8" s="6" customFormat="1" ht="15.75" x14ac:dyDescent="0.2">
      <c r="B263" s="50"/>
      <c r="C263" s="51" t="s">
        <v>111</v>
      </c>
      <c r="D263" s="52"/>
      <c r="E263" s="52"/>
      <c r="F263" s="52"/>
      <c r="G263" s="52"/>
      <c r="H263" s="52"/>
    </row>
    <row r="264" spans="2:8" ht="42.75" x14ac:dyDescent="0.2">
      <c r="B264" s="67" t="s">
        <v>132</v>
      </c>
      <c r="C264" s="71" t="s">
        <v>52</v>
      </c>
      <c r="D264" s="78" t="s">
        <v>4</v>
      </c>
      <c r="E264" s="79">
        <v>7.26</v>
      </c>
      <c r="F264" s="13">
        <v>1</v>
      </c>
      <c r="G264" s="58"/>
      <c r="H264" s="22">
        <f t="shared" si="6"/>
        <v>7.26</v>
      </c>
    </row>
    <row r="265" spans="2:8" ht="42.75" x14ac:dyDescent="0.2">
      <c r="B265" s="67" t="s">
        <v>133</v>
      </c>
      <c r="C265" s="71" t="s">
        <v>22</v>
      </c>
      <c r="D265" s="78" t="s">
        <v>21</v>
      </c>
      <c r="E265" s="79">
        <v>3.3</v>
      </c>
      <c r="F265" s="13">
        <v>1</v>
      </c>
      <c r="G265" s="58"/>
      <c r="H265" s="22">
        <f t="shared" ref="H265:H277" si="10">ROUND(E265*F265,2)</f>
        <v>3.3</v>
      </c>
    </row>
    <row r="266" spans="2:8" ht="57" x14ac:dyDescent="0.2">
      <c r="B266" s="67" t="s">
        <v>134</v>
      </c>
      <c r="C266" s="71" t="s">
        <v>135</v>
      </c>
      <c r="D266" s="78" t="s">
        <v>4</v>
      </c>
      <c r="E266" s="79">
        <v>6</v>
      </c>
      <c r="F266" s="13">
        <v>1</v>
      </c>
      <c r="G266" s="58"/>
      <c r="H266" s="22">
        <f t="shared" si="10"/>
        <v>6</v>
      </c>
    </row>
    <row r="267" spans="2:8" ht="57" x14ac:dyDescent="0.2">
      <c r="B267" s="67" t="s">
        <v>136</v>
      </c>
      <c r="C267" s="71" t="s">
        <v>25</v>
      </c>
      <c r="D267" s="78" t="s">
        <v>20</v>
      </c>
      <c r="E267" s="79">
        <v>6.16</v>
      </c>
      <c r="F267" s="13">
        <v>1</v>
      </c>
      <c r="G267" s="58"/>
      <c r="H267" s="22">
        <f t="shared" si="10"/>
        <v>6.16</v>
      </c>
    </row>
    <row r="268" spans="2:8" ht="57" x14ac:dyDescent="0.2">
      <c r="B268" s="67" t="s">
        <v>147</v>
      </c>
      <c r="C268" s="71" t="s">
        <v>148</v>
      </c>
      <c r="D268" s="78" t="s">
        <v>4</v>
      </c>
      <c r="E268" s="79">
        <v>8.25</v>
      </c>
      <c r="F268" s="13">
        <v>1</v>
      </c>
      <c r="G268" s="58"/>
      <c r="H268" s="22">
        <f t="shared" si="10"/>
        <v>8.25</v>
      </c>
    </row>
    <row r="269" spans="2:8" ht="71.25" x14ac:dyDescent="0.2">
      <c r="B269" s="67" t="s">
        <v>158</v>
      </c>
      <c r="C269" s="71" t="s">
        <v>46</v>
      </c>
      <c r="D269" s="78" t="s">
        <v>21</v>
      </c>
      <c r="E269" s="79">
        <v>1.0900000000000001</v>
      </c>
      <c r="F269" s="13">
        <v>1</v>
      </c>
      <c r="G269" s="58"/>
      <c r="H269" s="22">
        <f t="shared" si="10"/>
        <v>1.0900000000000001</v>
      </c>
    </row>
    <row r="270" spans="2:8" ht="57" x14ac:dyDescent="0.2">
      <c r="B270" s="67" t="s">
        <v>185</v>
      </c>
      <c r="C270" s="71" t="s">
        <v>30</v>
      </c>
      <c r="D270" s="78" t="s">
        <v>4</v>
      </c>
      <c r="E270" s="79">
        <v>7.26</v>
      </c>
      <c r="F270" s="13">
        <v>1</v>
      </c>
      <c r="G270" s="58"/>
      <c r="H270" s="22">
        <f t="shared" si="10"/>
        <v>7.26</v>
      </c>
    </row>
    <row r="271" spans="2:8" ht="114" x14ac:dyDescent="0.2">
      <c r="B271" s="67" t="s">
        <v>187</v>
      </c>
      <c r="C271" s="71" t="s">
        <v>188</v>
      </c>
      <c r="D271" s="78" t="s">
        <v>4</v>
      </c>
      <c r="E271" s="79">
        <v>7.26</v>
      </c>
      <c r="F271" s="13">
        <v>1</v>
      </c>
      <c r="G271" s="58"/>
      <c r="H271" s="22">
        <f t="shared" si="10"/>
        <v>7.26</v>
      </c>
    </row>
    <row r="272" spans="2:8" ht="99.75" x14ac:dyDescent="0.2">
      <c r="B272" s="67" t="s">
        <v>173</v>
      </c>
      <c r="C272" s="71" t="s">
        <v>174</v>
      </c>
      <c r="D272" s="78" t="s">
        <v>5</v>
      </c>
      <c r="E272" s="79">
        <v>7</v>
      </c>
      <c r="F272" s="13">
        <v>1</v>
      </c>
      <c r="G272" s="58"/>
      <c r="H272" s="22">
        <f t="shared" si="10"/>
        <v>7</v>
      </c>
    </row>
    <row r="273" spans="2:8" ht="171" x14ac:dyDescent="0.2">
      <c r="B273" s="67" t="s">
        <v>177</v>
      </c>
      <c r="C273" s="71" t="s">
        <v>178</v>
      </c>
      <c r="D273" s="78" t="s">
        <v>4</v>
      </c>
      <c r="E273" s="79">
        <v>2.67</v>
      </c>
      <c r="F273" s="13">
        <v>1</v>
      </c>
      <c r="G273" s="58"/>
      <c r="H273" s="22">
        <f t="shared" si="10"/>
        <v>2.67</v>
      </c>
    </row>
    <row r="274" spans="2:8" ht="156.75" x14ac:dyDescent="0.2">
      <c r="B274" s="67" t="s">
        <v>193</v>
      </c>
      <c r="C274" s="71" t="s">
        <v>19</v>
      </c>
      <c r="D274" s="78" t="s">
        <v>4</v>
      </c>
      <c r="E274" s="79">
        <v>8.49</v>
      </c>
      <c r="F274" s="13">
        <v>1</v>
      </c>
      <c r="G274" s="58"/>
      <c r="H274" s="22">
        <f t="shared" si="10"/>
        <v>8.49</v>
      </c>
    </row>
    <row r="275" spans="2:8" ht="171" x14ac:dyDescent="0.2">
      <c r="B275" s="67" t="s">
        <v>202</v>
      </c>
      <c r="C275" s="71" t="s">
        <v>68</v>
      </c>
      <c r="D275" s="78" t="s">
        <v>4</v>
      </c>
      <c r="E275" s="79">
        <v>8.49</v>
      </c>
      <c r="F275" s="13">
        <v>1</v>
      </c>
      <c r="G275" s="58"/>
      <c r="H275" s="22">
        <f t="shared" si="10"/>
        <v>8.49</v>
      </c>
    </row>
    <row r="276" spans="2:8" ht="71.25" x14ac:dyDescent="0.2">
      <c r="B276" s="67" t="s">
        <v>315</v>
      </c>
      <c r="C276" s="71" t="s">
        <v>316</v>
      </c>
      <c r="D276" s="78" t="s">
        <v>3</v>
      </c>
      <c r="E276" s="79">
        <v>1</v>
      </c>
      <c r="F276" s="13">
        <v>1</v>
      </c>
      <c r="G276" s="58"/>
      <c r="H276" s="22">
        <f t="shared" si="10"/>
        <v>1</v>
      </c>
    </row>
    <row r="277" spans="2:8" ht="42.75" x14ac:dyDescent="0.2">
      <c r="B277" s="67" t="s">
        <v>317</v>
      </c>
      <c r="C277" s="71" t="s">
        <v>318</v>
      </c>
      <c r="D277" s="78" t="s">
        <v>3</v>
      </c>
      <c r="E277" s="79">
        <v>2</v>
      </c>
      <c r="F277" s="13">
        <v>1</v>
      </c>
      <c r="G277" s="58"/>
      <c r="H277" s="22">
        <f t="shared" si="10"/>
        <v>2</v>
      </c>
    </row>
    <row r="278" spans="2:8" ht="15.75" x14ac:dyDescent="0.2">
      <c r="B278" s="51"/>
      <c r="C278" s="53" t="s">
        <v>319</v>
      </c>
      <c r="D278" s="54"/>
      <c r="E278" s="54"/>
      <c r="F278" s="54"/>
      <c r="G278" s="54"/>
      <c r="H278" s="57">
        <f>SUM(H264:H277)</f>
        <v>76.22999999999999</v>
      </c>
    </row>
    <row r="279" spans="2:8" s="6" customFormat="1" ht="15.75" x14ac:dyDescent="0.2">
      <c r="B279" s="50"/>
      <c r="C279" s="51" t="s">
        <v>100</v>
      </c>
      <c r="D279" s="52"/>
      <c r="E279" s="52"/>
      <c r="F279" s="52"/>
      <c r="G279" s="52"/>
      <c r="H279" s="52"/>
    </row>
    <row r="280" spans="2:8" ht="42.75" x14ac:dyDescent="0.2">
      <c r="B280" s="67" t="s">
        <v>132</v>
      </c>
      <c r="C280" s="71" t="s">
        <v>52</v>
      </c>
      <c r="D280" s="78" t="s">
        <v>4</v>
      </c>
      <c r="E280" s="79">
        <v>87.92</v>
      </c>
      <c r="F280" s="13">
        <v>1</v>
      </c>
      <c r="G280" s="58"/>
      <c r="H280" s="22">
        <f t="shared" si="6"/>
        <v>87.92</v>
      </c>
    </row>
    <row r="281" spans="2:8" ht="42.75" x14ac:dyDescent="0.2">
      <c r="B281" s="67" t="s">
        <v>133</v>
      </c>
      <c r="C281" s="71" t="s">
        <v>22</v>
      </c>
      <c r="D281" s="78" t="s">
        <v>21</v>
      </c>
      <c r="E281" s="79">
        <v>32.549999999999997</v>
      </c>
      <c r="F281" s="13">
        <v>1</v>
      </c>
      <c r="G281" s="58"/>
      <c r="H281" s="22">
        <f t="shared" si="6"/>
        <v>32.549999999999997</v>
      </c>
    </row>
    <row r="282" spans="2:8" ht="57" x14ac:dyDescent="0.2">
      <c r="B282" s="67" t="s">
        <v>134</v>
      </c>
      <c r="C282" s="71" t="s">
        <v>135</v>
      </c>
      <c r="D282" s="78" t="s">
        <v>4</v>
      </c>
      <c r="E282" s="79">
        <v>73.62</v>
      </c>
      <c r="F282" s="13">
        <v>1</v>
      </c>
      <c r="G282" s="58"/>
      <c r="H282" s="22">
        <f t="shared" si="6"/>
        <v>73.62</v>
      </c>
    </row>
    <row r="283" spans="2:8" ht="57" x14ac:dyDescent="0.2">
      <c r="B283" s="67" t="s">
        <v>147</v>
      </c>
      <c r="C283" s="71" t="s">
        <v>148</v>
      </c>
      <c r="D283" s="78" t="s">
        <v>4</v>
      </c>
      <c r="E283" s="79">
        <v>54.25</v>
      </c>
      <c r="F283" s="13">
        <v>1</v>
      </c>
      <c r="G283" s="58"/>
      <c r="H283" s="22">
        <f t="shared" si="6"/>
        <v>54.25</v>
      </c>
    </row>
    <row r="284" spans="2:8" ht="85.5" x14ac:dyDescent="0.2">
      <c r="B284" s="67" t="s">
        <v>154</v>
      </c>
      <c r="C284" s="71" t="s">
        <v>155</v>
      </c>
      <c r="D284" s="78" t="s">
        <v>4</v>
      </c>
      <c r="E284" s="79">
        <v>108.5</v>
      </c>
      <c r="F284" s="13">
        <v>1</v>
      </c>
      <c r="G284" s="58"/>
      <c r="H284" s="22">
        <f t="shared" si="6"/>
        <v>108.5</v>
      </c>
    </row>
    <row r="285" spans="2:8" ht="57" x14ac:dyDescent="0.2">
      <c r="B285" s="67" t="s">
        <v>185</v>
      </c>
      <c r="C285" s="71" t="s">
        <v>30</v>
      </c>
      <c r="D285" s="78" t="s">
        <v>4</v>
      </c>
      <c r="E285" s="79">
        <v>87.92</v>
      </c>
      <c r="F285" s="13">
        <v>1</v>
      </c>
      <c r="G285" s="58"/>
      <c r="H285" s="22">
        <f t="shared" si="6"/>
        <v>87.92</v>
      </c>
    </row>
    <row r="286" spans="2:8" ht="142.5" x14ac:dyDescent="0.2">
      <c r="B286" s="67" t="s">
        <v>314</v>
      </c>
      <c r="C286" s="71" t="s">
        <v>75</v>
      </c>
      <c r="D286" s="78" t="s">
        <v>4</v>
      </c>
      <c r="E286" s="79">
        <v>87.92</v>
      </c>
      <c r="F286" s="13">
        <v>1</v>
      </c>
      <c r="G286" s="58"/>
      <c r="H286" s="22">
        <f t="shared" si="6"/>
        <v>87.92</v>
      </c>
    </row>
    <row r="287" spans="2:8" ht="142.5" x14ac:dyDescent="0.2">
      <c r="B287" s="67" t="s">
        <v>320</v>
      </c>
      <c r="C287" s="71" t="s">
        <v>321</v>
      </c>
      <c r="D287" s="78" t="s">
        <v>4</v>
      </c>
      <c r="E287" s="79">
        <v>9.23</v>
      </c>
      <c r="F287" s="13">
        <v>1</v>
      </c>
      <c r="G287" s="58"/>
      <c r="H287" s="22">
        <f t="shared" si="6"/>
        <v>9.23</v>
      </c>
    </row>
    <row r="288" spans="2:8" ht="42.75" x14ac:dyDescent="0.2">
      <c r="B288" s="67" t="s">
        <v>191</v>
      </c>
      <c r="C288" s="71" t="s">
        <v>192</v>
      </c>
      <c r="D288" s="78" t="s">
        <v>5</v>
      </c>
      <c r="E288" s="79">
        <v>28.75</v>
      </c>
      <c r="F288" s="13">
        <v>1</v>
      </c>
      <c r="G288" s="58"/>
      <c r="H288" s="22">
        <f t="shared" si="6"/>
        <v>28.75</v>
      </c>
    </row>
    <row r="289" spans="2:8" ht="171" x14ac:dyDescent="0.2">
      <c r="B289" s="67" t="s">
        <v>177</v>
      </c>
      <c r="C289" s="71" t="s">
        <v>178</v>
      </c>
      <c r="D289" s="78" t="s">
        <v>4</v>
      </c>
      <c r="E289" s="79">
        <v>83.45</v>
      </c>
      <c r="F289" s="13">
        <v>1</v>
      </c>
      <c r="G289" s="58"/>
      <c r="H289" s="22">
        <f t="shared" si="6"/>
        <v>83.45</v>
      </c>
    </row>
    <row r="290" spans="2:8" ht="57" x14ac:dyDescent="0.2">
      <c r="B290" s="67" t="s">
        <v>322</v>
      </c>
      <c r="C290" s="71" t="s">
        <v>323</v>
      </c>
      <c r="D290" s="78" t="s">
        <v>5</v>
      </c>
      <c r="E290" s="79">
        <v>35.5</v>
      </c>
      <c r="F290" s="13">
        <v>1</v>
      </c>
      <c r="G290" s="58"/>
      <c r="H290" s="22">
        <f t="shared" si="6"/>
        <v>35.5</v>
      </c>
    </row>
    <row r="291" spans="2:8" ht="156.75" x14ac:dyDescent="0.2">
      <c r="B291" s="67" t="s">
        <v>193</v>
      </c>
      <c r="C291" s="71" t="s">
        <v>19</v>
      </c>
      <c r="D291" s="78" t="s">
        <v>4</v>
      </c>
      <c r="E291" s="79">
        <v>35.5</v>
      </c>
      <c r="F291" s="13">
        <v>1</v>
      </c>
      <c r="G291" s="58"/>
      <c r="H291" s="22">
        <f t="shared" si="6"/>
        <v>35.5</v>
      </c>
    </row>
    <row r="292" spans="2:8" ht="171" x14ac:dyDescent="0.2">
      <c r="B292" s="67" t="s">
        <v>202</v>
      </c>
      <c r="C292" s="71" t="s">
        <v>68</v>
      </c>
      <c r="D292" s="78" t="s">
        <v>4</v>
      </c>
      <c r="E292" s="79">
        <v>35.5</v>
      </c>
      <c r="F292" s="13">
        <v>1</v>
      </c>
      <c r="G292" s="58"/>
      <c r="H292" s="22">
        <f t="shared" si="6"/>
        <v>35.5</v>
      </c>
    </row>
    <row r="293" spans="2:8" ht="15.75" x14ac:dyDescent="0.2">
      <c r="B293" s="51"/>
      <c r="C293" s="53" t="s">
        <v>324</v>
      </c>
      <c r="D293" s="54"/>
      <c r="E293" s="54"/>
      <c r="F293" s="54"/>
      <c r="G293" s="54"/>
      <c r="H293" s="57">
        <f>SUM(H280:H292)</f>
        <v>760.61000000000013</v>
      </c>
    </row>
    <row r="294" spans="2:8" ht="15.75" x14ac:dyDescent="0.2">
      <c r="B294" s="51"/>
      <c r="C294" s="51" t="s">
        <v>101</v>
      </c>
      <c r="D294" s="54"/>
      <c r="E294" s="54"/>
      <c r="F294" s="54"/>
      <c r="G294" s="54"/>
      <c r="H294" s="57"/>
    </row>
    <row r="295" spans="2:8" s="6" customFormat="1" ht="15.75" x14ac:dyDescent="0.2">
      <c r="B295" s="50"/>
      <c r="C295" s="51" t="s">
        <v>102</v>
      </c>
      <c r="D295" s="52"/>
      <c r="E295" s="52"/>
      <c r="F295" s="52"/>
      <c r="G295" s="52"/>
      <c r="H295" s="52"/>
    </row>
    <row r="296" spans="2:8" ht="42.75" x14ac:dyDescent="0.2">
      <c r="B296" s="67" t="s">
        <v>132</v>
      </c>
      <c r="C296" s="71" t="s">
        <v>52</v>
      </c>
      <c r="D296" s="78" t="s">
        <v>4</v>
      </c>
      <c r="E296" s="79">
        <v>115.2</v>
      </c>
      <c r="F296" s="13">
        <v>1</v>
      </c>
      <c r="G296" s="58"/>
      <c r="H296" s="22">
        <f t="shared" ref="H296:H329" si="11">ROUND(E296*F296,2)</f>
        <v>115.2</v>
      </c>
    </row>
    <row r="297" spans="2:8" ht="15.75" x14ac:dyDescent="0.2">
      <c r="B297" s="51"/>
      <c r="C297" s="53" t="s">
        <v>80</v>
      </c>
      <c r="D297" s="54"/>
      <c r="E297" s="54"/>
      <c r="F297" s="54"/>
      <c r="G297" s="54"/>
      <c r="H297" s="57">
        <f>SUM(H296:H296)</f>
        <v>115.2</v>
      </c>
    </row>
    <row r="298" spans="2:8" s="6" customFormat="1" ht="15.75" x14ac:dyDescent="0.2">
      <c r="B298" s="50"/>
      <c r="C298" s="51" t="s">
        <v>103</v>
      </c>
      <c r="D298" s="52"/>
      <c r="E298" s="52"/>
      <c r="F298" s="52"/>
      <c r="G298" s="52"/>
      <c r="H298" s="52"/>
    </row>
    <row r="299" spans="2:8" ht="42.75" x14ac:dyDescent="0.2">
      <c r="B299" s="67" t="s">
        <v>133</v>
      </c>
      <c r="C299" s="71" t="s">
        <v>22</v>
      </c>
      <c r="D299" s="78" t="s">
        <v>21</v>
      </c>
      <c r="E299" s="79">
        <v>12.68</v>
      </c>
      <c r="F299" s="13">
        <v>1</v>
      </c>
      <c r="G299" s="58"/>
      <c r="H299" s="22">
        <f t="shared" si="11"/>
        <v>12.68</v>
      </c>
    </row>
    <row r="300" spans="2:8" ht="57" x14ac:dyDescent="0.2">
      <c r="B300" s="67" t="s">
        <v>134</v>
      </c>
      <c r="C300" s="71" t="s">
        <v>135</v>
      </c>
      <c r="D300" s="78" t="s">
        <v>4</v>
      </c>
      <c r="E300" s="79">
        <v>16.440000000000001</v>
      </c>
      <c r="F300" s="13">
        <v>1</v>
      </c>
      <c r="G300" s="58"/>
      <c r="H300" s="22">
        <f t="shared" si="11"/>
        <v>16.440000000000001</v>
      </c>
    </row>
    <row r="301" spans="2:8" ht="57" x14ac:dyDescent="0.2">
      <c r="B301" s="67" t="s">
        <v>136</v>
      </c>
      <c r="C301" s="71" t="s">
        <v>25</v>
      </c>
      <c r="D301" s="78" t="s">
        <v>20</v>
      </c>
      <c r="E301" s="79">
        <v>169.7</v>
      </c>
      <c r="F301" s="13">
        <v>1</v>
      </c>
      <c r="G301" s="58"/>
      <c r="H301" s="22">
        <f t="shared" si="11"/>
        <v>169.7</v>
      </c>
    </row>
    <row r="302" spans="2:8" ht="57" x14ac:dyDescent="0.2">
      <c r="B302" s="67" t="s">
        <v>325</v>
      </c>
      <c r="C302" s="71" t="s">
        <v>326</v>
      </c>
      <c r="D302" s="78" t="s">
        <v>5</v>
      </c>
      <c r="E302" s="79">
        <v>4.8</v>
      </c>
      <c r="F302" s="13">
        <v>1</v>
      </c>
      <c r="G302" s="58"/>
      <c r="H302" s="22">
        <f t="shared" si="11"/>
        <v>4.8</v>
      </c>
    </row>
    <row r="303" spans="2:8" ht="42.75" x14ac:dyDescent="0.2">
      <c r="B303" s="67" t="s">
        <v>327</v>
      </c>
      <c r="C303" s="71" t="s">
        <v>328</v>
      </c>
      <c r="D303" s="78" t="s">
        <v>5</v>
      </c>
      <c r="E303" s="79">
        <v>6.4</v>
      </c>
      <c r="F303" s="13">
        <v>1</v>
      </c>
      <c r="G303" s="58"/>
      <c r="H303" s="22">
        <f t="shared" ref="H303:H310" si="12">ROUND(E303*F303,2)</f>
        <v>6.4</v>
      </c>
    </row>
    <row r="304" spans="2:8" ht="57" x14ac:dyDescent="0.2">
      <c r="B304" s="67" t="s">
        <v>140</v>
      </c>
      <c r="C304" s="71" t="s">
        <v>24</v>
      </c>
      <c r="D304" s="78" t="s">
        <v>4</v>
      </c>
      <c r="E304" s="79">
        <v>9.39</v>
      </c>
      <c r="F304" s="13">
        <v>1</v>
      </c>
      <c r="G304" s="58"/>
      <c r="H304" s="22">
        <f t="shared" si="12"/>
        <v>9.39</v>
      </c>
    </row>
    <row r="305" spans="2:8" ht="71.25" x14ac:dyDescent="0.2">
      <c r="B305" s="67" t="s">
        <v>329</v>
      </c>
      <c r="C305" s="71" t="s">
        <v>330</v>
      </c>
      <c r="D305" s="78" t="s">
        <v>21</v>
      </c>
      <c r="E305" s="79">
        <v>1.88</v>
      </c>
      <c r="F305" s="13">
        <v>1</v>
      </c>
      <c r="G305" s="58"/>
      <c r="H305" s="22">
        <f t="shared" si="12"/>
        <v>1.88</v>
      </c>
    </row>
    <row r="306" spans="2:8" ht="42.75" x14ac:dyDescent="0.2">
      <c r="B306" s="67" t="s">
        <v>146</v>
      </c>
      <c r="C306" s="71" t="s">
        <v>73</v>
      </c>
      <c r="D306" s="78" t="s">
        <v>4</v>
      </c>
      <c r="E306" s="79">
        <v>2.42</v>
      </c>
      <c r="F306" s="13">
        <v>1</v>
      </c>
      <c r="G306" s="58"/>
      <c r="H306" s="22">
        <f t="shared" si="12"/>
        <v>2.42</v>
      </c>
    </row>
    <row r="307" spans="2:8" ht="57" x14ac:dyDescent="0.2">
      <c r="B307" s="67" t="s">
        <v>331</v>
      </c>
      <c r="C307" s="71" t="s">
        <v>332</v>
      </c>
      <c r="D307" s="78" t="s">
        <v>4</v>
      </c>
      <c r="E307" s="79">
        <v>4.55</v>
      </c>
      <c r="F307" s="13">
        <v>1</v>
      </c>
      <c r="G307" s="58"/>
      <c r="H307" s="22">
        <f t="shared" si="12"/>
        <v>4.55</v>
      </c>
    </row>
    <row r="308" spans="2:8" ht="85.5" x14ac:dyDescent="0.2">
      <c r="B308" s="67" t="s">
        <v>154</v>
      </c>
      <c r="C308" s="71" t="s">
        <v>155</v>
      </c>
      <c r="D308" s="78" t="s">
        <v>4</v>
      </c>
      <c r="E308" s="79">
        <v>27</v>
      </c>
      <c r="F308" s="13">
        <v>1</v>
      </c>
      <c r="G308" s="58"/>
      <c r="H308" s="22">
        <f t="shared" si="12"/>
        <v>27</v>
      </c>
    </row>
    <row r="309" spans="2:8" ht="71.25" x14ac:dyDescent="0.2">
      <c r="B309" s="67" t="s">
        <v>156</v>
      </c>
      <c r="C309" s="71" t="s">
        <v>23</v>
      </c>
      <c r="D309" s="78" t="s">
        <v>21</v>
      </c>
      <c r="E309" s="79">
        <v>9.56</v>
      </c>
      <c r="F309" s="13">
        <v>1</v>
      </c>
      <c r="G309" s="58"/>
      <c r="H309" s="22">
        <f t="shared" si="12"/>
        <v>9.56</v>
      </c>
    </row>
    <row r="310" spans="2:8" ht="42.75" x14ac:dyDescent="0.2">
      <c r="B310" s="67" t="s">
        <v>157</v>
      </c>
      <c r="C310" s="71" t="s">
        <v>66</v>
      </c>
      <c r="D310" s="78" t="s">
        <v>21</v>
      </c>
      <c r="E310" s="79">
        <v>3.12</v>
      </c>
      <c r="F310" s="13">
        <v>1</v>
      </c>
      <c r="G310" s="58"/>
      <c r="H310" s="22">
        <f t="shared" si="12"/>
        <v>3.12</v>
      </c>
    </row>
    <row r="311" spans="2:8" ht="15.75" x14ac:dyDescent="0.2">
      <c r="B311" s="51"/>
      <c r="C311" s="53" t="s">
        <v>65</v>
      </c>
      <c r="D311" s="54"/>
      <c r="E311" s="54"/>
      <c r="F311" s="54"/>
      <c r="G311" s="54"/>
      <c r="H311" s="57">
        <f>SUM(H299:H310)</f>
        <v>267.94</v>
      </c>
    </row>
    <row r="312" spans="2:8" s="6" customFormat="1" ht="15.75" x14ac:dyDescent="0.2">
      <c r="B312" s="50"/>
      <c r="C312" s="51" t="s">
        <v>110</v>
      </c>
      <c r="D312" s="52"/>
      <c r="E312" s="52"/>
      <c r="F312" s="52"/>
      <c r="G312" s="52"/>
      <c r="H312" s="52"/>
    </row>
    <row r="313" spans="2:8" ht="99.75" x14ac:dyDescent="0.2">
      <c r="B313" s="67" t="s">
        <v>173</v>
      </c>
      <c r="C313" s="71" t="s">
        <v>174</v>
      </c>
      <c r="D313" s="78" t="s">
        <v>5</v>
      </c>
      <c r="E313" s="79">
        <v>37.880000000000003</v>
      </c>
      <c r="F313" s="13">
        <v>1</v>
      </c>
      <c r="G313" s="58"/>
      <c r="H313" s="22">
        <f t="shared" si="11"/>
        <v>37.880000000000003</v>
      </c>
    </row>
    <row r="314" spans="2:8" ht="171" x14ac:dyDescent="0.2">
      <c r="B314" s="67" t="s">
        <v>177</v>
      </c>
      <c r="C314" s="71" t="s">
        <v>178</v>
      </c>
      <c r="D314" s="78" t="s">
        <v>4</v>
      </c>
      <c r="E314" s="79">
        <v>18.29</v>
      </c>
      <c r="F314" s="13">
        <v>1</v>
      </c>
      <c r="G314" s="58"/>
      <c r="H314" s="22">
        <f t="shared" si="11"/>
        <v>18.29</v>
      </c>
    </row>
    <row r="315" spans="2:8" ht="171" x14ac:dyDescent="0.2">
      <c r="B315" s="67" t="s">
        <v>333</v>
      </c>
      <c r="C315" s="71" t="s">
        <v>334</v>
      </c>
      <c r="D315" s="78" t="s">
        <v>4</v>
      </c>
      <c r="E315" s="79">
        <v>42.5</v>
      </c>
      <c r="F315" s="13">
        <v>1</v>
      </c>
      <c r="G315" s="58"/>
      <c r="H315" s="22">
        <f t="shared" ref="H315:H321" si="13">ROUND(E315*F315,2)</f>
        <v>42.5</v>
      </c>
    </row>
    <row r="316" spans="2:8" ht="99.75" x14ac:dyDescent="0.2">
      <c r="B316" s="67" t="s">
        <v>335</v>
      </c>
      <c r="C316" s="71" t="s">
        <v>336</v>
      </c>
      <c r="D316" s="78" t="s">
        <v>5</v>
      </c>
      <c r="E316" s="79">
        <v>21.44</v>
      </c>
      <c r="F316" s="13">
        <v>1</v>
      </c>
      <c r="G316" s="58"/>
      <c r="H316" s="22">
        <f t="shared" si="13"/>
        <v>21.44</v>
      </c>
    </row>
    <row r="317" spans="2:8" ht="99.75" x14ac:dyDescent="0.2">
      <c r="B317" s="67" t="s">
        <v>337</v>
      </c>
      <c r="C317" s="71" t="s">
        <v>338</v>
      </c>
      <c r="D317" s="78" t="s">
        <v>5</v>
      </c>
      <c r="E317" s="79">
        <v>15.86</v>
      </c>
      <c r="F317" s="13">
        <v>1</v>
      </c>
      <c r="G317" s="58"/>
      <c r="H317" s="22">
        <f t="shared" si="13"/>
        <v>15.86</v>
      </c>
    </row>
    <row r="318" spans="2:8" ht="57" x14ac:dyDescent="0.2">
      <c r="B318" s="67" t="s">
        <v>185</v>
      </c>
      <c r="C318" s="71" t="s">
        <v>30</v>
      </c>
      <c r="D318" s="78" t="s">
        <v>4</v>
      </c>
      <c r="E318" s="79">
        <v>115.2</v>
      </c>
      <c r="F318" s="13">
        <v>1</v>
      </c>
      <c r="G318" s="58"/>
      <c r="H318" s="22">
        <f t="shared" si="13"/>
        <v>115.2</v>
      </c>
    </row>
    <row r="319" spans="2:8" ht="142.5" x14ac:dyDescent="0.2">
      <c r="B319" s="67" t="s">
        <v>314</v>
      </c>
      <c r="C319" s="71" t="s">
        <v>75</v>
      </c>
      <c r="D319" s="78" t="s">
        <v>4</v>
      </c>
      <c r="E319" s="79">
        <v>115.2</v>
      </c>
      <c r="F319" s="13">
        <v>1</v>
      </c>
      <c r="G319" s="58"/>
      <c r="H319" s="22">
        <f t="shared" si="13"/>
        <v>115.2</v>
      </c>
    </row>
    <row r="320" spans="2:8" ht="156.75" x14ac:dyDescent="0.2">
      <c r="B320" s="67" t="s">
        <v>193</v>
      </c>
      <c r="C320" s="71" t="s">
        <v>19</v>
      </c>
      <c r="D320" s="78" t="s">
        <v>4</v>
      </c>
      <c r="E320" s="79">
        <v>36.58</v>
      </c>
      <c r="F320" s="13">
        <v>1</v>
      </c>
      <c r="G320" s="58"/>
      <c r="H320" s="22">
        <f t="shared" si="13"/>
        <v>36.58</v>
      </c>
    </row>
    <row r="321" spans="2:8" ht="171" x14ac:dyDescent="0.2">
      <c r="B321" s="67" t="s">
        <v>202</v>
      </c>
      <c r="C321" s="71" t="s">
        <v>68</v>
      </c>
      <c r="D321" s="78" t="s">
        <v>4</v>
      </c>
      <c r="E321" s="79">
        <v>36.58</v>
      </c>
      <c r="F321" s="13">
        <v>1</v>
      </c>
      <c r="G321" s="58"/>
      <c r="H321" s="22">
        <f t="shared" si="13"/>
        <v>36.58</v>
      </c>
    </row>
    <row r="322" spans="2:8" ht="15.75" x14ac:dyDescent="0.2">
      <c r="B322" s="51"/>
      <c r="C322" s="53" t="s">
        <v>33</v>
      </c>
      <c r="D322" s="54"/>
      <c r="E322" s="54"/>
      <c r="F322" s="54"/>
      <c r="G322" s="54"/>
      <c r="H322" s="57">
        <f>SUM(H313:H321)</f>
        <v>439.53</v>
      </c>
    </row>
    <row r="323" spans="2:8" s="6" customFormat="1" ht="15.75" x14ac:dyDescent="0.2">
      <c r="B323" s="50"/>
      <c r="C323" s="51" t="s">
        <v>104</v>
      </c>
      <c r="D323" s="52"/>
      <c r="E323" s="52"/>
      <c r="F323" s="52"/>
      <c r="G323" s="52"/>
      <c r="H323" s="52"/>
    </row>
    <row r="324" spans="2:8" ht="128.25" x14ac:dyDescent="0.2">
      <c r="B324" s="67" t="s">
        <v>339</v>
      </c>
      <c r="C324" s="71" t="s">
        <v>340</v>
      </c>
      <c r="D324" s="78" t="s">
        <v>3</v>
      </c>
      <c r="E324" s="79">
        <v>1</v>
      </c>
      <c r="F324" s="13">
        <v>1</v>
      </c>
      <c r="G324" s="58"/>
      <c r="H324" s="22">
        <f t="shared" si="11"/>
        <v>1</v>
      </c>
    </row>
    <row r="325" spans="2:8" ht="99.75" x14ac:dyDescent="0.2">
      <c r="B325" s="67" t="s">
        <v>341</v>
      </c>
      <c r="C325" s="71" t="s">
        <v>342</v>
      </c>
      <c r="D325" s="78" t="s">
        <v>5</v>
      </c>
      <c r="E325" s="79">
        <v>54</v>
      </c>
      <c r="F325" s="13">
        <v>1</v>
      </c>
      <c r="G325" s="58"/>
      <c r="H325" s="22">
        <f t="shared" si="11"/>
        <v>54</v>
      </c>
    </row>
    <row r="326" spans="2:8" ht="15.75" x14ac:dyDescent="0.2">
      <c r="B326" s="51"/>
      <c r="C326" s="53" t="s">
        <v>59</v>
      </c>
      <c r="D326" s="54"/>
      <c r="E326" s="54"/>
      <c r="F326" s="54"/>
      <c r="G326" s="54"/>
      <c r="H326" s="57">
        <f>SUM(H324:H325)</f>
        <v>55</v>
      </c>
    </row>
    <row r="327" spans="2:8" s="6" customFormat="1" ht="15.75" x14ac:dyDescent="0.2">
      <c r="B327" s="50"/>
      <c r="C327" s="51" t="s">
        <v>105</v>
      </c>
      <c r="D327" s="52"/>
      <c r="E327" s="52"/>
      <c r="F327" s="52"/>
      <c r="G327" s="52"/>
      <c r="H327" s="52"/>
    </row>
    <row r="328" spans="2:8" s="6" customFormat="1" ht="15.75" x14ac:dyDescent="0.2">
      <c r="B328" s="50"/>
      <c r="C328" s="51" t="s">
        <v>106</v>
      </c>
      <c r="D328" s="52"/>
      <c r="E328" s="52"/>
      <c r="F328" s="52"/>
      <c r="G328" s="52"/>
      <c r="H328" s="52"/>
    </row>
    <row r="329" spans="2:8" ht="42.75" x14ac:dyDescent="0.2">
      <c r="B329" s="67" t="s">
        <v>132</v>
      </c>
      <c r="C329" s="71" t="s">
        <v>52</v>
      </c>
      <c r="D329" s="78" t="s">
        <v>4</v>
      </c>
      <c r="E329" s="79">
        <v>399.37</v>
      </c>
      <c r="F329" s="13">
        <v>1</v>
      </c>
      <c r="G329" s="58"/>
      <c r="H329" s="22">
        <f t="shared" si="11"/>
        <v>399.37</v>
      </c>
    </row>
    <row r="330" spans="2:8" ht="15.75" x14ac:dyDescent="0.2">
      <c r="B330" s="51"/>
      <c r="C330" s="53" t="s">
        <v>80</v>
      </c>
      <c r="D330" s="54"/>
      <c r="E330" s="54"/>
      <c r="F330" s="54"/>
      <c r="G330" s="54"/>
      <c r="H330" s="57">
        <f>SUM(H329:H329)</f>
        <v>399.37</v>
      </c>
    </row>
    <row r="331" spans="2:8" s="6" customFormat="1" ht="15.75" x14ac:dyDescent="0.2">
      <c r="B331" s="50"/>
      <c r="C331" s="51" t="s">
        <v>107</v>
      </c>
      <c r="D331" s="52"/>
      <c r="E331" s="52"/>
      <c r="F331" s="52"/>
      <c r="G331" s="52"/>
      <c r="H331" s="52"/>
    </row>
    <row r="332" spans="2:8" ht="42.75" x14ac:dyDescent="0.2">
      <c r="B332" s="67" t="s">
        <v>133</v>
      </c>
      <c r="C332" s="71" t="s">
        <v>22</v>
      </c>
      <c r="D332" s="78" t="s">
        <v>21</v>
      </c>
      <c r="E332" s="79">
        <v>431.43</v>
      </c>
      <c r="F332" s="13">
        <v>1</v>
      </c>
      <c r="G332" s="58"/>
      <c r="H332" s="22">
        <f t="shared" ref="H332:H364" si="14">ROUND(E332*F332,2)</f>
        <v>431.43</v>
      </c>
    </row>
    <row r="333" spans="2:8" ht="57" x14ac:dyDescent="0.2">
      <c r="B333" s="67" t="s">
        <v>134</v>
      </c>
      <c r="C333" s="71" t="s">
        <v>135</v>
      </c>
      <c r="D333" s="78" t="s">
        <v>4</v>
      </c>
      <c r="E333" s="79">
        <v>340.87</v>
      </c>
      <c r="F333" s="13">
        <v>1</v>
      </c>
      <c r="G333" s="58"/>
      <c r="H333" s="22">
        <f t="shared" si="14"/>
        <v>340.87</v>
      </c>
    </row>
    <row r="334" spans="2:8" ht="57" x14ac:dyDescent="0.2">
      <c r="B334" s="67" t="s">
        <v>136</v>
      </c>
      <c r="C334" s="71" t="s">
        <v>25</v>
      </c>
      <c r="D334" s="78" t="s">
        <v>20</v>
      </c>
      <c r="E334" s="79">
        <v>948.06</v>
      </c>
      <c r="F334" s="13">
        <v>1</v>
      </c>
      <c r="G334" s="58"/>
      <c r="H334" s="22">
        <f t="shared" si="14"/>
        <v>948.06</v>
      </c>
    </row>
    <row r="335" spans="2:8" ht="57" x14ac:dyDescent="0.2">
      <c r="B335" s="67" t="s">
        <v>137</v>
      </c>
      <c r="C335" s="71" t="s">
        <v>53</v>
      </c>
      <c r="D335" s="78" t="s">
        <v>20</v>
      </c>
      <c r="E335" s="79">
        <v>2455.85</v>
      </c>
      <c r="F335" s="13">
        <v>1</v>
      </c>
      <c r="G335" s="58"/>
      <c r="H335" s="22">
        <f t="shared" si="14"/>
        <v>2455.85</v>
      </c>
    </row>
    <row r="336" spans="2:8" ht="57" x14ac:dyDescent="0.2">
      <c r="B336" s="67" t="s">
        <v>325</v>
      </c>
      <c r="C336" s="71" t="s">
        <v>326</v>
      </c>
      <c r="D336" s="78" t="s">
        <v>5</v>
      </c>
      <c r="E336" s="79">
        <v>177.6</v>
      </c>
      <c r="F336" s="13">
        <v>1</v>
      </c>
      <c r="G336" s="58"/>
      <c r="H336" s="22">
        <f t="shared" si="14"/>
        <v>177.6</v>
      </c>
    </row>
    <row r="337" spans="2:8" ht="28.5" x14ac:dyDescent="0.2">
      <c r="B337" s="67" t="s">
        <v>343</v>
      </c>
      <c r="C337" s="71" t="s">
        <v>344</v>
      </c>
      <c r="D337" s="78" t="s">
        <v>5</v>
      </c>
      <c r="E337" s="79">
        <v>292.52</v>
      </c>
      <c r="F337" s="13">
        <v>1</v>
      </c>
      <c r="G337" s="58"/>
      <c r="H337" s="22">
        <f t="shared" si="14"/>
        <v>292.52</v>
      </c>
    </row>
    <row r="338" spans="2:8" ht="57" x14ac:dyDescent="0.2">
      <c r="B338" s="67" t="s">
        <v>140</v>
      </c>
      <c r="C338" s="71" t="s">
        <v>24</v>
      </c>
      <c r="D338" s="78" t="s">
        <v>4</v>
      </c>
      <c r="E338" s="79">
        <v>204.32</v>
      </c>
      <c r="F338" s="13">
        <v>1</v>
      </c>
      <c r="G338" s="58"/>
      <c r="H338" s="22">
        <f t="shared" si="14"/>
        <v>204.32</v>
      </c>
    </row>
    <row r="339" spans="2:8" ht="71.25" x14ac:dyDescent="0.2">
      <c r="B339" s="67" t="s">
        <v>329</v>
      </c>
      <c r="C339" s="71" t="s">
        <v>330</v>
      </c>
      <c r="D339" s="78" t="s">
        <v>21</v>
      </c>
      <c r="E339" s="79">
        <v>61.1</v>
      </c>
      <c r="F339" s="13">
        <v>1</v>
      </c>
      <c r="G339" s="58"/>
      <c r="H339" s="22">
        <f t="shared" si="14"/>
        <v>61.1</v>
      </c>
    </row>
    <row r="340" spans="2:8" ht="42.75" x14ac:dyDescent="0.2">
      <c r="B340" s="67" t="s">
        <v>146</v>
      </c>
      <c r="C340" s="71" t="s">
        <v>73</v>
      </c>
      <c r="D340" s="78" t="s">
        <v>4</v>
      </c>
      <c r="E340" s="79">
        <v>175.51</v>
      </c>
      <c r="F340" s="13">
        <v>1</v>
      </c>
      <c r="G340" s="58"/>
      <c r="H340" s="22">
        <f t="shared" si="14"/>
        <v>175.51</v>
      </c>
    </row>
    <row r="341" spans="2:8" ht="85.5" x14ac:dyDescent="0.2">
      <c r="B341" s="67" t="s">
        <v>154</v>
      </c>
      <c r="C341" s="71" t="s">
        <v>155</v>
      </c>
      <c r="D341" s="78" t="s">
        <v>4</v>
      </c>
      <c r="E341" s="79">
        <v>408.81</v>
      </c>
      <c r="F341" s="13">
        <v>1</v>
      </c>
      <c r="G341" s="58"/>
      <c r="H341" s="22">
        <f t="shared" si="14"/>
        <v>408.81</v>
      </c>
    </row>
    <row r="342" spans="2:8" ht="71.25" x14ac:dyDescent="0.2">
      <c r="B342" s="67" t="s">
        <v>156</v>
      </c>
      <c r="C342" s="71" t="s">
        <v>23</v>
      </c>
      <c r="D342" s="78" t="s">
        <v>21</v>
      </c>
      <c r="E342" s="79">
        <v>323.55</v>
      </c>
      <c r="F342" s="13">
        <v>1</v>
      </c>
      <c r="G342" s="58"/>
      <c r="H342" s="22">
        <f t="shared" si="14"/>
        <v>323.55</v>
      </c>
    </row>
    <row r="343" spans="2:8" ht="42.75" x14ac:dyDescent="0.2">
      <c r="B343" s="67" t="s">
        <v>157</v>
      </c>
      <c r="C343" s="71" t="s">
        <v>66</v>
      </c>
      <c r="D343" s="78" t="s">
        <v>21</v>
      </c>
      <c r="E343" s="79">
        <v>107.88</v>
      </c>
      <c r="F343" s="13">
        <v>1</v>
      </c>
      <c r="G343" s="58"/>
      <c r="H343" s="22">
        <f t="shared" si="14"/>
        <v>107.88</v>
      </c>
    </row>
    <row r="344" spans="2:8" ht="15.75" x14ac:dyDescent="0.2">
      <c r="B344" s="51"/>
      <c r="C344" s="53" t="s">
        <v>65</v>
      </c>
      <c r="D344" s="54"/>
      <c r="E344" s="54"/>
      <c r="F344" s="54"/>
      <c r="G344" s="54"/>
      <c r="H344" s="57">
        <f>SUM(H332:H343)</f>
        <v>5927.5000000000009</v>
      </c>
    </row>
    <row r="345" spans="2:8" s="6" customFormat="1" ht="15.75" x14ac:dyDescent="0.2">
      <c r="B345" s="50"/>
      <c r="C345" s="51" t="s">
        <v>108</v>
      </c>
      <c r="D345" s="52"/>
      <c r="E345" s="52"/>
      <c r="F345" s="52"/>
      <c r="G345" s="52"/>
      <c r="H345" s="52"/>
    </row>
    <row r="346" spans="2:8" ht="99.75" x14ac:dyDescent="0.2">
      <c r="B346" s="67" t="s">
        <v>173</v>
      </c>
      <c r="C346" s="71" t="s">
        <v>174</v>
      </c>
      <c r="D346" s="78" t="s">
        <v>5</v>
      </c>
      <c r="E346" s="79">
        <v>428.25</v>
      </c>
      <c r="F346" s="13">
        <v>1</v>
      </c>
      <c r="G346" s="58"/>
      <c r="H346" s="22">
        <f t="shared" si="14"/>
        <v>428.25</v>
      </c>
    </row>
    <row r="347" spans="2:8" ht="171" x14ac:dyDescent="0.2">
      <c r="B347" s="67" t="s">
        <v>177</v>
      </c>
      <c r="C347" s="71" t="s">
        <v>178</v>
      </c>
      <c r="D347" s="78" t="s">
        <v>4</v>
      </c>
      <c r="E347" s="79">
        <v>415.44</v>
      </c>
      <c r="F347" s="13">
        <v>1</v>
      </c>
      <c r="G347" s="58"/>
      <c r="H347" s="22">
        <f t="shared" si="14"/>
        <v>415.44</v>
      </c>
    </row>
    <row r="348" spans="2:8" ht="42.75" x14ac:dyDescent="0.2">
      <c r="B348" s="67" t="s">
        <v>346</v>
      </c>
      <c r="C348" s="71" t="s">
        <v>347</v>
      </c>
      <c r="D348" s="78" t="s">
        <v>5</v>
      </c>
      <c r="E348" s="79">
        <v>90</v>
      </c>
      <c r="F348" s="13">
        <v>1</v>
      </c>
      <c r="G348" s="58"/>
      <c r="H348" s="22">
        <f t="shared" si="14"/>
        <v>90</v>
      </c>
    </row>
    <row r="349" spans="2:8" ht="42.75" x14ac:dyDescent="0.2">
      <c r="B349" s="67" t="s">
        <v>165</v>
      </c>
      <c r="C349" s="71" t="s">
        <v>55</v>
      </c>
      <c r="D349" s="78" t="s">
        <v>4</v>
      </c>
      <c r="E349" s="79">
        <v>233.14</v>
      </c>
      <c r="F349" s="13">
        <v>1</v>
      </c>
      <c r="G349" s="58"/>
      <c r="H349" s="22">
        <f t="shared" si="14"/>
        <v>233.14</v>
      </c>
    </row>
    <row r="350" spans="2:8" ht="85.5" x14ac:dyDescent="0.2">
      <c r="B350" s="67" t="s">
        <v>169</v>
      </c>
      <c r="C350" s="71" t="s">
        <v>170</v>
      </c>
      <c r="D350" s="78" t="s">
        <v>21</v>
      </c>
      <c r="E350" s="79">
        <v>25.64</v>
      </c>
      <c r="F350" s="13">
        <v>1</v>
      </c>
      <c r="G350" s="58"/>
      <c r="H350" s="22">
        <f t="shared" si="14"/>
        <v>25.64</v>
      </c>
    </row>
    <row r="351" spans="2:8" ht="156.75" x14ac:dyDescent="0.2">
      <c r="B351" s="67" t="s">
        <v>193</v>
      </c>
      <c r="C351" s="71" t="s">
        <v>19</v>
      </c>
      <c r="D351" s="78" t="s">
        <v>4</v>
      </c>
      <c r="E351" s="79">
        <v>931.29</v>
      </c>
      <c r="F351" s="13">
        <v>1</v>
      </c>
      <c r="G351" s="58"/>
      <c r="H351" s="22">
        <f t="shared" si="14"/>
        <v>931.29</v>
      </c>
    </row>
    <row r="352" spans="2:8" ht="171" x14ac:dyDescent="0.2">
      <c r="B352" s="67" t="s">
        <v>202</v>
      </c>
      <c r="C352" s="71" t="s">
        <v>68</v>
      </c>
      <c r="D352" s="78" t="s">
        <v>4</v>
      </c>
      <c r="E352" s="79">
        <v>931.29</v>
      </c>
      <c r="F352" s="13">
        <v>1</v>
      </c>
      <c r="G352" s="58"/>
      <c r="H352" s="22">
        <f t="shared" si="14"/>
        <v>931.29</v>
      </c>
    </row>
    <row r="353" spans="2:8" ht="15.75" x14ac:dyDescent="0.2">
      <c r="B353" s="51"/>
      <c r="C353" s="53" t="s">
        <v>345</v>
      </c>
      <c r="D353" s="54"/>
      <c r="E353" s="54"/>
      <c r="F353" s="54"/>
      <c r="G353" s="54"/>
      <c r="H353" s="57">
        <f>SUM(H346:H352)</f>
        <v>3055.05</v>
      </c>
    </row>
    <row r="354" spans="2:8" s="6" customFormat="1" ht="15.75" x14ac:dyDescent="0.2">
      <c r="B354" s="50"/>
      <c r="C354" s="51" t="s">
        <v>109</v>
      </c>
      <c r="D354" s="52"/>
      <c r="E354" s="52"/>
      <c r="F354" s="52"/>
      <c r="G354" s="52"/>
      <c r="H354" s="52"/>
    </row>
    <row r="355" spans="2:8" ht="57" x14ac:dyDescent="0.2">
      <c r="B355" s="67" t="s">
        <v>349</v>
      </c>
      <c r="C355" s="71" t="s">
        <v>350</v>
      </c>
      <c r="D355" s="78" t="s">
        <v>5</v>
      </c>
      <c r="E355" s="79">
        <v>45</v>
      </c>
      <c r="F355" s="13">
        <v>1</v>
      </c>
      <c r="G355" s="58"/>
      <c r="H355" s="22">
        <f t="shared" si="14"/>
        <v>45</v>
      </c>
    </row>
    <row r="356" spans="2:8" ht="57" x14ac:dyDescent="0.2">
      <c r="B356" s="67" t="s">
        <v>351</v>
      </c>
      <c r="C356" s="71" t="s">
        <v>352</v>
      </c>
      <c r="D356" s="78" t="s">
        <v>5</v>
      </c>
      <c r="E356" s="79">
        <v>90</v>
      </c>
      <c r="F356" s="13">
        <v>1</v>
      </c>
      <c r="G356" s="58"/>
      <c r="H356" s="22">
        <f t="shared" si="14"/>
        <v>90</v>
      </c>
    </row>
    <row r="357" spans="2:8" ht="15.75" x14ac:dyDescent="0.2">
      <c r="B357" s="51"/>
      <c r="C357" s="53" t="s">
        <v>348</v>
      </c>
      <c r="D357" s="54"/>
      <c r="E357" s="54"/>
      <c r="F357" s="54"/>
      <c r="G357" s="54"/>
      <c r="H357" s="57">
        <f>SUM(H355:H356)</f>
        <v>135</v>
      </c>
    </row>
    <row r="358" spans="2:8" s="6" customFormat="1" ht="15.75" x14ac:dyDescent="0.2">
      <c r="B358" s="50"/>
      <c r="C358" s="51" t="s">
        <v>112</v>
      </c>
      <c r="D358" s="52"/>
      <c r="E358" s="52"/>
      <c r="F358" s="52"/>
      <c r="G358" s="52"/>
      <c r="H358" s="52"/>
    </row>
    <row r="359" spans="2:8" s="6" customFormat="1" ht="15.75" x14ac:dyDescent="0.2">
      <c r="B359" s="50"/>
      <c r="C359" s="51" t="s">
        <v>113</v>
      </c>
      <c r="D359" s="52"/>
      <c r="E359" s="52"/>
      <c r="F359" s="52"/>
      <c r="G359" s="52"/>
      <c r="H359" s="52"/>
    </row>
    <row r="360" spans="2:8" ht="42.75" x14ac:dyDescent="0.2">
      <c r="B360" s="67" t="s">
        <v>132</v>
      </c>
      <c r="C360" s="71" t="s">
        <v>52</v>
      </c>
      <c r="D360" s="78" t="s">
        <v>4</v>
      </c>
      <c r="E360" s="79">
        <v>16</v>
      </c>
      <c r="F360" s="13">
        <v>1</v>
      </c>
      <c r="G360" s="58"/>
      <c r="H360" s="22">
        <f t="shared" si="14"/>
        <v>16</v>
      </c>
    </row>
    <row r="361" spans="2:8" ht="15.75" x14ac:dyDescent="0.2">
      <c r="B361" s="51"/>
      <c r="C361" s="53" t="s">
        <v>80</v>
      </c>
      <c r="D361" s="54"/>
      <c r="E361" s="54"/>
      <c r="F361" s="54"/>
      <c r="G361" s="54"/>
      <c r="H361" s="57">
        <f>SUM(H360:H360)</f>
        <v>16</v>
      </c>
    </row>
    <row r="362" spans="2:8" s="6" customFormat="1" ht="15.75" x14ac:dyDescent="0.2">
      <c r="B362" s="50"/>
      <c r="C362" s="51" t="s">
        <v>114</v>
      </c>
      <c r="D362" s="52"/>
      <c r="E362" s="52"/>
      <c r="F362" s="52"/>
      <c r="G362" s="52"/>
      <c r="H362" s="52"/>
    </row>
    <row r="363" spans="2:8" ht="42.75" x14ac:dyDescent="0.2">
      <c r="B363" s="67" t="s">
        <v>133</v>
      </c>
      <c r="C363" s="71" t="s">
        <v>22</v>
      </c>
      <c r="D363" s="78" t="s">
        <v>21</v>
      </c>
      <c r="E363" s="79">
        <v>28.68</v>
      </c>
      <c r="F363" s="13">
        <v>1</v>
      </c>
      <c r="G363" s="58"/>
      <c r="H363" s="22">
        <f t="shared" si="14"/>
        <v>28.68</v>
      </c>
    </row>
    <row r="364" spans="2:8" ht="71.25" x14ac:dyDescent="0.2">
      <c r="B364" s="67" t="s">
        <v>156</v>
      </c>
      <c r="C364" s="71" t="s">
        <v>23</v>
      </c>
      <c r="D364" s="78" t="s">
        <v>21</v>
      </c>
      <c r="E364" s="79">
        <v>11.71</v>
      </c>
      <c r="F364" s="13">
        <v>1</v>
      </c>
      <c r="G364" s="58"/>
      <c r="H364" s="22">
        <f t="shared" si="14"/>
        <v>11.71</v>
      </c>
    </row>
    <row r="365" spans="2:8" ht="42.75" x14ac:dyDescent="0.2">
      <c r="B365" s="67" t="s">
        <v>157</v>
      </c>
      <c r="C365" s="71" t="s">
        <v>66</v>
      </c>
      <c r="D365" s="78" t="s">
        <v>21</v>
      </c>
      <c r="E365" s="79">
        <v>16.97</v>
      </c>
      <c r="F365" s="13">
        <v>1</v>
      </c>
      <c r="G365" s="58"/>
      <c r="H365" s="22">
        <f t="shared" ref="H365:H381" si="15">ROUND(E365*F365,2)</f>
        <v>16.97</v>
      </c>
    </row>
    <row r="366" spans="2:8" ht="57" x14ac:dyDescent="0.2">
      <c r="B366" s="67" t="s">
        <v>134</v>
      </c>
      <c r="C366" s="71" t="s">
        <v>135</v>
      </c>
      <c r="D366" s="78" t="s">
        <v>4</v>
      </c>
      <c r="E366" s="79">
        <v>7.07</v>
      </c>
      <c r="F366" s="13">
        <v>1</v>
      </c>
      <c r="G366" s="58"/>
      <c r="H366" s="22">
        <f t="shared" si="15"/>
        <v>7.07</v>
      </c>
    </row>
    <row r="367" spans="2:8" ht="57" x14ac:dyDescent="0.2">
      <c r="B367" s="67" t="s">
        <v>140</v>
      </c>
      <c r="C367" s="71" t="s">
        <v>24</v>
      </c>
      <c r="D367" s="78" t="s">
        <v>4</v>
      </c>
      <c r="E367" s="79">
        <v>0.94</v>
      </c>
      <c r="F367" s="13">
        <v>1</v>
      </c>
      <c r="G367" s="58"/>
      <c r="H367" s="22">
        <f t="shared" si="15"/>
        <v>0.94</v>
      </c>
    </row>
    <row r="368" spans="2:8" ht="57" x14ac:dyDescent="0.2">
      <c r="B368" s="67" t="s">
        <v>136</v>
      </c>
      <c r="C368" s="71" t="s">
        <v>25</v>
      </c>
      <c r="D368" s="78" t="s">
        <v>20</v>
      </c>
      <c r="E368" s="79">
        <v>92.01</v>
      </c>
      <c r="F368" s="13">
        <v>1</v>
      </c>
      <c r="G368" s="58"/>
      <c r="H368" s="22">
        <f t="shared" si="15"/>
        <v>92.01</v>
      </c>
    </row>
    <row r="369" spans="2:8" ht="85.5" x14ac:dyDescent="0.2">
      <c r="B369" s="67" t="s">
        <v>353</v>
      </c>
      <c r="C369" s="71" t="s">
        <v>354</v>
      </c>
      <c r="D369" s="78" t="s">
        <v>21</v>
      </c>
      <c r="E369" s="79">
        <v>1.66</v>
      </c>
      <c r="F369" s="13">
        <v>1</v>
      </c>
      <c r="G369" s="58"/>
      <c r="H369" s="22">
        <f t="shared" si="15"/>
        <v>1.66</v>
      </c>
    </row>
    <row r="370" spans="2:8" ht="171" x14ac:dyDescent="0.2">
      <c r="B370" s="67" t="s">
        <v>177</v>
      </c>
      <c r="C370" s="71" t="s">
        <v>178</v>
      </c>
      <c r="D370" s="78" t="s">
        <v>4</v>
      </c>
      <c r="E370" s="79">
        <v>27.42</v>
      </c>
      <c r="F370" s="13">
        <v>1</v>
      </c>
      <c r="G370" s="58"/>
      <c r="H370" s="22">
        <f t="shared" si="15"/>
        <v>27.42</v>
      </c>
    </row>
    <row r="371" spans="2:8" ht="71.25" x14ac:dyDescent="0.2">
      <c r="B371" s="67" t="s">
        <v>355</v>
      </c>
      <c r="C371" s="71" t="s">
        <v>356</v>
      </c>
      <c r="D371" s="78" t="s">
        <v>5</v>
      </c>
      <c r="E371" s="79">
        <v>63.36</v>
      </c>
      <c r="F371" s="13">
        <v>1</v>
      </c>
      <c r="G371" s="58"/>
      <c r="H371" s="22">
        <f t="shared" si="15"/>
        <v>63.36</v>
      </c>
    </row>
    <row r="372" spans="2:8" ht="42.75" x14ac:dyDescent="0.2">
      <c r="B372" s="67" t="s">
        <v>357</v>
      </c>
      <c r="C372" s="71" t="s">
        <v>358</v>
      </c>
      <c r="D372" s="78" t="s">
        <v>4</v>
      </c>
      <c r="E372" s="79">
        <v>8.01</v>
      </c>
      <c r="F372" s="13">
        <v>1</v>
      </c>
      <c r="G372" s="58"/>
      <c r="H372" s="22">
        <f t="shared" si="15"/>
        <v>8.01</v>
      </c>
    </row>
    <row r="373" spans="2:8" ht="42.75" x14ac:dyDescent="0.2">
      <c r="B373" s="67" t="s">
        <v>161</v>
      </c>
      <c r="C373" s="71" t="s">
        <v>28</v>
      </c>
      <c r="D373" s="78" t="s">
        <v>20</v>
      </c>
      <c r="E373" s="79">
        <v>37.5</v>
      </c>
      <c r="F373" s="13">
        <v>1</v>
      </c>
      <c r="G373" s="58"/>
      <c r="H373" s="22">
        <f t="shared" si="15"/>
        <v>37.5</v>
      </c>
    </row>
    <row r="374" spans="2:8" ht="99.75" x14ac:dyDescent="0.2">
      <c r="B374" s="67" t="s">
        <v>359</v>
      </c>
      <c r="C374" s="71" t="s">
        <v>360</v>
      </c>
      <c r="D374" s="78" t="s">
        <v>5</v>
      </c>
      <c r="E374" s="79">
        <v>4.4000000000000004</v>
      </c>
      <c r="F374" s="13">
        <v>1</v>
      </c>
      <c r="G374" s="58"/>
      <c r="H374" s="22">
        <f t="shared" si="15"/>
        <v>4.4000000000000004</v>
      </c>
    </row>
    <row r="375" spans="2:8" ht="99.75" x14ac:dyDescent="0.2">
      <c r="B375" s="67" t="s">
        <v>361</v>
      </c>
      <c r="C375" s="71" t="s">
        <v>362</v>
      </c>
      <c r="D375" s="78" t="s">
        <v>3</v>
      </c>
      <c r="E375" s="79">
        <v>1</v>
      </c>
      <c r="F375" s="13">
        <v>1</v>
      </c>
      <c r="G375" s="58"/>
      <c r="H375" s="22">
        <f t="shared" si="15"/>
        <v>1</v>
      </c>
    </row>
    <row r="376" spans="2:8" ht="42.75" x14ac:dyDescent="0.2">
      <c r="B376" s="67" t="s">
        <v>146</v>
      </c>
      <c r="C376" s="71" t="s">
        <v>73</v>
      </c>
      <c r="D376" s="78" t="s">
        <v>4</v>
      </c>
      <c r="E376" s="79">
        <v>1.35</v>
      </c>
      <c r="F376" s="13">
        <v>1</v>
      </c>
      <c r="G376" s="58"/>
      <c r="H376" s="22">
        <f t="shared" si="15"/>
        <v>1.35</v>
      </c>
    </row>
    <row r="377" spans="2:8" ht="57" x14ac:dyDescent="0.2">
      <c r="B377" s="67" t="s">
        <v>363</v>
      </c>
      <c r="C377" s="71" t="s">
        <v>364</v>
      </c>
      <c r="D377" s="78" t="s">
        <v>3</v>
      </c>
      <c r="E377" s="79">
        <v>2</v>
      </c>
      <c r="F377" s="13">
        <v>1</v>
      </c>
      <c r="G377" s="58"/>
      <c r="H377" s="22">
        <f t="shared" si="15"/>
        <v>2</v>
      </c>
    </row>
    <row r="378" spans="2:8" ht="156.75" x14ac:dyDescent="0.2">
      <c r="B378" s="67" t="s">
        <v>193</v>
      </c>
      <c r="C378" s="71" t="s">
        <v>19</v>
      </c>
      <c r="D378" s="78" t="s">
        <v>4</v>
      </c>
      <c r="E378" s="79">
        <v>11.31</v>
      </c>
      <c r="F378" s="13">
        <v>1</v>
      </c>
      <c r="G378" s="58"/>
      <c r="H378" s="22">
        <f t="shared" si="15"/>
        <v>11.31</v>
      </c>
    </row>
    <row r="379" spans="2:8" ht="171" x14ac:dyDescent="0.2">
      <c r="B379" s="67" t="s">
        <v>202</v>
      </c>
      <c r="C379" s="71" t="s">
        <v>68</v>
      </c>
      <c r="D379" s="78" t="s">
        <v>4</v>
      </c>
      <c r="E379" s="79">
        <v>11.31</v>
      </c>
      <c r="F379" s="13">
        <v>1</v>
      </c>
      <c r="G379" s="58"/>
      <c r="H379" s="22">
        <f t="shared" si="15"/>
        <v>11.31</v>
      </c>
    </row>
    <row r="380" spans="2:8" ht="57" x14ac:dyDescent="0.2">
      <c r="B380" s="67" t="s">
        <v>365</v>
      </c>
      <c r="C380" s="71" t="s">
        <v>366</v>
      </c>
      <c r="D380" s="78" t="s">
        <v>4</v>
      </c>
      <c r="E380" s="79">
        <v>3.52</v>
      </c>
      <c r="F380" s="13">
        <v>1</v>
      </c>
      <c r="G380" s="58"/>
      <c r="H380" s="22">
        <f t="shared" si="15"/>
        <v>3.52</v>
      </c>
    </row>
    <row r="381" spans="2:8" ht="71.25" x14ac:dyDescent="0.2">
      <c r="B381" s="67" t="s">
        <v>367</v>
      </c>
      <c r="C381" s="71" t="s">
        <v>368</v>
      </c>
      <c r="D381" s="78" t="s">
        <v>4</v>
      </c>
      <c r="E381" s="79">
        <v>1.35</v>
      </c>
      <c r="F381" s="13">
        <v>1</v>
      </c>
      <c r="G381" s="58"/>
      <c r="H381" s="22">
        <f t="shared" si="15"/>
        <v>1.35</v>
      </c>
    </row>
    <row r="382" spans="2:8" ht="15.75" x14ac:dyDescent="0.2">
      <c r="B382" s="51"/>
      <c r="C382" s="53" t="s">
        <v>345</v>
      </c>
      <c r="D382" s="54"/>
      <c r="E382" s="54"/>
      <c r="F382" s="54"/>
      <c r="G382" s="54"/>
      <c r="H382" s="57">
        <f>SUM(H363:H381)</f>
        <v>331.57</v>
      </c>
    </row>
    <row r="383" spans="2:8" s="6" customFormat="1" ht="15.75" x14ac:dyDescent="0.2">
      <c r="B383" s="50"/>
      <c r="C383" s="51" t="s">
        <v>115</v>
      </c>
      <c r="D383" s="52"/>
      <c r="E383" s="52"/>
      <c r="F383" s="52"/>
      <c r="G383" s="52"/>
      <c r="H383" s="52"/>
    </row>
    <row r="384" spans="2:8" ht="28.5" x14ac:dyDescent="0.2">
      <c r="B384" s="67" t="s">
        <v>369</v>
      </c>
      <c r="C384" s="71" t="s">
        <v>370</v>
      </c>
      <c r="D384" s="78" t="s">
        <v>3</v>
      </c>
      <c r="E384" s="79">
        <v>1</v>
      </c>
      <c r="F384" s="13">
        <v>1</v>
      </c>
      <c r="G384" s="58"/>
      <c r="H384" s="22">
        <f t="shared" ref="H384:H397" si="16">ROUND(E384*F384,2)</f>
        <v>1</v>
      </c>
    </row>
    <row r="385" spans="2:8" ht="99.75" x14ac:dyDescent="0.2">
      <c r="B385" s="67" t="s">
        <v>371</v>
      </c>
      <c r="C385" s="71" t="s">
        <v>372</v>
      </c>
      <c r="D385" s="78" t="s">
        <v>3</v>
      </c>
      <c r="E385" s="79">
        <v>2</v>
      </c>
      <c r="F385" s="13">
        <v>1</v>
      </c>
      <c r="G385" s="58"/>
      <c r="H385" s="22">
        <f t="shared" si="16"/>
        <v>2</v>
      </c>
    </row>
    <row r="386" spans="2:8" ht="57" x14ac:dyDescent="0.2">
      <c r="B386" s="67" t="s">
        <v>373</v>
      </c>
      <c r="C386" s="71" t="s">
        <v>374</v>
      </c>
      <c r="D386" s="78" t="s">
        <v>3</v>
      </c>
      <c r="E386" s="79">
        <v>1</v>
      </c>
      <c r="F386" s="13">
        <v>1</v>
      </c>
      <c r="G386" s="58"/>
      <c r="H386" s="22">
        <f t="shared" si="16"/>
        <v>1</v>
      </c>
    </row>
    <row r="387" spans="2:8" ht="57" x14ac:dyDescent="0.2">
      <c r="B387" s="67" t="s">
        <v>375</v>
      </c>
      <c r="C387" s="71" t="s">
        <v>376</v>
      </c>
      <c r="D387" s="78" t="s">
        <v>3</v>
      </c>
      <c r="E387" s="79">
        <v>1</v>
      </c>
      <c r="F387" s="13">
        <v>1</v>
      </c>
      <c r="G387" s="58"/>
      <c r="H387" s="22">
        <f t="shared" si="16"/>
        <v>1</v>
      </c>
    </row>
    <row r="388" spans="2:8" ht="42.75" x14ac:dyDescent="0.2">
      <c r="B388" s="67" t="s">
        <v>377</v>
      </c>
      <c r="C388" s="71" t="s">
        <v>64</v>
      </c>
      <c r="D388" s="78" t="s">
        <v>3</v>
      </c>
      <c r="E388" s="79">
        <v>1</v>
      </c>
      <c r="F388" s="13">
        <v>1</v>
      </c>
      <c r="G388" s="58"/>
      <c r="H388" s="22">
        <f t="shared" si="16"/>
        <v>1</v>
      </c>
    </row>
    <row r="389" spans="2:8" ht="28.5" x14ac:dyDescent="0.2">
      <c r="B389" s="67" t="s">
        <v>378</v>
      </c>
      <c r="C389" s="71" t="s">
        <v>379</v>
      </c>
      <c r="D389" s="78" t="s">
        <v>3</v>
      </c>
      <c r="E389" s="79">
        <v>1</v>
      </c>
      <c r="F389" s="13">
        <v>1</v>
      </c>
      <c r="G389" s="58"/>
      <c r="H389" s="22">
        <f t="shared" si="16"/>
        <v>1</v>
      </c>
    </row>
    <row r="390" spans="2:8" ht="42.75" x14ac:dyDescent="0.2">
      <c r="B390" s="67" t="s">
        <v>380</v>
      </c>
      <c r="C390" s="71" t="s">
        <v>381</v>
      </c>
      <c r="D390" s="78" t="s">
        <v>3</v>
      </c>
      <c r="E390" s="79">
        <v>1</v>
      </c>
      <c r="F390" s="13">
        <v>1</v>
      </c>
      <c r="G390" s="58"/>
      <c r="H390" s="22">
        <f t="shared" si="16"/>
        <v>1</v>
      </c>
    </row>
    <row r="391" spans="2:8" ht="71.25" x14ac:dyDescent="0.2">
      <c r="B391" s="67" t="s">
        <v>255</v>
      </c>
      <c r="C391" s="71" t="s">
        <v>256</v>
      </c>
      <c r="D391" s="78" t="s">
        <v>3</v>
      </c>
      <c r="E391" s="79">
        <v>2</v>
      </c>
      <c r="F391" s="13">
        <v>1</v>
      </c>
      <c r="G391" s="58"/>
      <c r="H391" s="22">
        <f t="shared" si="16"/>
        <v>2</v>
      </c>
    </row>
    <row r="392" spans="2:8" ht="28.5" x14ac:dyDescent="0.2">
      <c r="B392" s="67" t="s">
        <v>382</v>
      </c>
      <c r="C392" s="71" t="s">
        <v>383</v>
      </c>
      <c r="D392" s="78" t="s">
        <v>3</v>
      </c>
      <c r="E392" s="79">
        <v>1</v>
      </c>
      <c r="F392" s="13">
        <v>1</v>
      </c>
      <c r="G392" s="58"/>
      <c r="H392" s="22">
        <f t="shared" si="16"/>
        <v>1</v>
      </c>
    </row>
    <row r="393" spans="2:8" ht="42.75" x14ac:dyDescent="0.2">
      <c r="B393" s="67" t="s">
        <v>384</v>
      </c>
      <c r="C393" s="71" t="s">
        <v>385</v>
      </c>
      <c r="D393" s="78" t="s">
        <v>5</v>
      </c>
      <c r="E393" s="79">
        <v>30</v>
      </c>
      <c r="F393" s="13">
        <v>1</v>
      </c>
      <c r="G393" s="58"/>
      <c r="H393" s="22">
        <f t="shared" si="16"/>
        <v>30</v>
      </c>
    </row>
    <row r="394" spans="2:8" ht="42.75" x14ac:dyDescent="0.2">
      <c r="B394" s="67" t="s">
        <v>386</v>
      </c>
      <c r="C394" s="71" t="s">
        <v>387</v>
      </c>
      <c r="D394" s="78" t="s">
        <v>5</v>
      </c>
      <c r="E394" s="79">
        <v>50</v>
      </c>
      <c r="F394" s="13">
        <v>1</v>
      </c>
      <c r="G394" s="58"/>
      <c r="H394" s="22">
        <f t="shared" si="16"/>
        <v>50</v>
      </c>
    </row>
    <row r="395" spans="2:8" ht="42.75" x14ac:dyDescent="0.2">
      <c r="B395" s="67" t="s">
        <v>388</v>
      </c>
      <c r="C395" s="71" t="s">
        <v>389</v>
      </c>
      <c r="D395" s="78" t="s">
        <v>5</v>
      </c>
      <c r="E395" s="79">
        <v>50</v>
      </c>
      <c r="F395" s="13">
        <v>1</v>
      </c>
      <c r="G395" s="58"/>
      <c r="H395" s="22">
        <f t="shared" si="16"/>
        <v>50</v>
      </c>
    </row>
    <row r="396" spans="2:8" ht="42.75" x14ac:dyDescent="0.2">
      <c r="B396" s="67" t="s">
        <v>306</v>
      </c>
      <c r="C396" s="71" t="s">
        <v>51</v>
      </c>
      <c r="D396" s="78" t="s">
        <v>5</v>
      </c>
      <c r="E396" s="79">
        <v>100</v>
      </c>
      <c r="F396" s="13">
        <v>1</v>
      </c>
      <c r="G396" s="58"/>
      <c r="H396" s="22">
        <f t="shared" si="16"/>
        <v>100</v>
      </c>
    </row>
    <row r="397" spans="2:8" ht="28.5" x14ac:dyDescent="0.2">
      <c r="B397" s="67" t="s">
        <v>390</v>
      </c>
      <c r="C397" s="71" t="s">
        <v>391</v>
      </c>
      <c r="D397" s="78" t="s">
        <v>3</v>
      </c>
      <c r="E397" s="79">
        <v>1</v>
      </c>
      <c r="F397" s="13">
        <v>1</v>
      </c>
      <c r="G397" s="58"/>
      <c r="H397" s="22">
        <f t="shared" si="16"/>
        <v>1</v>
      </c>
    </row>
    <row r="398" spans="2:8" ht="15.75" x14ac:dyDescent="0.2">
      <c r="B398" s="51"/>
      <c r="C398" s="53" t="s">
        <v>392</v>
      </c>
      <c r="D398" s="54"/>
      <c r="E398" s="54"/>
      <c r="F398" s="54"/>
      <c r="G398" s="54"/>
      <c r="H398" s="57">
        <f>SUM(H384:H397)</f>
        <v>242</v>
      </c>
    </row>
    <row r="399" spans="2:8" s="6" customFormat="1" ht="15.75" x14ac:dyDescent="0.2">
      <c r="B399" s="50"/>
      <c r="C399" s="51" t="s">
        <v>116</v>
      </c>
      <c r="D399" s="52"/>
      <c r="E399" s="52"/>
      <c r="F399" s="52"/>
      <c r="G399" s="52"/>
      <c r="H399" s="52"/>
    </row>
    <row r="400" spans="2:8" ht="42.75" x14ac:dyDescent="0.2">
      <c r="B400" s="67" t="s">
        <v>384</v>
      </c>
      <c r="C400" s="71" t="s">
        <v>385</v>
      </c>
      <c r="D400" s="78" t="s">
        <v>5</v>
      </c>
      <c r="E400" s="79">
        <v>75</v>
      </c>
      <c r="F400" s="13">
        <v>1</v>
      </c>
      <c r="G400" s="58"/>
      <c r="H400" s="22">
        <f t="shared" ref="H400:H406" si="17">ROUND(E400*F400,2)</f>
        <v>75</v>
      </c>
    </row>
    <row r="401" spans="2:8" ht="57" x14ac:dyDescent="0.2">
      <c r="B401" s="67" t="s">
        <v>393</v>
      </c>
      <c r="C401" s="71" t="s">
        <v>394</v>
      </c>
      <c r="D401" s="78" t="s">
        <v>3</v>
      </c>
      <c r="E401" s="79">
        <v>1</v>
      </c>
      <c r="F401" s="13">
        <v>1</v>
      </c>
      <c r="G401" s="58"/>
      <c r="H401" s="22">
        <f t="shared" si="17"/>
        <v>1</v>
      </c>
    </row>
    <row r="402" spans="2:8" ht="28.5" x14ac:dyDescent="0.2">
      <c r="B402" s="67" t="s">
        <v>395</v>
      </c>
      <c r="C402" s="71" t="s">
        <v>396</v>
      </c>
      <c r="D402" s="78" t="s">
        <v>3</v>
      </c>
      <c r="E402" s="79">
        <v>2</v>
      </c>
      <c r="F402" s="13">
        <v>1</v>
      </c>
      <c r="G402" s="58"/>
      <c r="H402" s="22">
        <f t="shared" si="17"/>
        <v>2</v>
      </c>
    </row>
    <row r="403" spans="2:8" ht="42.75" x14ac:dyDescent="0.2">
      <c r="B403" s="67" t="s">
        <v>397</v>
      </c>
      <c r="C403" s="71" t="s">
        <v>398</v>
      </c>
      <c r="D403" s="78" t="s">
        <v>3</v>
      </c>
      <c r="E403" s="79">
        <v>1</v>
      </c>
      <c r="F403" s="13">
        <v>1</v>
      </c>
      <c r="G403" s="58"/>
      <c r="H403" s="22">
        <f t="shared" si="17"/>
        <v>1</v>
      </c>
    </row>
    <row r="404" spans="2:8" ht="128.25" x14ac:dyDescent="0.2">
      <c r="B404" s="67" t="s">
        <v>399</v>
      </c>
      <c r="C404" s="71" t="s">
        <v>61</v>
      </c>
      <c r="D404" s="78" t="s">
        <v>3</v>
      </c>
      <c r="E404" s="79">
        <v>6</v>
      </c>
      <c r="F404" s="13">
        <v>1</v>
      </c>
      <c r="G404" s="58"/>
      <c r="H404" s="22">
        <f t="shared" si="17"/>
        <v>6</v>
      </c>
    </row>
    <row r="405" spans="2:8" ht="42.75" x14ac:dyDescent="0.2">
      <c r="B405" s="67" t="s">
        <v>400</v>
      </c>
      <c r="C405" s="71" t="s">
        <v>79</v>
      </c>
      <c r="D405" s="78" t="s">
        <v>5</v>
      </c>
      <c r="E405" s="79">
        <v>50</v>
      </c>
      <c r="F405" s="13">
        <v>1</v>
      </c>
      <c r="G405" s="58"/>
      <c r="H405" s="22">
        <f t="shared" si="17"/>
        <v>50</v>
      </c>
    </row>
    <row r="406" spans="2:8" ht="42.75" x14ac:dyDescent="0.2">
      <c r="B406" s="67" t="s">
        <v>401</v>
      </c>
      <c r="C406" s="71" t="s">
        <v>402</v>
      </c>
      <c r="D406" s="78" t="s">
        <v>5</v>
      </c>
      <c r="E406" s="79">
        <v>80</v>
      </c>
      <c r="F406" s="13">
        <v>1</v>
      </c>
      <c r="G406" s="58"/>
      <c r="H406" s="22">
        <f t="shared" si="17"/>
        <v>80</v>
      </c>
    </row>
    <row r="407" spans="2:8" ht="15.75" x14ac:dyDescent="0.2">
      <c r="B407" s="51"/>
      <c r="C407" s="53" t="s">
        <v>403</v>
      </c>
      <c r="D407" s="54"/>
      <c r="E407" s="54"/>
      <c r="F407" s="54"/>
      <c r="G407" s="54"/>
      <c r="H407" s="57">
        <f>SUM(H400:H406)</f>
        <v>215</v>
      </c>
    </row>
    <row r="408" spans="2:8" s="6" customFormat="1" ht="15.75" x14ac:dyDescent="0.2">
      <c r="B408" s="50"/>
      <c r="C408" s="51" t="s">
        <v>117</v>
      </c>
      <c r="D408" s="52"/>
      <c r="E408" s="52"/>
      <c r="F408" s="52"/>
      <c r="G408" s="52"/>
      <c r="H408" s="52"/>
    </row>
    <row r="409" spans="2:8" ht="57" x14ac:dyDescent="0.2">
      <c r="B409" s="67" t="s">
        <v>404</v>
      </c>
      <c r="C409" s="71" t="s">
        <v>405</v>
      </c>
      <c r="D409" s="78" t="s">
        <v>3</v>
      </c>
      <c r="E409" s="79">
        <v>1</v>
      </c>
      <c r="F409" s="13">
        <v>1</v>
      </c>
      <c r="G409" s="58"/>
      <c r="H409" s="22">
        <f t="shared" ref="H409:H447" si="18">ROUND(E409*F409,2)</f>
        <v>1</v>
      </c>
    </row>
    <row r="410" spans="2:8" ht="42.75" x14ac:dyDescent="0.2">
      <c r="B410" s="67" t="s">
        <v>406</v>
      </c>
      <c r="C410" s="71" t="s">
        <v>407</v>
      </c>
      <c r="D410" s="78" t="s">
        <v>3</v>
      </c>
      <c r="E410" s="79">
        <v>1</v>
      </c>
      <c r="F410" s="13">
        <v>1</v>
      </c>
      <c r="G410" s="58"/>
      <c r="H410" s="22">
        <f t="shared" si="18"/>
        <v>1</v>
      </c>
    </row>
    <row r="411" spans="2:8" ht="128.25" x14ac:dyDescent="0.2">
      <c r="B411" s="67" t="s">
        <v>408</v>
      </c>
      <c r="C411" s="71" t="s">
        <v>409</v>
      </c>
      <c r="D411" s="78" t="s">
        <v>3</v>
      </c>
      <c r="E411" s="79">
        <v>1</v>
      </c>
      <c r="F411" s="13">
        <v>1</v>
      </c>
      <c r="G411" s="58"/>
      <c r="H411" s="22">
        <f t="shared" si="18"/>
        <v>1</v>
      </c>
    </row>
    <row r="412" spans="2:8" ht="99.75" x14ac:dyDescent="0.2">
      <c r="B412" s="67" t="s">
        <v>410</v>
      </c>
      <c r="C412" s="71" t="s">
        <v>411</v>
      </c>
      <c r="D412" s="78" t="s">
        <v>3</v>
      </c>
      <c r="E412" s="79">
        <v>1</v>
      </c>
      <c r="F412" s="13">
        <v>1</v>
      </c>
      <c r="G412" s="58"/>
      <c r="H412" s="22">
        <f t="shared" si="18"/>
        <v>1</v>
      </c>
    </row>
    <row r="413" spans="2:8" ht="85.5" x14ac:dyDescent="0.2">
      <c r="B413" s="67" t="s">
        <v>412</v>
      </c>
      <c r="C413" s="71" t="s">
        <v>413</v>
      </c>
      <c r="D413" s="78" t="s">
        <v>3</v>
      </c>
      <c r="E413" s="79">
        <v>1</v>
      </c>
      <c r="F413" s="13">
        <v>1</v>
      </c>
      <c r="G413" s="58"/>
      <c r="H413" s="22">
        <f t="shared" si="18"/>
        <v>1</v>
      </c>
    </row>
    <row r="414" spans="2:8" ht="57" x14ac:dyDescent="0.2">
      <c r="B414" s="67" t="s">
        <v>414</v>
      </c>
      <c r="C414" s="71" t="s">
        <v>415</v>
      </c>
      <c r="D414" s="78" t="s">
        <v>3</v>
      </c>
      <c r="E414" s="79">
        <v>1</v>
      </c>
      <c r="F414" s="13">
        <v>1</v>
      </c>
      <c r="G414" s="58"/>
      <c r="H414" s="22">
        <f t="shared" si="18"/>
        <v>1</v>
      </c>
    </row>
    <row r="415" spans="2:8" ht="57" x14ac:dyDescent="0.2">
      <c r="B415" s="67" t="s">
        <v>416</v>
      </c>
      <c r="C415" s="71" t="s">
        <v>417</v>
      </c>
      <c r="D415" s="78" t="s">
        <v>3</v>
      </c>
      <c r="E415" s="79">
        <v>3</v>
      </c>
      <c r="F415" s="13">
        <v>1</v>
      </c>
      <c r="G415" s="58"/>
      <c r="H415" s="22">
        <f t="shared" si="18"/>
        <v>3</v>
      </c>
    </row>
    <row r="416" spans="2:8" ht="85.5" x14ac:dyDescent="0.2">
      <c r="B416" s="67" t="s">
        <v>418</v>
      </c>
      <c r="C416" s="71" t="s">
        <v>419</v>
      </c>
      <c r="D416" s="78" t="s">
        <v>3</v>
      </c>
      <c r="E416" s="79">
        <v>1</v>
      </c>
      <c r="F416" s="13">
        <v>1</v>
      </c>
      <c r="G416" s="58"/>
      <c r="H416" s="22">
        <f t="shared" si="18"/>
        <v>1</v>
      </c>
    </row>
    <row r="417" spans="2:8" ht="71.25" x14ac:dyDescent="0.2">
      <c r="B417" s="67" t="s">
        <v>420</v>
      </c>
      <c r="C417" s="71" t="s">
        <v>421</v>
      </c>
      <c r="D417" s="78" t="s">
        <v>3</v>
      </c>
      <c r="E417" s="79">
        <v>1</v>
      </c>
      <c r="F417" s="13">
        <v>1</v>
      </c>
      <c r="G417" s="58"/>
      <c r="H417" s="22">
        <f t="shared" si="18"/>
        <v>1</v>
      </c>
    </row>
    <row r="418" spans="2:8" ht="99.75" x14ac:dyDescent="0.2">
      <c r="B418" s="67" t="s">
        <v>422</v>
      </c>
      <c r="C418" s="71" t="s">
        <v>423</v>
      </c>
      <c r="D418" s="78" t="s">
        <v>3</v>
      </c>
      <c r="E418" s="79">
        <v>1</v>
      </c>
      <c r="F418" s="13">
        <v>1</v>
      </c>
      <c r="G418" s="58"/>
      <c r="H418" s="22">
        <f t="shared" si="18"/>
        <v>1</v>
      </c>
    </row>
    <row r="419" spans="2:8" ht="114" x14ac:dyDescent="0.2">
      <c r="B419" s="67" t="s">
        <v>424</v>
      </c>
      <c r="C419" s="71" t="s">
        <v>425</v>
      </c>
      <c r="D419" s="78" t="s">
        <v>3</v>
      </c>
      <c r="E419" s="79">
        <v>1</v>
      </c>
      <c r="F419" s="13">
        <v>1</v>
      </c>
      <c r="G419" s="58"/>
      <c r="H419" s="22">
        <f t="shared" si="18"/>
        <v>1</v>
      </c>
    </row>
    <row r="420" spans="2:8" ht="142.5" x14ac:dyDescent="0.2">
      <c r="B420" s="67" t="s">
        <v>426</v>
      </c>
      <c r="C420" s="71" t="s">
        <v>427</v>
      </c>
      <c r="D420" s="78" t="s">
        <v>3</v>
      </c>
      <c r="E420" s="79">
        <v>1</v>
      </c>
      <c r="F420" s="13">
        <v>1</v>
      </c>
      <c r="G420" s="58"/>
      <c r="H420" s="22">
        <f t="shared" si="18"/>
        <v>1</v>
      </c>
    </row>
    <row r="421" spans="2:8" ht="99.75" x14ac:dyDescent="0.2">
      <c r="B421" s="67" t="s">
        <v>428</v>
      </c>
      <c r="C421" s="71" t="s">
        <v>429</v>
      </c>
      <c r="D421" s="78" t="s">
        <v>3</v>
      </c>
      <c r="E421" s="79">
        <v>1</v>
      </c>
      <c r="F421" s="13">
        <v>1</v>
      </c>
      <c r="G421" s="58"/>
      <c r="H421" s="22">
        <f t="shared" si="18"/>
        <v>1</v>
      </c>
    </row>
    <row r="422" spans="2:8" ht="85.5" x14ac:dyDescent="0.2">
      <c r="B422" s="67" t="s">
        <v>430</v>
      </c>
      <c r="C422" s="71" t="s">
        <v>431</v>
      </c>
      <c r="D422" s="78" t="s">
        <v>3</v>
      </c>
      <c r="E422" s="79">
        <v>1</v>
      </c>
      <c r="F422" s="13">
        <v>1</v>
      </c>
      <c r="G422" s="58"/>
      <c r="H422" s="22">
        <f t="shared" si="18"/>
        <v>1</v>
      </c>
    </row>
    <row r="423" spans="2:8" ht="128.25" x14ac:dyDescent="0.2">
      <c r="B423" s="67" t="s">
        <v>432</v>
      </c>
      <c r="C423" s="71" t="s">
        <v>433</v>
      </c>
      <c r="D423" s="78" t="s">
        <v>3</v>
      </c>
      <c r="E423" s="79">
        <v>2</v>
      </c>
      <c r="F423" s="13">
        <v>1</v>
      </c>
      <c r="G423" s="58"/>
      <c r="H423" s="22">
        <f t="shared" si="18"/>
        <v>2</v>
      </c>
    </row>
    <row r="424" spans="2:8" ht="128.25" x14ac:dyDescent="0.2">
      <c r="B424" s="67" t="s">
        <v>434</v>
      </c>
      <c r="C424" s="71" t="s">
        <v>435</v>
      </c>
      <c r="D424" s="78" t="s">
        <v>3</v>
      </c>
      <c r="E424" s="79">
        <v>1</v>
      </c>
      <c r="F424" s="13">
        <v>1</v>
      </c>
      <c r="G424" s="58"/>
      <c r="H424" s="22">
        <f t="shared" si="18"/>
        <v>1</v>
      </c>
    </row>
    <row r="425" spans="2:8" ht="71.25" x14ac:dyDescent="0.2">
      <c r="B425" s="67" t="s">
        <v>436</v>
      </c>
      <c r="C425" s="71" t="s">
        <v>437</v>
      </c>
      <c r="D425" s="78" t="s">
        <v>5</v>
      </c>
      <c r="E425" s="79">
        <v>130</v>
      </c>
      <c r="F425" s="13">
        <v>1</v>
      </c>
      <c r="G425" s="58"/>
      <c r="H425" s="22">
        <f t="shared" si="18"/>
        <v>130</v>
      </c>
    </row>
    <row r="426" spans="2:8" ht="57" x14ac:dyDescent="0.2">
      <c r="B426" s="67" t="s">
        <v>438</v>
      </c>
      <c r="C426" s="71" t="s">
        <v>439</v>
      </c>
      <c r="D426" s="78" t="s">
        <v>3</v>
      </c>
      <c r="E426" s="79">
        <v>3</v>
      </c>
      <c r="F426" s="13">
        <v>1</v>
      </c>
      <c r="G426" s="58"/>
      <c r="H426" s="22">
        <f t="shared" si="18"/>
        <v>3</v>
      </c>
    </row>
    <row r="427" spans="2:8" ht="85.5" x14ac:dyDescent="0.2">
      <c r="B427" s="67" t="s">
        <v>440</v>
      </c>
      <c r="C427" s="71" t="s">
        <v>441</v>
      </c>
      <c r="D427" s="78" t="s">
        <v>5</v>
      </c>
      <c r="E427" s="79">
        <v>390</v>
      </c>
      <c r="F427" s="13">
        <v>1</v>
      </c>
      <c r="G427" s="58"/>
      <c r="H427" s="22">
        <f t="shared" si="18"/>
        <v>390</v>
      </c>
    </row>
    <row r="428" spans="2:8" ht="71.25" x14ac:dyDescent="0.2">
      <c r="B428" s="67" t="s">
        <v>442</v>
      </c>
      <c r="C428" s="71" t="s">
        <v>443</v>
      </c>
      <c r="D428" s="78" t="s">
        <v>3</v>
      </c>
      <c r="E428" s="79">
        <v>9</v>
      </c>
      <c r="F428" s="13">
        <v>1</v>
      </c>
      <c r="G428" s="58"/>
      <c r="H428" s="22">
        <f t="shared" si="18"/>
        <v>9</v>
      </c>
    </row>
    <row r="429" spans="2:8" ht="42.75" x14ac:dyDescent="0.2">
      <c r="B429" s="67" t="s">
        <v>444</v>
      </c>
      <c r="C429" s="71" t="s">
        <v>445</v>
      </c>
      <c r="D429" s="78" t="s">
        <v>3</v>
      </c>
      <c r="E429" s="79">
        <v>3</v>
      </c>
      <c r="F429" s="13">
        <v>1</v>
      </c>
      <c r="G429" s="58"/>
      <c r="H429" s="22">
        <f t="shared" si="18"/>
        <v>3</v>
      </c>
    </row>
    <row r="430" spans="2:8" ht="42.75" x14ac:dyDescent="0.2">
      <c r="B430" s="67" t="s">
        <v>446</v>
      </c>
      <c r="C430" s="71" t="s">
        <v>447</v>
      </c>
      <c r="D430" s="78" t="s">
        <v>3</v>
      </c>
      <c r="E430" s="79">
        <v>3</v>
      </c>
      <c r="F430" s="13">
        <v>1</v>
      </c>
      <c r="G430" s="58"/>
      <c r="H430" s="22">
        <f t="shared" si="18"/>
        <v>3</v>
      </c>
    </row>
    <row r="431" spans="2:8" ht="57" x14ac:dyDescent="0.2">
      <c r="B431" s="67" t="s">
        <v>448</v>
      </c>
      <c r="C431" s="71" t="s">
        <v>449</v>
      </c>
      <c r="D431" s="78" t="s">
        <v>5</v>
      </c>
      <c r="E431" s="79">
        <v>130</v>
      </c>
      <c r="F431" s="13">
        <v>1</v>
      </c>
      <c r="G431" s="58"/>
      <c r="H431" s="22">
        <f t="shared" si="18"/>
        <v>130</v>
      </c>
    </row>
    <row r="432" spans="2:8" ht="57" x14ac:dyDescent="0.2">
      <c r="B432" s="67" t="s">
        <v>450</v>
      </c>
      <c r="C432" s="71" t="s">
        <v>451</v>
      </c>
      <c r="D432" s="78" t="s">
        <v>3</v>
      </c>
      <c r="E432" s="79">
        <v>6</v>
      </c>
      <c r="F432" s="13">
        <v>1</v>
      </c>
      <c r="G432" s="58"/>
      <c r="H432" s="22">
        <f t="shared" si="18"/>
        <v>6</v>
      </c>
    </row>
    <row r="433" spans="2:8" ht="57" x14ac:dyDescent="0.2">
      <c r="B433" s="67" t="s">
        <v>438</v>
      </c>
      <c r="C433" s="71" t="s">
        <v>439</v>
      </c>
      <c r="D433" s="78" t="s">
        <v>3</v>
      </c>
      <c r="E433" s="79">
        <v>3</v>
      </c>
      <c r="F433" s="13">
        <v>1</v>
      </c>
      <c r="G433" s="58"/>
      <c r="H433" s="22">
        <f t="shared" si="18"/>
        <v>3</v>
      </c>
    </row>
    <row r="434" spans="2:8" ht="57" x14ac:dyDescent="0.2">
      <c r="B434" s="67" t="s">
        <v>452</v>
      </c>
      <c r="C434" s="71" t="s">
        <v>453</v>
      </c>
      <c r="D434" s="78" t="s">
        <v>3</v>
      </c>
      <c r="E434" s="79">
        <v>6</v>
      </c>
      <c r="F434" s="13">
        <v>1</v>
      </c>
      <c r="G434" s="58"/>
      <c r="H434" s="22">
        <f t="shared" si="18"/>
        <v>6</v>
      </c>
    </row>
    <row r="435" spans="2:8" ht="57" x14ac:dyDescent="0.2">
      <c r="B435" s="67" t="s">
        <v>454</v>
      </c>
      <c r="C435" s="71" t="s">
        <v>455</v>
      </c>
      <c r="D435" s="78" t="s">
        <v>3</v>
      </c>
      <c r="E435" s="79">
        <v>6</v>
      </c>
      <c r="F435" s="13">
        <v>1</v>
      </c>
      <c r="G435" s="58"/>
      <c r="H435" s="22">
        <f t="shared" si="18"/>
        <v>6</v>
      </c>
    </row>
    <row r="436" spans="2:8" ht="57" x14ac:dyDescent="0.2">
      <c r="B436" s="67" t="s">
        <v>456</v>
      </c>
      <c r="C436" s="71" t="s">
        <v>457</v>
      </c>
      <c r="D436" s="78" t="s">
        <v>5</v>
      </c>
      <c r="E436" s="79">
        <v>6</v>
      </c>
      <c r="F436" s="13">
        <v>1</v>
      </c>
      <c r="G436" s="58"/>
      <c r="H436" s="22">
        <f t="shared" si="18"/>
        <v>6</v>
      </c>
    </row>
    <row r="437" spans="2:8" ht="42.75" x14ac:dyDescent="0.2">
      <c r="B437" s="67" t="s">
        <v>458</v>
      </c>
      <c r="C437" s="71" t="s">
        <v>459</v>
      </c>
      <c r="D437" s="78" t="s">
        <v>3</v>
      </c>
      <c r="E437" s="79">
        <v>6</v>
      </c>
      <c r="F437" s="13">
        <v>1</v>
      </c>
      <c r="G437" s="58"/>
      <c r="H437" s="22">
        <f t="shared" si="18"/>
        <v>6</v>
      </c>
    </row>
    <row r="438" spans="2:8" ht="57" x14ac:dyDescent="0.2">
      <c r="B438" s="67" t="s">
        <v>460</v>
      </c>
      <c r="C438" s="71" t="s">
        <v>350</v>
      </c>
      <c r="D438" s="78" t="s">
        <v>5</v>
      </c>
      <c r="E438" s="79">
        <v>6</v>
      </c>
      <c r="F438" s="13">
        <v>1</v>
      </c>
      <c r="G438" s="58"/>
      <c r="H438" s="22">
        <f t="shared" si="18"/>
        <v>6</v>
      </c>
    </row>
    <row r="439" spans="2:8" ht="142.5" x14ac:dyDescent="0.2">
      <c r="B439" s="67" t="s">
        <v>461</v>
      </c>
      <c r="C439" s="71" t="s">
        <v>462</v>
      </c>
      <c r="D439" s="78" t="s">
        <v>3</v>
      </c>
      <c r="E439" s="79">
        <v>6</v>
      </c>
      <c r="F439" s="13">
        <v>1</v>
      </c>
      <c r="G439" s="58"/>
      <c r="H439" s="22">
        <f t="shared" si="18"/>
        <v>6</v>
      </c>
    </row>
    <row r="440" spans="2:8" ht="114" x14ac:dyDescent="0.2">
      <c r="B440" s="67" t="s">
        <v>463</v>
      </c>
      <c r="C440" s="71" t="s">
        <v>464</v>
      </c>
      <c r="D440" s="78" t="s">
        <v>3</v>
      </c>
      <c r="E440" s="79">
        <v>6</v>
      </c>
      <c r="F440" s="13">
        <v>1</v>
      </c>
      <c r="G440" s="58"/>
      <c r="H440" s="22">
        <f t="shared" si="18"/>
        <v>6</v>
      </c>
    </row>
    <row r="441" spans="2:8" ht="57" x14ac:dyDescent="0.2">
      <c r="B441" s="67" t="s">
        <v>465</v>
      </c>
      <c r="C441" s="71" t="s">
        <v>466</v>
      </c>
      <c r="D441" s="78" t="s">
        <v>3</v>
      </c>
      <c r="E441" s="79">
        <v>6</v>
      </c>
      <c r="F441" s="13">
        <v>1</v>
      </c>
      <c r="G441" s="58"/>
      <c r="H441" s="22">
        <f t="shared" si="18"/>
        <v>6</v>
      </c>
    </row>
    <row r="442" spans="2:8" ht="42.75" x14ac:dyDescent="0.2">
      <c r="B442" s="67" t="s">
        <v>467</v>
      </c>
      <c r="C442" s="71" t="s">
        <v>468</v>
      </c>
      <c r="D442" s="78" t="s">
        <v>3</v>
      </c>
      <c r="E442" s="79">
        <v>1</v>
      </c>
      <c r="F442" s="13">
        <v>1</v>
      </c>
      <c r="G442" s="58"/>
      <c r="H442" s="22">
        <f t="shared" si="18"/>
        <v>1</v>
      </c>
    </row>
    <row r="443" spans="2:8" ht="42.75" x14ac:dyDescent="0.2">
      <c r="B443" s="67" t="s">
        <v>469</v>
      </c>
      <c r="C443" s="71" t="s">
        <v>470</v>
      </c>
      <c r="D443" s="78" t="s">
        <v>5</v>
      </c>
      <c r="E443" s="79">
        <v>40</v>
      </c>
      <c r="F443" s="13">
        <v>1</v>
      </c>
      <c r="G443" s="58"/>
      <c r="H443" s="22">
        <f t="shared" si="18"/>
        <v>40</v>
      </c>
    </row>
    <row r="444" spans="2:8" ht="71.25" x14ac:dyDescent="0.2">
      <c r="B444" s="67" t="s">
        <v>471</v>
      </c>
      <c r="C444" s="71" t="s">
        <v>472</v>
      </c>
      <c r="D444" s="78" t="s">
        <v>5</v>
      </c>
      <c r="E444" s="79">
        <v>40</v>
      </c>
      <c r="F444" s="13">
        <v>1</v>
      </c>
      <c r="G444" s="58"/>
      <c r="H444" s="22">
        <f t="shared" si="18"/>
        <v>40</v>
      </c>
    </row>
    <row r="445" spans="2:8" ht="57" x14ac:dyDescent="0.2">
      <c r="B445" s="67" t="s">
        <v>473</v>
      </c>
      <c r="C445" s="71" t="s">
        <v>474</v>
      </c>
      <c r="D445" s="78" t="s">
        <v>3</v>
      </c>
      <c r="E445" s="79">
        <v>1</v>
      </c>
      <c r="F445" s="13">
        <v>1</v>
      </c>
      <c r="G445" s="58"/>
      <c r="H445" s="22">
        <f t="shared" si="18"/>
        <v>1</v>
      </c>
    </row>
    <row r="446" spans="2:8" ht="85.5" x14ac:dyDescent="0.2">
      <c r="B446" s="67" t="s">
        <v>475</v>
      </c>
      <c r="C446" s="71" t="s">
        <v>476</v>
      </c>
      <c r="D446" s="78" t="s">
        <v>3</v>
      </c>
      <c r="E446" s="79">
        <v>1</v>
      </c>
      <c r="F446" s="13">
        <v>1</v>
      </c>
      <c r="G446" s="58"/>
      <c r="H446" s="22">
        <f t="shared" si="18"/>
        <v>1</v>
      </c>
    </row>
    <row r="447" spans="2:8" ht="42.75" x14ac:dyDescent="0.2">
      <c r="B447" s="67" t="s">
        <v>477</v>
      </c>
      <c r="C447" s="71" t="s">
        <v>478</v>
      </c>
      <c r="D447" s="78" t="s">
        <v>5</v>
      </c>
      <c r="E447" s="79">
        <v>30</v>
      </c>
      <c r="F447" s="13">
        <v>1</v>
      </c>
      <c r="G447" s="58"/>
      <c r="H447" s="22">
        <f t="shared" si="18"/>
        <v>30</v>
      </c>
    </row>
    <row r="448" spans="2:8" ht="15.75" x14ac:dyDescent="0.2">
      <c r="B448" s="51"/>
      <c r="C448" s="53" t="s">
        <v>479</v>
      </c>
      <c r="D448" s="54"/>
      <c r="E448" s="54"/>
      <c r="F448" s="54"/>
      <c r="G448" s="54"/>
      <c r="H448" s="57">
        <f>SUM(H409:H447)</f>
        <v>857</v>
      </c>
    </row>
    <row r="449" spans="2:8" ht="15.75" x14ac:dyDescent="0.2">
      <c r="B449" s="55"/>
      <c r="C449" s="56" t="s">
        <v>480</v>
      </c>
      <c r="D449" s="63"/>
      <c r="E449" s="65"/>
      <c r="F449" s="64"/>
      <c r="G449" s="64"/>
      <c r="H449" s="59">
        <f>H245+H255+H262+H278+H293+H297+H311+H322+H326+H330+H344+H353+H361+H357+H382+H398+H407+H448</f>
        <v>15129.55</v>
      </c>
    </row>
    <row r="450" spans="2:8" x14ac:dyDescent="0.2">
      <c r="F450" s="15"/>
    </row>
  </sheetData>
  <protectedRanges>
    <protectedRange sqref="D245 B357 D262 D297 B297 D111 B111 D353 B353 B293:B294 D293:D294 B245 D322 D357 B262 B278 B330 B182 D278 B326 D330 B322 D182 D326 D169 B169 B132 D132 B311 D311 B344 D344 D144 B144 D255 B255 D204 B204 D219:D220 B219:B220 B222:B239 D222:D239" name="Rango1_17_1_1_2"/>
    <protectedRange sqref="C111 C357 C182 C245 C262 C222:C239 C278 C169 C132 C144 C255 C353 C204 C219:C220 C293:C295 C297:C298 C311:C312 C322:C323 C326:C328 C330:C331 C344:C345 C448 C382 C398 C407 C361" name="Rango1_47_1_1_2"/>
    <protectedRange sqref="D112 D133 D145 D170 B112 B133 B145 B170 D240:D243 B240:B243 D246 D256 D263 D279 D221 B246 B256 B263 B279 B221 B101:B102 D101:D102 D295 B295 D298 D312 D323 B298 B312 B323 D345 B345 D354 B354 D331 B331 D362 B362 D183:D184 B183:B184 D205 B205 D327:D328 B327:B328 D358:D359 B358:B359 D383 B383 D399 B399 D408 B408" name="Rango1_17_1_1_2_2"/>
    <protectedRange sqref="C112 C133 C145 C170 C263 C279 C256 C101:C102 C354 C183:C184 C205 C221 C240:C243 C246 C358:C359 C362 C383 C399 C408" name="Rango1_47_1_1_2_1"/>
  </protectedRanges>
  <autoFilter ref="B101:H449"/>
  <mergeCells count="16">
    <mergeCell ref="C99:H99"/>
    <mergeCell ref="C98:H98"/>
    <mergeCell ref="B89:H89"/>
    <mergeCell ref="C96:H96"/>
    <mergeCell ref="C97:H97"/>
    <mergeCell ref="G94:H94"/>
    <mergeCell ref="B95:H95"/>
    <mergeCell ref="C15:G15"/>
    <mergeCell ref="C29:G29"/>
    <mergeCell ref="B1:H1"/>
    <mergeCell ref="C8:H8"/>
    <mergeCell ref="C9:H9"/>
    <mergeCell ref="C10:H10"/>
    <mergeCell ref="C11:H11"/>
    <mergeCell ref="G6:H6"/>
    <mergeCell ref="B7:H7"/>
  </mergeCells>
  <printOptions horizontalCentered="1"/>
  <pageMargins left="0.23622047244094491" right="0.23622047244094491" top="0.35433070866141736" bottom="0.35433070866141736" header="0.31496062992125984" footer="0.31496062992125984"/>
  <pageSetup scale="50" fitToHeight="0" orientation="portrait" horizontalDpi="300" verticalDpi="300" r:id="rId1"/>
  <headerFooter differentFirst="1">
    <oddFooter>&amp;L
 &amp;CPágina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Ana Belen Cosio Benson</cp:lastModifiedBy>
  <cp:lastPrinted>2024-05-29T20:58:14Z</cp:lastPrinted>
  <dcterms:created xsi:type="dcterms:W3CDTF">2023-05-08T21:18:26Z</dcterms:created>
  <dcterms:modified xsi:type="dcterms:W3CDTF">2024-06-07T19:05:39Z</dcterms:modified>
</cp:coreProperties>
</file>