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rabajo\ISIFE\1. Planeacion\2024\3. Concursos\Licitación Pública\Fam Básico\023-2024\"/>
    </mc:Choice>
  </mc:AlternateContent>
  <bookViews>
    <workbookView xWindow="0" yWindow="0" windowWidth="23040" windowHeight="9195"/>
  </bookViews>
  <sheets>
    <sheet name="Catálogo" sheetId="1" r:id="rId1"/>
  </sheets>
  <externalReferences>
    <externalReference r:id="rId2"/>
    <externalReference r:id="rId3"/>
    <externalReference r:id="rId4"/>
  </externalReferences>
  <definedNames>
    <definedName name="\c" localSheetId="0">#REF!</definedName>
    <definedName name="\c">#REF!</definedName>
    <definedName name="\l" localSheetId="0">#REF!</definedName>
    <definedName name="\l">#REF!</definedName>
    <definedName name="\p" localSheetId="0">#REF!</definedName>
    <definedName name="\p">#REF!</definedName>
    <definedName name="\v" localSheetId="0">#REF!</definedName>
    <definedName name="\v">#REF!</definedName>
    <definedName name="_del10" localSheetId="0">#REF!</definedName>
    <definedName name="_del10">#REF!</definedName>
    <definedName name="_del12" localSheetId="0">#REF!</definedName>
    <definedName name="_del12">#REF!</definedName>
    <definedName name="_del2" localSheetId="0">#REF!</definedName>
    <definedName name="_del2">#REF!</definedName>
    <definedName name="_del3" localSheetId="0">#REF!</definedName>
    <definedName name="_del3">#REF!</definedName>
    <definedName name="_del4" localSheetId="0">#REF!</definedName>
    <definedName name="_del4">#REF!</definedName>
    <definedName name="_del5" localSheetId="0">#REF!</definedName>
    <definedName name="_del5">#REF!</definedName>
    <definedName name="_del6" localSheetId="0">#REF!</definedName>
    <definedName name="_del6">#REF!</definedName>
    <definedName name="_del8" localSheetId="0">#REF!</definedName>
    <definedName name="_del8">#REF!</definedName>
    <definedName name="_xlnm._FilterDatabase" localSheetId="0" hidden="1">Catálogo!$B$101:$H$449</definedName>
    <definedName name="A" localSheetId="0">#REF!</definedName>
    <definedName name="A">#REF!</definedName>
    <definedName name="A_IMPRESIÓN_IM" localSheetId="0">#REF!</definedName>
    <definedName name="A_IMPRESIÓN_IM">#REF!</definedName>
    <definedName name="Ancho" localSheetId="0">#REF!</definedName>
    <definedName name="Ancho">#REF!</definedName>
    <definedName name="aprog" localSheetId="0">#REF!</definedName>
    <definedName name="aprog">#REF!</definedName>
    <definedName name="_xlnm.Print_Area" localSheetId="0">Catálogo!$B$1:$H$449</definedName>
    <definedName name="_xlnm.Print_Area">#REF!</definedName>
    <definedName name="Área_de_impresión1" localSheetId="0">#REF!</definedName>
    <definedName name="Área_de_impresión1">#REF!</definedName>
    <definedName name="CATAL" localSheetId="0">#REF!</definedName>
    <definedName name="CATAL">#REF!</definedName>
    <definedName name="catalogo" localSheetId="0">#REF!</definedName>
    <definedName name="catalogo">#REF!</definedName>
    <definedName name="CATALOGO2" localSheetId="0">#REF!</definedName>
    <definedName name="CATALOGO2">#REF!</definedName>
    <definedName name="ClaveFasar" localSheetId="0">#REF!</definedName>
    <definedName name="ClaveFasar">#REF!</definedName>
    <definedName name="CROQ" localSheetId="0">#REF!</definedName>
    <definedName name="CROQ">#REF!</definedName>
    <definedName name="CROQUIS" localSheetId="0">#REF!</definedName>
    <definedName name="CROQUIS">#REF!</definedName>
    <definedName name="CRQ" localSheetId="0">#REF!</definedName>
    <definedName name="CRQ">#REF!</definedName>
    <definedName name="descripcion" localSheetId="0">#REF!</definedName>
    <definedName name="descripcion">#REF!</definedName>
    <definedName name="diam" localSheetId="0">#REF!</definedName>
    <definedName name="diam">#REF!</definedName>
    <definedName name="elementos" localSheetId="0">#REF!</definedName>
    <definedName name="elementos">#REF!</definedName>
    <definedName name="escuadra" localSheetId="0">#REF!</definedName>
    <definedName name="escuadra">#REF!</definedName>
    <definedName name="EXTRA" localSheetId="0">#REF!</definedName>
    <definedName name="EXTRA">#REF!</definedName>
    <definedName name="finiquito" localSheetId="0">#REF!</definedName>
    <definedName name="finiquito">#REF!</definedName>
    <definedName name="finiquito1">'[1]PROGRAMA DEOBRA'!$B$3:$AA$158</definedName>
    <definedName name="FinReng" localSheetId="0">#REF!</definedName>
    <definedName name="FinReng">#REF!</definedName>
    <definedName name="GEN" localSheetId="0">#REF!</definedName>
    <definedName name="GEN">#REF!</definedName>
    <definedName name="GENERADOR" localSheetId="0">#REF!</definedName>
    <definedName name="GENERADOR">#REF!</definedName>
    <definedName name="INICATCC" localSheetId="0">#REF!</definedName>
    <definedName name="INICATCC">#REF!</definedName>
    <definedName name="inicio" localSheetId="0">#REF!</definedName>
    <definedName name="inicio">#REF!</definedName>
    <definedName name="largo" localSheetId="0">#REF!</definedName>
    <definedName name="largo">#REF!</definedName>
    <definedName name="LargoTotal" localSheetId="0">#REF!</definedName>
    <definedName name="LargoTotal">#REF!</definedName>
    <definedName name="nnn" localSheetId="0">#REF!</definedName>
    <definedName name="nnn">#REF!</definedName>
    <definedName name="Note" localSheetId="0">#REF!</definedName>
    <definedName name="Note">#REF!</definedName>
    <definedName name="noviembre" localSheetId="0">#REF!</definedName>
    <definedName name="noviembre">#REF!</definedName>
    <definedName name="NUMERO" localSheetId="0">[2]FINIQUITO!#REF!</definedName>
    <definedName name="NUMERO">[2]FINIQUITO!#REF!</definedName>
    <definedName name="octubre" localSheetId="0">#REF!</definedName>
    <definedName name="octubre">#REF!</definedName>
    <definedName name="OLA" localSheetId="0">#REF!</definedName>
    <definedName name="OLA">#REF!</definedName>
    <definedName name="PRECIOS" localSheetId="0">#REF!</definedName>
    <definedName name="PRECIOS">#REF!</definedName>
    <definedName name="Print_Area" localSheetId="0">#REF!</definedName>
    <definedName name="Print_Area">#REF!</definedName>
    <definedName name="Print_Area_MI" localSheetId="0">#REF!</definedName>
    <definedName name="Print_Area_MI">#REF!</definedName>
    <definedName name="Print_Titles" localSheetId="0">#REF!</definedName>
    <definedName name="Print_Titles">#REF!</definedName>
    <definedName name="programa" localSheetId="0">[3]FINIQUITO!#REF!</definedName>
    <definedName name="programa">[3]FINIQUITO!#REF!</definedName>
    <definedName name="pzas" localSheetId="0">#REF!</definedName>
    <definedName name="pzas">#REF!</definedName>
    <definedName name="RelacionNueva" localSheetId="0">#REF!</definedName>
    <definedName name="RelacionNueva">#REF!</definedName>
    <definedName name="ROBER" localSheetId="0">#REF!</definedName>
    <definedName name="ROBER">#REF!</definedName>
    <definedName name="SalarioBase" localSheetId="0">#REF!</definedName>
    <definedName name="SalarioBase">#REF!</definedName>
    <definedName name="SalarioNominal" localSheetId="0">#REF!</definedName>
    <definedName name="SalarioNominal">#REF!</definedName>
    <definedName name="SepVar" localSheetId="0">#REF!</definedName>
    <definedName name="SepVar">#REF!</definedName>
    <definedName name="SIN" localSheetId="0">#REF!</definedName>
    <definedName name="SIN">#REF!</definedName>
    <definedName name="_xlnm.Print_Titles" localSheetId="0">Catálogo!$89:$100</definedName>
    <definedName name="_xlnm.Print_Titl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7" i="1" l="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6" i="1"/>
  <c r="H405" i="1"/>
  <c r="H404" i="1"/>
  <c r="H403" i="1"/>
  <c r="H402" i="1"/>
  <c r="H401" i="1"/>
  <c r="H400" i="1"/>
  <c r="H397" i="1"/>
  <c r="H396" i="1"/>
  <c r="H395" i="1"/>
  <c r="H394" i="1"/>
  <c r="H393" i="1"/>
  <c r="H392" i="1"/>
  <c r="H391" i="1"/>
  <c r="H390" i="1"/>
  <c r="H389" i="1"/>
  <c r="H388" i="1"/>
  <c r="H387" i="1"/>
  <c r="H386" i="1"/>
  <c r="H385" i="1"/>
  <c r="H384" i="1"/>
  <c r="H381" i="1"/>
  <c r="H380" i="1"/>
  <c r="H379" i="1"/>
  <c r="H378" i="1"/>
  <c r="H377" i="1"/>
  <c r="H376" i="1"/>
  <c r="H375" i="1"/>
  <c r="H374" i="1"/>
  <c r="H373" i="1"/>
  <c r="H372" i="1"/>
  <c r="H371" i="1"/>
  <c r="H370" i="1"/>
  <c r="H369" i="1"/>
  <c r="H368" i="1"/>
  <c r="H367" i="1"/>
  <c r="H366" i="1"/>
  <c r="H365" i="1"/>
  <c r="H321" i="1"/>
  <c r="H320" i="1"/>
  <c r="H319" i="1"/>
  <c r="H318" i="1"/>
  <c r="H317" i="1"/>
  <c r="H316" i="1"/>
  <c r="H315" i="1"/>
  <c r="H310" i="1"/>
  <c r="H309" i="1"/>
  <c r="H308" i="1"/>
  <c r="H307" i="1"/>
  <c r="H306" i="1"/>
  <c r="H305" i="1"/>
  <c r="H304" i="1"/>
  <c r="H303" i="1"/>
  <c r="H277" i="1"/>
  <c r="H276" i="1"/>
  <c r="H275" i="1"/>
  <c r="H274" i="1"/>
  <c r="H273" i="1"/>
  <c r="H272" i="1"/>
  <c r="H271" i="1"/>
  <c r="H270" i="1"/>
  <c r="H269" i="1"/>
  <c r="H268" i="1"/>
  <c r="H267" i="1"/>
  <c r="H266" i="1"/>
  <c r="H265" i="1"/>
  <c r="H238" i="1"/>
  <c r="H237" i="1"/>
  <c r="H236" i="1"/>
  <c r="H235" i="1"/>
  <c r="H234" i="1"/>
  <c r="H233" i="1"/>
  <c r="H232" i="1"/>
  <c r="H231" i="1"/>
  <c r="H230" i="1"/>
  <c r="H229" i="1"/>
  <c r="H228" i="1"/>
  <c r="H227" i="1"/>
  <c r="H226" i="1"/>
  <c r="H225" i="1"/>
  <c r="H224" i="1"/>
  <c r="H223" i="1"/>
  <c r="H222" i="1"/>
  <c r="H218" i="1"/>
  <c r="H217" i="1"/>
  <c r="H216" i="1"/>
  <c r="H215" i="1"/>
  <c r="H214" i="1"/>
  <c r="H213" i="1"/>
  <c r="H212" i="1"/>
  <c r="H211" i="1"/>
  <c r="H210" i="1"/>
  <c r="H209" i="1"/>
  <c r="H208" i="1"/>
  <c r="H207" i="1"/>
  <c r="H206" i="1"/>
  <c r="H203" i="1"/>
  <c r="H202" i="1"/>
  <c r="H201" i="1"/>
  <c r="H200" i="1"/>
  <c r="H199" i="1"/>
  <c r="H181" i="1"/>
  <c r="H180" i="1"/>
  <c r="H179" i="1"/>
  <c r="H178" i="1"/>
  <c r="H177" i="1"/>
  <c r="H176" i="1"/>
  <c r="H175" i="1"/>
  <c r="H174" i="1"/>
  <c r="H173" i="1"/>
  <c r="H172" i="1"/>
  <c r="H168" i="1"/>
  <c r="H167" i="1"/>
  <c r="H166" i="1"/>
  <c r="H165" i="1"/>
  <c r="H164" i="1"/>
  <c r="H163" i="1"/>
  <c r="H162" i="1"/>
  <c r="H161" i="1"/>
  <c r="H160" i="1"/>
  <c r="H159" i="1"/>
  <c r="H158" i="1"/>
  <c r="H157" i="1"/>
  <c r="H156" i="1"/>
  <c r="H155" i="1"/>
  <c r="H143" i="1"/>
  <c r="H142" i="1"/>
  <c r="H141" i="1"/>
  <c r="H140" i="1"/>
  <c r="H131" i="1"/>
  <c r="H130" i="1"/>
  <c r="H129" i="1"/>
  <c r="H128" i="1"/>
  <c r="H127" i="1"/>
  <c r="H126" i="1"/>
  <c r="H125" i="1"/>
  <c r="H124" i="1"/>
  <c r="H123" i="1"/>
  <c r="H110" i="1"/>
  <c r="H109" i="1"/>
  <c r="H108" i="1"/>
  <c r="H107" i="1"/>
  <c r="H106" i="1"/>
  <c r="H448" i="1" l="1"/>
  <c r="H51" i="1" s="1"/>
  <c r="H407" i="1"/>
  <c r="H50" i="1" s="1"/>
  <c r="H398" i="1"/>
  <c r="H49" i="1" s="1"/>
  <c r="H239" i="1"/>
  <c r="H24" i="1" s="1"/>
  <c r="H219" i="1"/>
  <c r="H23" i="1" s="1"/>
  <c r="C102" i="1" l="1"/>
  <c r="C101" i="1"/>
  <c r="H364" i="1" l="1"/>
  <c r="H363" i="1"/>
  <c r="H360" i="1"/>
  <c r="H356" i="1"/>
  <c r="H355" i="1"/>
  <c r="H352" i="1"/>
  <c r="H351" i="1"/>
  <c r="H350" i="1"/>
  <c r="H349" i="1"/>
  <c r="H348" i="1"/>
  <c r="H347" i="1"/>
  <c r="H346" i="1"/>
  <c r="H343" i="1"/>
  <c r="H342" i="1"/>
  <c r="H341" i="1"/>
  <c r="H340" i="1"/>
  <c r="H339" i="1"/>
  <c r="H338" i="1"/>
  <c r="H337" i="1"/>
  <c r="H336" i="1"/>
  <c r="H335" i="1"/>
  <c r="H334" i="1"/>
  <c r="H333" i="1"/>
  <c r="H332" i="1"/>
  <c r="H329" i="1"/>
  <c r="H325" i="1"/>
  <c r="H324" i="1"/>
  <c r="H314" i="1"/>
  <c r="H313" i="1"/>
  <c r="H302" i="1"/>
  <c r="H301" i="1"/>
  <c r="H300" i="1"/>
  <c r="H299" i="1"/>
  <c r="H296" i="1"/>
  <c r="H292" i="1"/>
  <c r="H291" i="1"/>
  <c r="H290" i="1"/>
  <c r="H289" i="1"/>
  <c r="H288" i="1"/>
  <c r="H287" i="1"/>
  <c r="H286" i="1"/>
  <c r="H285" i="1"/>
  <c r="H284" i="1"/>
  <c r="H283" i="1"/>
  <c r="H282" i="1"/>
  <c r="H281" i="1"/>
  <c r="H280" i="1"/>
  <c r="H264" i="1"/>
  <c r="H261" i="1"/>
  <c r="H260" i="1"/>
  <c r="H259" i="1"/>
  <c r="H258" i="1"/>
  <c r="H257" i="1"/>
  <c r="H254" i="1"/>
  <c r="H253" i="1"/>
  <c r="H252" i="1"/>
  <c r="H251" i="1"/>
  <c r="H250" i="1"/>
  <c r="H249" i="1"/>
  <c r="H248" i="1"/>
  <c r="H247" i="1"/>
  <c r="H244" i="1"/>
  <c r="H245" i="1" s="1"/>
  <c r="H198" i="1"/>
  <c r="H197" i="1"/>
  <c r="H196" i="1"/>
  <c r="H195" i="1"/>
  <c r="H194" i="1"/>
  <c r="H193" i="1"/>
  <c r="H192" i="1"/>
  <c r="H191" i="1"/>
  <c r="H190" i="1"/>
  <c r="H189" i="1"/>
  <c r="H188" i="1"/>
  <c r="H187" i="1"/>
  <c r="H186" i="1"/>
  <c r="H185" i="1"/>
  <c r="H171" i="1"/>
  <c r="H154" i="1"/>
  <c r="H153" i="1"/>
  <c r="H152" i="1"/>
  <c r="H151" i="1"/>
  <c r="H150" i="1"/>
  <c r="H149" i="1"/>
  <c r="H148" i="1"/>
  <c r="H147" i="1"/>
  <c r="H146" i="1"/>
  <c r="H139" i="1"/>
  <c r="H138" i="1"/>
  <c r="H137" i="1"/>
  <c r="H136" i="1"/>
  <c r="H135" i="1"/>
  <c r="H134" i="1"/>
  <c r="H122" i="1"/>
  <c r="H121" i="1"/>
  <c r="H120" i="1"/>
  <c r="H119" i="1"/>
  <c r="H118" i="1"/>
  <c r="H117" i="1"/>
  <c r="H116" i="1"/>
  <c r="H115" i="1"/>
  <c r="H114" i="1"/>
  <c r="H113" i="1"/>
  <c r="H105" i="1"/>
  <c r="H104" i="1"/>
  <c r="H103" i="1"/>
  <c r="H382" i="1" l="1"/>
  <c r="H48" i="1" s="1"/>
  <c r="H31" i="1"/>
  <c r="H326" i="1"/>
  <c r="H40" i="1" s="1"/>
  <c r="H204" i="1"/>
  <c r="H255" i="1"/>
  <c r="H32" i="1" s="1"/>
  <c r="H278" i="1"/>
  <c r="H34" i="1" s="1"/>
  <c r="H297" i="1"/>
  <c r="H37" i="1" s="1"/>
  <c r="H361" i="1"/>
  <c r="H47" i="1" s="1"/>
  <c r="H182" i="1"/>
  <c r="H20" i="1" s="1"/>
  <c r="H262" i="1"/>
  <c r="H33" i="1" s="1"/>
  <c r="H311" i="1"/>
  <c r="H38" i="1" s="1"/>
  <c r="H344" i="1"/>
  <c r="H43" i="1" s="1"/>
  <c r="H144" i="1"/>
  <c r="H18" i="1" s="1"/>
  <c r="H169" i="1"/>
  <c r="H19" i="1" s="1"/>
  <c r="H293" i="1"/>
  <c r="H35" i="1" s="1"/>
  <c r="H322" i="1"/>
  <c r="H39" i="1" s="1"/>
  <c r="H353" i="1"/>
  <c r="H44" i="1" s="1"/>
  <c r="H330" i="1"/>
  <c r="H42" i="1" s="1"/>
  <c r="H357" i="1"/>
  <c r="H45" i="1" s="1"/>
  <c r="H111" i="1"/>
  <c r="H132" i="1"/>
  <c r="H17" i="1" s="1"/>
  <c r="H220" i="1" l="1"/>
  <c r="H240" i="1" s="1"/>
  <c r="H22" i="1"/>
  <c r="H449" i="1"/>
  <c r="H52" i="1"/>
  <c r="H16" i="1"/>
  <c r="H25" i="1" l="1"/>
  <c r="H57" i="1" l="1"/>
  <c r="C99" i="1"/>
  <c r="C98" i="1"/>
  <c r="C97" i="1"/>
  <c r="C96" i="1"/>
  <c r="H58" i="1" l="1"/>
  <c r="H59" i="1" s="1"/>
</calcChain>
</file>

<file path=xl/sharedStrings.xml><?xml version="1.0" encoding="utf-8"?>
<sst xmlns="http://schemas.openxmlformats.org/spreadsheetml/2006/main" count="981" uniqueCount="482">
  <si>
    <t>Resumen</t>
  </si>
  <si>
    <t>I.V.A.</t>
  </si>
  <si>
    <t>Total</t>
  </si>
  <si>
    <t>pza</t>
  </si>
  <si>
    <t>m2</t>
  </si>
  <si>
    <t>ml</t>
  </si>
  <si>
    <t>Descripcion:</t>
  </si>
  <si>
    <t>Plantel:</t>
  </si>
  <si>
    <t>Localidad:</t>
  </si>
  <si>
    <t>Municipio:</t>
  </si>
  <si>
    <t>Clave</t>
  </si>
  <si>
    <t>Descripcion</t>
  </si>
  <si>
    <t>unidad</t>
  </si>
  <si>
    <t>Cantidad</t>
  </si>
  <si>
    <t>Importe</t>
  </si>
  <si>
    <t>P.U. con Numero</t>
  </si>
  <si>
    <t>Subtotal de Obra</t>
  </si>
  <si>
    <t>P.U. con Letra</t>
  </si>
  <si>
    <t>Subtotal I</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</si>
  <si>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</si>
  <si>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kg</t>
  </si>
  <si>
    <t>m3</t>
  </si>
  <si>
    <t>Excavación a mano en terreno tipo "B" investigado en obra por el contratista, a cualquier profundidad, incluye: afine de taludes, sobre excavación por ángulo de reposo de material, compactación de fondo de cepas,.</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</si>
  <si>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</si>
  <si>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</si>
  <si>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Acero de refuerzo en cimentación diámetro #3 f'y=4,200 kg/cm2; incluye: suministro, habilitado, armado, cortes, traslapes, ganchos y desperdicios, silletas, alambre recocido, mano de obra, herramienta, equipo de protección personal y limpieza del área de trabajo.</t>
  </si>
  <si>
    <t>Cimbra para losas acabado común a base de triplay de pino 19 mm como cimbra de contacto, incluye: cimbrado, descimbrado, habilitado y chaflanes u ochavos.</t>
  </si>
  <si>
    <t>Cimbra en trabes acabado común a base de triplay de pino 19 mm como cimbra de contacto, incluye: cimbrado, descimbrado, habilitado y chaflanes u ochavos.</t>
  </si>
  <si>
    <t>Acero de refuerzo en estructura #3 f'y=4,200 kg/cm2; incluye: suministro, habilitado, armado, cortes, traslapes, ganchos y desperdicios, silletas, alambre recocido, mano de obra, herramienta, equipo de protección personal y limpieza del área de trabajo.</t>
  </si>
  <si>
    <t>Subtotal estructura</t>
  </si>
  <si>
    <t>Malla electrosoldada 6x6/10-10, se deberá considerar para este trabajo: suministro y colocación, cortes, sujeción, traslapes, silleta pm-50 plastificada 4 pza/m2, mano de obra, equipo, herramienta, acopio y retiro de desperdicios a tiro autorizado y limpieza del área de trabajo.</t>
  </si>
  <si>
    <t>Suministro y aplicación de recubrimiento con cemento látex (pulido espejo de pegaduro) o similar en calidad y precio con rendimiento de 4.00 m2 por saco de 10 kg. en una película de 2 mm. incluye: materiales, pegacreto mano de obra, herramienta y equipo, andamios, acarreo y elevación de materiales, protecciones necesarias, aplicación, desperdicios, limpieza de la zona de trabajo, acarreo y retiro fuera de la obra del material sobrante.</t>
  </si>
  <si>
    <t>Suministro y aplicación de impermeabilización prefabricado tipo sbs pg 4 mm espesor, reforzada con fibra poliéster 180 gr/m2, aplicado con termo fusión color terracota o color indicado por supervisión, incluye: aplicación primer, imperprim s.l. base solvente, sellado de remates y detalles con cemento sellador. (Garantía 10 años por escrito).</t>
  </si>
  <si>
    <t>Subtotal albañilería y acabados</t>
  </si>
  <si>
    <t>Salida de alumbrado con caja de p.v.c. y tubo pvc pesado cedula 30 (gris), incluye: apagador levinton y cable vinanel aislamiento tipo ls calibres indicados en planos.</t>
  </si>
  <si>
    <t>sal</t>
  </si>
  <si>
    <t>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</si>
  <si>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Suministro y colocación de ventilador de techo de 56" de 5 velocidades marca tmt, white westing house o similar en calidad y precio, incluye: tapa metálica ciega de 4x4, silicón y pintura, armado, nivelación y conexiones.</t>
  </si>
  <si>
    <t>Salida para ventilador con caja de lámina a tierra, incluye: tubo pvc pesado ced-30 (gris), cable vinanel aislamiento tipo ls calibres indicados en planos correspondientes, incluye: varilla # 3 en sentido longitudinal de 30 cm. para suspender ventilador.</t>
  </si>
  <si>
    <t>Suministro, colocación y conexión de interruptor de seguridad (navajas) 2 polos 30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</si>
  <si>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</si>
  <si>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cable de cobre con aislamiento thw-ls o thw-ls a 75 grados calibre # 6, incluye: cinta aislante, vulcanizada, barniz y perno de conexión, cocas y desperdicios.</t>
  </si>
  <si>
    <t>Suministro, colocación y conexión de cable de cobre con aislamiento thw-ls o thw-ls a 75 grados calibre # 8, incluye: cinta aislante, vulcanizada, barniz y perno de conexión, cocas y desperdicios.</t>
  </si>
  <si>
    <t>Acero de refuerzo en estructura #4 f'y=4,200 kg/cm2; incluye: suministro, habilitado, armado, cortes, traslapes, ganchos y desperdicios, silletas, alambre recocido, mano de obra, herramienta, equipo de protección personal y limpieza del área de trabajo.</t>
  </si>
  <si>
    <t>Subtotal instalaciones</t>
  </si>
  <si>
    <t>Anclaje de castillos de 15x20 cm. en zapatas y enrases 0.00 a 1.20 m. altura con 4 varillas no. 3/8" y estribos # 2 @ 20 cm, concreto f'c=250 kg/cm2; incluye: cimbra común, colado, cruces de varillas, vibrado, curado y descimbrado.</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</si>
  <si>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</si>
  <si>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Colocación de zoclo de hasta 15 cm de altura a base de cerámica extruida vitrificada para tránsito pesado, tono y texturas uniformes, antiderrapante, diseño y color s.m.a.;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el suministro del zoclo, materiales, mano de obra, adhesivo (mortero) de línea, considerando recomendaciones del fabricante para su tiempo de fraguado, juntas de 6mm de ancho, rellenas con boquilla de línea, trazo, nivelación, acarreos, cortes, desperdicios, despiece, acopio y retiro de desperdicios a tiro autorizado y limpieza del área.</t>
  </si>
  <si>
    <t>Suministro, habilitado y colocación de reja de protección a base de perfil tubular de 3/4" ced.40, bastidor de perfil tubular de 1 1/2" cedula 40, solera central de 1 1/4"x3/16" y solera de 3/4" x 3/16" ; soldada a placas ahogadas en trabes y cadenas de cerramiento, incluye: placas de acero de 2"x2"x3/8", una mano de primario epóxico anticorrosivo ea p-10 color blanco con catalizador disolución a base de solvente y 2 manos de pintura esmalte en acabado final, color definido por la residencia, cortes, cortes a 45, soldadura, material, equipo y herramienta necesaria.</t>
  </si>
  <si>
    <t>Suministro e instalacion de salidas de red para interconexion de computadora en escritorio de profesor (en muro) y proyector (losa)  con una distancia de hasta 10 m, incluye en cada salida caja 4x4 empotrada en muro con plasterrin plano a 2x4 con tapa de plastico color marfil , canalizacion oculta en muro de pvc c-40 de 27 mm (1") incluye curvas, conectores, contratuercas, guia, incluye tambien cable hdmi prefabricado de 10 m de longitud, pruebas de funcionamiento en presencia del residente de obra, y todo lo necesario para su correcto funcionamiento (ver plano correspondiente).</t>
  </si>
  <si>
    <t>Subtotal II</t>
  </si>
  <si>
    <t>Suministro, colocación y conexión de cable de cobre con aislamiento thw-ls o thw-ls a 75 grados calibre # 10, incluye: cinta aislante, vulcanizada, barniz y perno de conexión, cocas y desperdicios.</t>
  </si>
  <si>
    <t>Limpieza, trazo y nivelación del terreno; incluye: nivel de manguera y niveletas con polines y fajillas, hilos, cal, mano de obra y herramienta, colocación de banco de nivel según especificaciones (área de edificio).</t>
  </si>
  <si>
    <t>Acero de refuerzo en cimentación diámetro #4 f'y=4,200 kg/cm2; incluye: suministro, habilitado, armado, cortes, traslapes, ganchos y desperdicios, silletas, alambre recocido, mano de obra, herramienta, equipo de protección personal y limpieza del área de trabajo.</t>
  </si>
  <si>
    <t>Acero de refuerzo en cimentación diámetro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</si>
  <si>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Cimbra en columnas y muros acabado común; a base de triplay de pino 19 mm como cimbra de contacto; incluye: cimbrado, descimbrado, habilitado y chaflanes u ochavos</t>
  </si>
  <si>
    <t>Acero de refuerzo en estructura #5 f'y=4,200 kg/cm2; incluye: suministro, habilitado, armado, cortes, traslapes, ganchos y desperdicios, silletas, alambre recocido, mano de obra, herramienta, equipo de protección personal y limpieza del área de trabajo.</t>
  </si>
  <si>
    <t>Acero de refuerzo en estructura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</si>
  <si>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Suministro y colocación de puerta de lámina de alucobond de 1/4" color gris de 2.50 alto x 1.20 de ancho, con ventanilla de 0.80 alto x 0.20 ancho con cristal templado de 6 mm de espesor, bastidor metálico de ptr 1 1/4", ángulo de aluminio perimetral de 3/4" por ambos lados, manija marca kwikset mod. 91560-010 sanitada y cerrojo 985 sencillo marca kwikset mod. 99800-090 niquel. Incluye: lamina pegada con poliuretano al bastidor, material, silicón,  mano de obra, herramienta, equipo de protección personal y limpieza del área de trabajo.</t>
  </si>
  <si>
    <t>Subtotal herrería, canceleria y carpintería</t>
  </si>
  <si>
    <t>Suministro, colocación y conexión de interruptor termomagnético tipo qo (enchufable) de 2 polos 20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</si>
  <si>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Registro sanitario de 60x40x80 cm. con block 15x20x40 cm. (60 kg/cm2), aplanado interior pulido con media caña y exterior floteado, formación de media caña para desagüe, marco y contramarco de ángulo de 1 1/4" x 3/16", incluye: cadena de remate de 15 -20-4 con armex, concreto f'c=150 kg/cm2 y acero no.3 en tapa, incluye: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acrílica en el registro.</t>
  </si>
  <si>
    <t>Alimentación a tinacos con tubería de pvc de 21 mm (3/4") de diámetro, de registro hidráulico a pie del edificio hasta azotea, incluye: conexiones, tuercas uniones, pruebas de presión (t3).</t>
  </si>
  <si>
    <t>Intercomunicación y descarga de dos tinacos en batería con tubo pvc de 35 mm hasta 53 mm, llave de compuerta de media vuelta en pvc, tuercas unión, conexiones y pruebas (plano oex-058) descarga hasta nivel de azotea.</t>
  </si>
  <si>
    <t>Suministro, instalación y colocación de electroniveles en tinacos y cisterna para control de llenado, con canalización tubo pvc de 21 mm (3/4") cedula 40 caja registro condulet y tubo licuatite, cable hasta pie del edificio.</t>
  </si>
  <si>
    <t>Subtotal Cimentación</t>
  </si>
  <si>
    <t>Retiro de material producto de excavaciones o demoliciones, incluye; carga con equipo mecánico y retiro de material fuera de los sitios de los trabajos a una distancia de 10 km.</t>
  </si>
  <si>
    <t>Cadena de concreto f'c= 250 kg/cm2 sección de 15x25 cm. armada con 4 varillas de 3/8" y estribos # 2 @ 20 cm, incluye: cimbra común, cruces de varillas, colado, vibrado, descimbrado y curado.</t>
  </si>
  <si>
    <t>Pintura acrílica marca osel línea oro máxima, berel línea berelex green, comex línea vinimex total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5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</si>
  <si>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Firme de concreto f´c=150 kg/cm2 de 8 cm. de espesor, acabado rugoso fino, se realizara integral al firme nivelado con regla según proyecto, según proyecto; incluye: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</si>
  <si>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Suministro, colocación y conexión de lámpara marca magg de led de 40 w sobreponer hermética a prueba de polvo y agua modelo: gamma tot 1500  clave: L6853-510 4000°k incluye; difusor de policarbonato, driver electrónico integrado, fijada a losa con taquete y tornillo, pruebas, conexiones, mano de obra, herramienta, equipo de protección personal y limpieza del área de trabajo.</t>
  </si>
  <si>
    <t>Suministro e instalación de equipo de aire acondicionado inverter tipo mini-split marca: midea, lennox, trane, carrier o similar en calidad y especificaciones técnicas, con capacidad nominal de 24000 btu (2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</si>
  <si>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Cimbra para losas y trabes en volado posterior, escaleras, pórtico o laterales a doble altura en estructura u2-c, acabo común; a base de triplay de pino de 19 mm como cimbra de contacto, incluye: cimbrado, descimbrado, habilitado y chaflanes u ochavos.</t>
  </si>
  <si>
    <t>Murete de enrase acabado común en cimentación a base de block de cemento de 15x20x40 cm. (60 kg/cm2), asentado con mortero cemento-arena 1:3 y con celdas rellenas de concreto f'c= 150 kg/cm2. incluye: desfondar block.</t>
  </si>
  <si>
    <t>Suministro, habilitado y colocación de pasa junta entre juntas de piso  de concreto, a base de varilla redondo liso de 3/8" de 0.45 m. de longitud a cada 0.80 m. incluye: acarreo dentro y fuera de la obra, corte habilitado, mano de obra, herramienta y equipo, acopio y retiro de desperdicio a tiro autorizado y limpieza del área de trabajo.</t>
  </si>
  <si>
    <t>Piso de concreto f'c=200 kg/cm2 de 10 cm. de espesor, acabado pulido con helicóptero, incluye: corte de piso con disco de 11 mm  (7/16 ") de ancho por  25 mm (1" ) de profundidad para junta fría de dilatación a una distancia no mayor a 3.00 m, aplicación de sellador  elástico de poliuretano autonivelante para juntas de dilatación de 1.6 cm,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</si>
  <si>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Acero de refuerzo en cimentación diámetro #5 f'y=4,200 kg/cm2; incluye: suministro, habilitado, armado, cortes, traslapes, ganchos y desperdicios, silletas, alambre recocido, mano de obra, herramienta, equipo de protección personal y limpieza del área de trabajo.</t>
  </si>
  <si>
    <t>Suministro y tendido de tubo conduit pvc c-40 de 35 mm (1 1/4") diámetro, incluye: tendido, conexiones, pegamento, trazos, excavación, relleno, material, mano de obra, herramienta, equipo de protección personal y limpieza del área de trabajo.</t>
  </si>
  <si>
    <t>Suministro y tendido de tubo conduit fierro galvanizado pared delgada de 35 mm (1 1/4") diámetro, incluye: coples y conectores para intemperie, curvas, conectores, trazo, excavación y relleno o soporteria con perfil unicanal y abrazadera unicanal del mismo diámetro a cada 1.50 m o 90 cm antes de cada caja registro o centro de carga, cada soporte deberá de estar fijado con dos taquetes y dos tornillos de 2" de largo (no pijas)</t>
  </si>
  <si>
    <t>Suministro y tendido de tubo pvc sanitario duralon de 155 mm (6") de diámetro, incluye: tendido, conexiones, pegamento, trazos, excavación, relleno, material, mano de obra, herramienta, equipo de protección personal y limpieza del área de trabajo.</t>
  </si>
  <si>
    <t>Subtotal Preliminares</t>
  </si>
  <si>
    <t>01.- Preliminares</t>
  </si>
  <si>
    <t>02.- Cimentación</t>
  </si>
  <si>
    <t>03.- Estructura</t>
  </si>
  <si>
    <t>04.- Albañilería y acabados</t>
  </si>
  <si>
    <t>05.- Herrería, carpintería y cancelería</t>
  </si>
  <si>
    <t>06.- Instalaciones</t>
  </si>
  <si>
    <t>Los Cabos, B.C.S.</t>
  </si>
  <si>
    <t>Cabo San Lucas</t>
  </si>
  <si>
    <t>Escuela Primaria Nueva Creación (Colonia Azteca)</t>
  </si>
  <si>
    <t>1° etapa: construcción de 6 aulas didácticas de 2 e/e, construcción de dirección provisional de 2 e/e, construcción de cubo de escaleras, construcción de núcleo de servicios sanitarios en estructura U2-C, obra exterior: construcción de plaza cívica, andadores de conexión, construcción de acceso principal, construcción de muros perimetrales, red eléctrica exterior, alumbrado exterior, construcción de cisterna prefabricada de 10'000 lts y red hidro - sanitaria.</t>
  </si>
  <si>
    <t>I.- construcción de 6 aulas didácticas de 2 e/e, construcción de dirección provisional de 2 e/e, construcción de cubo de escaleras, construcción de núcleo de servicios sanitarios en estructura U2-C</t>
  </si>
  <si>
    <t>06.1.- Instalaciones electricas</t>
  </si>
  <si>
    <t>06.1.- Instalaciones hidro-sanitarias</t>
  </si>
  <si>
    <t>07.- Alimentacion electrica</t>
  </si>
  <si>
    <t>II.- Obra exterior</t>
  </si>
  <si>
    <t>01.-  construcción de plaza cívica</t>
  </si>
  <si>
    <t>01.1- Preliminares</t>
  </si>
  <si>
    <t>01.2.- Cimentación</t>
  </si>
  <si>
    <t>01.3.- Albañilería y acabados</t>
  </si>
  <si>
    <t>02.- andadores y rampas de conexión</t>
  </si>
  <si>
    <t>03.- construcción de acceso principal</t>
  </si>
  <si>
    <t>03.1- Preliminares</t>
  </si>
  <si>
    <t>03.2.- Cimentación</t>
  </si>
  <si>
    <t>03.4.- Herrería, carpintería y cancelería</t>
  </si>
  <si>
    <t>04.- construcción de muros y cercos perimetrales</t>
  </si>
  <si>
    <t>04.1- Preliminares</t>
  </si>
  <si>
    <t>04.2.- Cimentación</t>
  </si>
  <si>
    <t>04.3.- Albañilería y acabados</t>
  </si>
  <si>
    <t>04.4.- Herrería, carpintería y cancelería</t>
  </si>
  <si>
    <t>03.3.- Albañilería y acabados</t>
  </si>
  <si>
    <t>01.4.- Asta Bandera</t>
  </si>
  <si>
    <t>05.- construcción de cisterna prefabricada de 10,000 litros</t>
  </si>
  <si>
    <t>05.1- Preliminares</t>
  </si>
  <si>
    <t>05.2.- Albañilería y acabados</t>
  </si>
  <si>
    <t>05.3.- Instalaciones</t>
  </si>
  <si>
    <t>06.- red hidro-sanitaria</t>
  </si>
  <si>
    <t>07.- red electrica exterior y alumbrado exterior</t>
  </si>
  <si>
    <t>00184/04</t>
  </si>
  <si>
    <t>Desmonte de lugar consistente en poda de árboles y arbustos que existen de manera abundante en el terreno, incluye: retiro de árboles y arbustos fuera de la obra, maquinaria, equipo y mano de obra.</t>
  </si>
  <si>
    <t>00029/04</t>
  </si>
  <si>
    <t>Despalme del terreno con corte de 20 cm. de capa vegetal con equipo mecánico, incluye: acopio del producto carga y retiro del mismo al lugar indicado por municipio.</t>
  </si>
  <si>
    <t>01002/04</t>
  </si>
  <si>
    <t>Trasplante de árbol de 2 a 3 m. de altura; incluye: extracción de troncón y raíces sin daño para garantizar su trasplante, abono de área donde se instalara y riego durante 1 mes, abono y químicos necesarios para su cuidado maniobras y herramienta necesaria.</t>
  </si>
  <si>
    <t>01009/04</t>
  </si>
  <si>
    <t>Trasplante de árbol a nuevo lugar asignado altura de 3.00 a 5.00 m., incluye: excavación, movimiento, fertilización, retiro de material sobrante y abono.</t>
  </si>
  <si>
    <t>00083/04</t>
  </si>
  <si>
    <t>Tala de árbol con tronco de 21 hasta 30 cm. de diámetro y fronda existente; se deberá considerar para este trabajo: mano de obra, equipo, herramienta, permisos de las autoridades correspondientes, acopio, retiro del producto a tiro autorizado y limpieza del área de trabajo.</t>
  </si>
  <si>
    <t>00086/04</t>
  </si>
  <si>
    <t>Extracción de troncón y raíces de árbol con excavación de 1.50x1.50x1.50 m. se deberá considerar para este trabajo: excavación, corte de raíces, maniobras, acarreos, acopio y retiro de material producto de los trabajos a tiro autorizado y limpieza del área de trabajo.</t>
  </si>
  <si>
    <t>07031/04</t>
  </si>
  <si>
    <t>Corte y compensación para nivelación de terreno con material producto de excavación en área para construcción de edificio, incluye: trazo y nivelación con equipo topográfico, maquinaria y equipo, preparación del material de corte, retiro de material no utilizado, carga y acarreo dentro de la obra, confinación y compensación de áreas con producto de corte, extendido y aplicación de incorporación de humedad homogenizada, tendida y compactación al 90% proctor en capas de 30cms de espesor.</t>
  </si>
  <si>
    <t>08772/04</t>
  </si>
  <si>
    <t>11072/04</t>
  </si>
  <si>
    <t>11101/04</t>
  </si>
  <si>
    <t>Plantilla de concreto hecho en obra f´c= 100 kg/cm2 de 6 cm. de espesor, apalillada y nivelada, incluye: cimbra, descimbrado, compactación del fondo, aplicación de riego con agua previo al colado vaciado, nivelado y curado del concreto, equipo individual de protección, mano de obra y herramienta.</t>
  </si>
  <si>
    <t>12034/04</t>
  </si>
  <si>
    <t>12035/04</t>
  </si>
  <si>
    <t>12036/04</t>
  </si>
  <si>
    <t>12037/04</t>
  </si>
  <si>
    <t>12021/04</t>
  </si>
  <si>
    <t>12048/04</t>
  </si>
  <si>
    <t>Anclaje de castillos de 15x15 cm. en zapatas y enrases 0.00 a 1.20 m. altura con 4 varillas de 3/8" y estribos #2 @ 20 cm. incluye: cimbra común, colado, cruces de varillas, vibrado, curado y descimbrado.</t>
  </si>
  <si>
    <t>12038/04</t>
  </si>
  <si>
    <t>12018/04</t>
  </si>
  <si>
    <t>Concreto premezclado f'c= 250 kg/cm2 en cimentación t.m.a. 3/4",con un revenimiento de 8-10 cm., con impermeabilizante integral en polvo sikalite, graltex (500 gramos. por saco) o similar en calidad y precio incluye: bombeo cualquier distancia, colado, vibrado, afine, curado en elementos estructurales como zapatas, dados, muros de concreto, mínimo una muestra por cada 20 m3 o con la frecuencia que la residencia lo considere necesario (ver especificaciones complementarias)</t>
  </si>
  <si>
    <t>12062/04</t>
  </si>
  <si>
    <t>12063/04</t>
  </si>
  <si>
    <t>Murete de enrase acabado común en cimentación a base de block de cemento de 15x20x40 cm. (60 kg/cm2), asentado con mortero cemento-arena en proporción de 1:3 y con celdas rellenas de concreto f'c= 150 kg/cm2. incluye: desfondar block y varilla del # 3 @ 40 cm.</t>
  </si>
  <si>
    <t>12111/04</t>
  </si>
  <si>
    <t>Cadena de concreto f'c= 250 kg/cm2 sección de 15x20 cm. armada con 4 varillas de 3/8" y estribos # 2 @ 20 cm, incluye: cimbra común, cruces de varillas, colado, vibrado, descimbrado y curado.</t>
  </si>
  <si>
    <t>12116/04</t>
  </si>
  <si>
    <t>39174/04</t>
  </si>
  <si>
    <t>Guarnición rectangular de 15x40 cm, de concreto hecho en obra de f'c=250 kg/cm2, armada con 4 varillas del # 3 estribos del # 2 @ 20 cm, incluye: materiales, acarreos, cruces de varillas, cimbrado, fabricación, vaciado, colocado de concreto, descimbrado, mano de obra, herramienta, equipo de protección personal y limpieza del área de trabajo.</t>
  </si>
  <si>
    <t>10011/04</t>
  </si>
  <si>
    <t>Suministro y aplicación de impermeabilizante asfaltico base solvente en cimentación 2 capas, incluye: limpieza preparación de superficie, membrana de refuerzo, imprimado a base de impac svt, reparación de la superficie con impac cement sr y aplicación del impermeabilizante asfaltico impac bs 100, o sistema similar en calidad, mano de obra, herramienta, equipo de protección personal y limpieza del área de trabajo.</t>
  </si>
  <si>
    <t>11121/04</t>
  </si>
  <si>
    <t>11001/04</t>
  </si>
  <si>
    <t>11122/04</t>
  </si>
  <si>
    <t>21201/04</t>
  </si>
  <si>
    <t>Acero de refuerzo en estructura con alambrón #2 f'y=2,530 kg/cm2, incluye: suministro, habilitado, armado, cortes, traslapes, ganchos y desperdicios, silletas, alambre recocido, mano de obra, herramienta, equipo de protección personal y limpieza del área de trabajo.</t>
  </si>
  <si>
    <t>21203/04</t>
  </si>
  <si>
    <t>21204/04</t>
  </si>
  <si>
    <t>21205/04</t>
  </si>
  <si>
    <t>21206/04</t>
  </si>
  <si>
    <t>21101/04</t>
  </si>
  <si>
    <t>21115/04</t>
  </si>
  <si>
    <t>21110/04</t>
  </si>
  <si>
    <t>21111/04</t>
  </si>
  <si>
    <t>21306/04</t>
  </si>
  <si>
    <t>Concreto premezclado f'c=250 kg/cm2 en estructura y losa t.m.a. 3/4", con un revenimiento de 8-10 cm. resistencia a los 7 días,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</si>
  <si>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38020/04</t>
  </si>
  <si>
    <t>Separación muro-columna con canal lámina galvanizada calibre #18 con 28 cm. de desarrollo en forma de "C", con placa poliestireno 3/4" x 18 cm. ancho, fijada a columna con ancla tipo hilti 6 por cada metro; incluye: acarreo dentro y fuera de la obra, elevación de los materiales, cortes, colocación, fijación, amarres, mano de obra, equipo de protección, depreciación y demás cargos derivados del uso de herramienta y equipo.</t>
  </si>
  <si>
    <t>31010/04</t>
  </si>
  <si>
    <t>Cadena o castillo 15 x 20 cm, acabado común, concreto h. en o., f'c= 250 kg/cm2, armada con 4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</si>
  <si>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31018/04</t>
  </si>
  <si>
    <t>Cadena o castillo 15 x 15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</si>
  <si>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31146/04</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</si>
  <si>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mínimo de 1 cm y máximo de 1.5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</si>
  <si>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31110/04</t>
  </si>
  <si>
    <t>Construcción de muro de block hueco de cemento 10x20x40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</si>
  <si>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31003/04</t>
  </si>
  <si>
    <t>Cadena o castillo 10 x 15 cm, acabado aparente, concreto h. en o. f'c= 250 kg/cm2,  armada con armex de alta resistencia 15 x 10 - 4.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</si>
  <si>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38073/04</t>
  </si>
  <si>
    <t>Muro de tablaroca de 10 cm de espesor con panel de yeso antihumedad de 1/2" a dos caras, con bastidor armado a base de canaleta de 1 1/2" y canal listón calibre 26 a cada 0.61 m de separación, se deberá considerar para este trabajo: suministro y colocación, mano de obra, herramienta, equipo, andamios, acarreos, elevaciones, trazo, nivelación, cortes, desperdicios, fijación, esquineros, pasta y cinta de refuerzo necesarios de acuerdo al tipo de panel, acopio y retiro de material producto de los trabajos y limpieza del área de trabajo.</t>
  </si>
  <si>
    <t>31200/04</t>
  </si>
  <si>
    <t>31214/04</t>
  </si>
  <si>
    <t>31220/04</t>
  </si>
  <si>
    <t>Piso de concreto f'c=200 kg/cm2 de 10 cm. de espesor, acabado pulido o rayado con brocha de pelo, acabado con volteador, realización del trabajo por módulos no mayores a 3.00 x 3.00 m. incluye: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</si>
  <si>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38002/04</t>
  </si>
  <si>
    <t>Meseta de concreto f'c= 150 kg/cm2 para lavabo de 8 cm. de espesor anclado a muro de block con varilla # 3 @ 20 cm., cimbrado, armado, colado; incluye: recubrimiento de azulejo y tiratrim en frontera.</t>
  </si>
  <si>
    <t>39017/04</t>
  </si>
  <si>
    <t>Forjado de escalón de concreto f'c=200 kg/cm2 con una sección de 17 cm de altura x 30 cm de huella acabado planeado para recibir vitropiso, incluye: cimbra común, descimbrado, habilitados</t>
  </si>
  <si>
    <t>32001/04</t>
  </si>
  <si>
    <t>35600/04</t>
  </si>
  <si>
    <t>32000/04</t>
  </si>
  <si>
    <t>Aplanado en muros, acabado repellado con mortero cemento-arena 1:3 a plomo y regla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</si>
  <si>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31256/04</t>
  </si>
  <si>
    <t>Suministro y colocación de lambrín de cerámica extruida vitrificada, tono y texturas uniformes, diseño y color s.m.a.; asentado con pegavitro, cumpliendo con las características de absorción de agua del esmalte  0.50-3.0% y cuerpo de la loseta 2.0-6.0%, módulo de ruptura mínimo 40.00 kg para toda la loseta; resistencia al choque térmico, abrasión y al agrietamiento; dureza del esmalte 5-6 según escala de mohs. se deberá considerar para este trabajo: el suministro del lambrín, materiales, mano de obra, adhesivo (mortero) de línea, considerando recomendaciones del fabricante para su tiempo de fraguado, emboquillado sin arena y anti hongos, rellenas con boquilla de línea, trazo, nivelación, acarreos, cortes, desperdicios, despiece, acopio y retiro de desperdicios a tiro autorizado y limpieza del área de trabajo.</t>
  </si>
  <si>
    <t>31226/04</t>
  </si>
  <si>
    <t>Suministro y colocación de piso a base de loseta cerámica extruida vitrificada, para tránsito pesado pei iv y v, tono y texturas uniformes, antiderrapante, con dimensiones de 33.3 x 33.3 cm,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suministro de piso de loseta, materiales, mano de obra, adhesivo (mortero) de línea, considerando recomendaciones del fabricante para su tiempo de fraguado, juntas de 5mm de ancho, rellenas con boquilla de línea, separadores, trazo, nivelación, acarreos, cortes, desperdicios, despiece, acopio y retiro de desperdicios a tiro autorizado y limpieza del área.</t>
  </si>
  <si>
    <t>31231/04</t>
  </si>
  <si>
    <t>30001/04</t>
  </si>
  <si>
    <t>31246/04</t>
  </si>
  <si>
    <t>Renivelación de piso con mezcla mortero cemento-arena en proporción de 1:4 de 1 a 3 cm. de espesor en firme de concreto para recibir vitropiso y/o azulejo y/o loseta vinílica, incluye: picado de firme por medios manuales, aplicación de pegacreto,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</si>
  <si>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31032/04</t>
  </si>
  <si>
    <t>Entortado de 1 a 3 cm espesor promedio, a base de mortero cemento-arena 1:3, para nivelación de azoteas, con encauzamiento de aguas pluviales, se deberá de considerar para este trabajo: materiales, acarreos, cargas, elevación de los materiales hasta el lugar de su utilización, preparación de la superficie, pegacreto, forjado de pendientes, acabado con plana de madera, para recibir impermeabilización, acopio y retiro de desperdicios a tiro autorizado, mano de obra, herramienta, equipo de protección personal y limpieza del área de trabajo.</t>
  </si>
  <si>
    <t>50247/04</t>
  </si>
  <si>
    <t>Fabricación de base de concreto h.o. de 150 kg/cm2 con dimensiones de 0.80x1.00x0.12 m., para el montaje de equipos de aires acondicionados, incluye: cimbrado y descimbrado, concreto, aplanado con acabado rustico con mortero cemento-arena proporción 1:4, chaflán perimetral con el mismo mortero en las aristas de la base, acabado final en la superficie con impermeabilizante elastomerico a dos manos sobre la base y así como la mano de obra, herramienta y elevación de los materiales necesarios a un segundo nivel.</t>
  </si>
  <si>
    <t>35106/04</t>
  </si>
  <si>
    <t>40133/04</t>
  </si>
  <si>
    <t>Suministro, habilitado y colocación de cancelería de aluminio línea 3000, color anodizado natural vidrio 6 mm traslucido, incluye; jaladeras y carretillas reforzadas, vinilos, calafateo con silicón, material, mano de obra y equipo.</t>
  </si>
  <si>
    <t>48056/04</t>
  </si>
  <si>
    <t>40232/04</t>
  </si>
  <si>
    <t>40246/04</t>
  </si>
  <si>
    <t>Suministro y colocación de puerta de lámina de alucobond de 1/4" color gris de 2.50 alto x 1.20 de ancho, bastidor metálico de ptr 1 1/4", ángulo de aluminio perimetral de 3/4" por ambos lados, manija marca kwikset mod. 91560-010 sanitada y cerrojo 985 sencillo marca kwikset mod. 99800-090 niquel. Incluye: lámina pegada con poliuretano al bastidor, material, silicón,  mano de obra, herramienta, equipo de protección personal y limpieza del área de trabajo.</t>
  </si>
  <si>
    <t>42016/04</t>
  </si>
  <si>
    <t>Suministro y colocación de puerta de aluminio anodizado natural con contramarco de 3" x 1 3/4" marco de 1" x 2", en dos divisiones, de melanina 6 mm color marfil y vidrio de 6 mm opaco cinta para dividir (según diseño) chapa tetra, bisagras y felpas, sellado con silicón, guardapolvo y limpieza.</t>
  </si>
  <si>
    <t>40073/04</t>
  </si>
  <si>
    <t>Suministro y colocación de placa 10 x 10 cm. x 1/4" anclada a castillo con ángulo abierto de 1 1/4" x 1/8", incluye: perforación para fijar en cimbra como preparación. ( ver plano correspondiente)</t>
  </si>
  <si>
    <t>49083/04</t>
  </si>
  <si>
    <t>Barandal para circulación con perfil tubular comercial a base de r-300 cal. no 14, para bastidor horizontal con una separación de 0.75 m; perfil r-249 ca.l. no 18, para formar celosía a cada 0.12 m;  perfil ptr c-075 cal. no 18, fijado a piso y trabe a cada 3.24 m; con placa de acero de 10 x 10 x 1/4" ahogada en trabe y piso, pasamanos 160 a 1.10 m. del nivel de piso y separada del bastidor superior de  0.12 m. unidos con r-249, acabado con una mano de primario epoxico anticorrosivo ea p-10 color blanco con catalizador disolución a base de solvente y dos manos de pintura esmalte en acabado final, en color definido por la residencia de isife, incluye: acarreos dentro y fuera  de la obra, cortes rectos y a 45ª, habilitado, soldadura uniforme, retiro y limpieza de escoria, preparación de la superficie, colocación , fijación, nivelación, limpieza del área de trabajo, protección contra fundente de soldadura en edificio, mano de obra, depreciación y demás cargos derivados del uso de herramienta y equipo. (ver plano de barandal, isife)</t>
  </si>
  <si>
    <t>61546/04</t>
  </si>
  <si>
    <t>Suministro y colocación de barra de seguridad recta satinada de 760 mm urrea, helvex o similar en calidad y precio para para personas con discapacidad, incluye: taquetes, tornillos, material, herramienta y mano de obra.</t>
  </si>
  <si>
    <t>61547/04</t>
  </si>
  <si>
    <t>Suministro y colocación de barra de seguridad recta satinada de 610 mm urrea, helvex o similar en calidad y precio para personas con discapacidad, incluye: taquetes, tornillos, material, herramienta y mano de obra.</t>
  </si>
  <si>
    <t>42003/04</t>
  </si>
  <si>
    <t>Suministro y colocación de espejo en sanitarios  de 6 mm de espesor con marco de aluminio natural anodizado 2" con película de seguridad , incluye: materiales de fijación, sellador y limpieza</t>
  </si>
  <si>
    <t>40001/04</t>
  </si>
  <si>
    <t>Suministro, habilitado y colocación de mamparas en servicios sanitarios a base de perfiles m225 calibre 18, p100 calibre 20, duela 170 calibre 20, jaladera con solera 1 x 3/16" pasador para sobreponer de 3 /12" solera para fijar marco de 1/8" x 1/2"; incluye: fijación con taquete expansivo y pija cónica de 5/16", una mano de primario epóxico anticorrosivo ea p-10 color blanco con catalizador disolución a base de solvente y 2 manos de pintura esmalte en acabado final, color definido por la residencia.</t>
  </si>
  <si>
    <t>50009/04</t>
  </si>
  <si>
    <t>50007/04</t>
  </si>
  <si>
    <t>50260/04</t>
  </si>
  <si>
    <t>Suministro, colocación y conexión de lámpara marca cooper ligthing, 4WNLED-LD4-50-SL-F-UNV-L840-CD1-U, fijada con 4 anclas tipo hilti o 4 taquetes y pijas, con acrílico difusor envolvente, gabinete para sobreponer  temperatura de color de 4100, pruebas, conexiones, mano de obra, herramienta, equipo de protección personal y limpieza del área de trabajo.</t>
  </si>
  <si>
    <t>50085/04</t>
  </si>
  <si>
    <t>50196/04</t>
  </si>
  <si>
    <t>Suministro, instalación y conexión de luminaria de sobreponer marca magg modelo luna 25 flat s, sobrepuesta en losa clave:l6372-1i0, incluye: flete, armado y conexión de lámpara, montaje en plafón, tornillos, tuercas, arandelas y demás elementos de fijación, también cable mc calibre 3x12 o 3x14 awg con conectores adecuados, tapa ciega galvanizada con ojo en caja de salida en losa conectores tipo rommel (uso rudo), aterrizaje de gabinete con terminal de ojo calibre 12, conexiones, mano de obra, herramienta, equipo de protección personal y limpieza del área de trabajo.</t>
  </si>
  <si>
    <t>51000/04</t>
  </si>
  <si>
    <t>51010/04</t>
  </si>
  <si>
    <t>50073/04</t>
  </si>
  <si>
    <t>54247/04</t>
  </si>
  <si>
    <t>Preparación para conexión de equipo de aire acondicionado minisplit en azotea con tubo p.v.c. eléctrico 21 mm (3/4") c-40 desde el centro de carga, tubo p.v.c. 3" para paso en losa, incluye codos, tapones, materiales necesarios y mano de obra.(ver plano correspondiente), caja galvanizada f'c 2x4 (intemperie)  y tapa ciega con empaque de neopreno, tubo pvc c-40 de 21 mm (3/4") para interconexión de condensadora y difusor, cable desde el centro de carga hasta el interruptor de seguridad de navajas colocado en losa con calibres 2-10 para fases 1-10 de tierra física, pruebas, conexiones e identificación.</t>
  </si>
  <si>
    <t>54248/04</t>
  </si>
  <si>
    <t>Preparación para conexión de equipo de aire acondicionado minisplit en azotea con tubo p.v.c. eléctrico 21 mm (3/4") c-40 desde el centro de carga, tubo p.v.c. 3" para paso en losa, incluye codos, tapones, materiales necesarios y mano de obra.(ver plano correspondiente), caja galvanizada f'c 2x4 (intemperie)  y tapa ciega con empaque de neopreno, tubo pvc c-40 de 21 mm (3/4") para interconexión de condensadora y difusor, cable desde el centro de carga hasta el interruptor de seguridad de navajas colocado en losa con calibres 2-10 para fases 1-12 de tierra física, pruebas, conexiones e identificación.</t>
  </si>
  <si>
    <t>50341/04</t>
  </si>
  <si>
    <t>Conexión eléctrica desde interruptor de seguridad a equipo de aire acondicionado unidad exterior (condensadora) distancia de 1.5 m con tubo liquidtight,  incluye tubo liquidtight de 3/4,1  conector recto, 1 conector curvo, cable cal 10 awg thhw ls 75 c (2 fases + 1 t.f.) zapatas ponchables de ojo o *tipo u*, conexiones al equipo de acuerdo a especificaciones de fabricantes</t>
  </si>
  <si>
    <t>50360/04</t>
  </si>
  <si>
    <t>Conexión eléctrica desde interruptor de seguridad a equipo de aire acondicionado unidad exterior (condensadora) distancia de 1.5 m con tubo liquidtight, incluye tubo liquidtight de 3/4, 1 conector recto, 1 conector curvo, cable cal 2-10 fases + 1-12 tierra física awg thhw ls 75 c, zapatas ponchables de ojo o *tipo u*, conexiones al equipo de acuerdo a especificaciones de fabricantes.</t>
  </si>
  <si>
    <t>60048/04</t>
  </si>
  <si>
    <t>Colocación de drenes para desagüe de equipo minisplit en muros y trabes con tubo pvc hidráulico de 21 mm cedula 40, desde muro hasta el exterior del edificio incluye: materiales, mano de obra y herramienta.</t>
  </si>
  <si>
    <t>54316/04</t>
  </si>
  <si>
    <t>Suministro e instalación de equipo de aire acondicionado inverter tipo mini-split marca: midea, lennox, trane, carrier o similar en calidad y especificaciones técnicas, con capacidad nominal de 12000 btu (1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</si>
  <si>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54318/04</t>
  </si>
  <si>
    <t>54221/04</t>
  </si>
  <si>
    <t>50058/04</t>
  </si>
  <si>
    <t>55507/04</t>
  </si>
  <si>
    <t>Suministro, colocación y conexión de interruptor termomagnético tipo qo (enchufable) de 2 polos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</si>
  <si>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55508/04</t>
  </si>
  <si>
    <t>Subtotal instalaciones electricas</t>
  </si>
  <si>
    <t>61531/04</t>
  </si>
  <si>
    <t>Salida en lavabo, mingitorio o tarjas con tubo pvc sanitario 53 mm duralon y pvc hidráulico de 16 y 21 mm ced-40 ; incluye: codos, coples, niples, pegamento, lija, pruebas..</t>
  </si>
  <si>
    <t>70004/04</t>
  </si>
  <si>
    <t>Salida en w.c. con tubo pvc sanitario 103 mm duralon y pvc hidráulico de 16 y 21 mm flowguard; incluye: codos, coples, niples, pasta, lija. ( ver plano sser-007-ot)</t>
  </si>
  <si>
    <t>70012/04</t>
  </si>
  <si>
    <t>Salida para mingitorio ecológico con tubo pvc sanitario 53 mm (2") de diámetro, incluye; codos, coples, niples, material, mano de obra y herramienta.</t>
  </si>
  <si>
    <t>70054/04</t>
  </si>
  <si>
    <t>Salida en coladera con tubo pvc sanitario 103 mm duralon; incluye: codos, coples, niples, pasta, lija. ( ver plano sser-007-ot)</t>
  </si>
  <si>
    <t>60009/04</t>
  </si>
  <si>
    <t>Suministro y colocación de lavabo ovalin de sobreponer en losa, marca lamosa línea venezia en color blanco, o similar en calidad y precio, incluye: silicón plástico, trampa, llave mezcladora marca urrea modelo 91dm, cubierta de latón cromo, manerales, dórico cromo, contrarejilla, cespol, manguera flexible '' t '' hule epdm trenzado de vinilo reforzado vl-t55, llave de control angular 401 sc., mano de obra y herramienta.</t>
  </si>
  <si>
    <t>70020/04</t>
  </si>
  <si>
    <t>Suministro y colocación de inodoro, descarga 4.8 litros línea verde, para personas con discapacidad, taza alargada modelo vienna "h" de vitromex o similar en calidad y precio; incluye: válvula flotador fluidmaster 400 ls pro de aluminio de bronce o primera calidad cuello de cera, pijas, mangueras alimentadoras coflex, llave de control angular compacta sin contratuerca 4015 con asiento solido completo.</t>
  </si>
  <si>
    <t>70021/04</t>
  </si>
  <si>
    <t>Suministro y colocación de sanitario 2 piezas, descarga 4.8 litros línea verde, taza redonda, trampa expuesta 2", incluye: válvula flotador fluidmaster 400 ls pro de aluminio de bronce o primera calidad, cuello de cera, pijas, manguera alimentadora coflex, trenzado con vinilo reforzado, llave de control angular compacta sin contratuerca 4015 y asiento solido completo.</t>
  </si>
  <si>
    <t>60013/04</t>
  </si>
  <si>
    <t>Suministro y colocación de vertedero de pvc de 40 x 40 cm, fijada a muro con marco y fijada a piso con taquetes expansivos. incluye: cespol de bronce con tubo latón cromado modelo 206l y llave de cerrado rápido de 1/2".</t>
  </si>
  <si>
    <t>70005/04</t>
  </si>
  <si>
    <t>Suministro y colocación de mingitorio ecológico reef sello sanitario para 20,000 usos, incluye: bioliquid 1.5 litros, trampas intercambiables, colocación y pruebas.</t>
  </si>
  <si>
    <t>70002/04</t>
  </si>
  <si>
    <t>Coladera para piso con rejilla redonda marca helvex modelo #24 o similar en calidad,  incluye; material, mano de obra y herramienta</t>
  </si>
  <si>
    <t>60023/04</t>
  </si>
  <si>
    <t>Suministro, colocación y acarreo de tinaco de plástico capacidad 1,100 litros, marca fortoplas, rotoplas o similar en calidad y precio, incluye: elevación 1 ó 2 niveles, maniobras, conexiones, pruebas, mano de obra, herramienta y equipo.</t>
  </si>
  <si>
    <t>60034/04</t>
  </si>
  <si>
    <t>60035/04</t>
  </si>
  <si>
    <t>Subtotal Alimentacion electrica</t>
  </si>
  <si>
    <t>51368/04</t>
  </si>
  <si>
    <t>Suministro y colocación de centro de carga qo 24-3f-4h-220-127 volts con zapatas principales de 125 amperes. en gabinete nema 1, empotrado en muro, marca square "d" incluye: ranurado y resanado, identificación en circuitos, remate de tubería con conectores rectos, peinado, mano de obra, herramienta, equipo de protección personal y limpieza del área de trabajo.</t>
  </si>
  <si>
    <t>50261/04</t>
  </si>
  <si>
    <t>Suministro y colocación de centro de carga qo 42 circuitos 3f-4h 220/127 v con zapatas principales de 200 amperes, en gabinete nema 3r modelo qo342l200grb marca square d o similar en calidad y precio, incluye: fijación conexiones, identificación y pruebas.</t>
  </si>
  <si>
    <t>51431/04</t>
  </si>
  <si>
    <t>Suministro y tendido de tubo conduit pvc c-40 de 53 mm (2") diámetro, incluye: tendido, conexiones, pegamento, trazos, excavación, relleno, material, mano de obra, herramienta, equipo de protección personal y limpieza del área de trabajo.</t>
  </si>
  <si>
    <t>51429/04</t>
  </si>
  <si>
    <t>55613/04</t>
  </si>
  <si>
    <t>55626/04</t>
  </si>
  <si>
    <t>Suministro, colocación y conexión de interruptor termomagnético tipo i-line de 3x125 amperes, incluye montaje, conexión, pruebas, identificación con etiqueta adhesiva.</t>
  </si>
  <si>
    <t>51377/04</t>
  </si>
  <si>
    <t>Suministro, colocación y conexión de interruptor termomagnético tipo i-line de 3x60 amperes, incluye montaje, conexión, pruebas, identificación con etiqueta adhesiva.</t>
  </si>
  <si>
    <t>55465/04</t>
  </si>
  <si>
    <t>Suministro, colocación y conexión de interruptor termomagnético tipo qo (enchufable) de 3 polos 50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</si>
  <si>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51472/04</t>
  </si>
  <si>
    <t>Suministro, colocación y conexión de cable de cobre con aislamiento thw-ls o thhw-ls a 75 grados calibre # 1/0, incluye: cinta aislante, vulcanizada, barniz y perno de conexión, cocas y desperdicios.</t>
  </si>
  <si>
    <t>51471/04</t>
  </si>
  <si>
    <t>Suministro, colocación y conexión de cable de cobre con aislamiento thw-ls o thhw-ls a 75 grados calibre # 2, incluye: cinta aislante, vulcanizada, barniz y perno de conexión, cocas y desperdicios.</t>
  </si>
  <si>
    <t>51470/04</t>
  </si>
  <si>
    <t>Suministro, colocación y conexión de cable de cobre con aislamiento thw-ls o thhw-ls a 75 grados calibre # 4, incluye: cinta aislante, vulcanizada, barniz y perno de conexión, cocas y desperdicios.</t>
  </si>
  <si>
    <t>51469/04</t>
  </si>
  <si>
    <t>51467/04</t>
  </si>
  <si>
    <t>51466/04</t>
  </si>
  <si>
    <t>40220/04</t>
  </si>
  <si>
    <t>Suministro y colocación de cajillo perimetral a base de canal de amarre, forrado con tablaroca de 1/2" de 50 cm, fijado a losa con canal, ancla y fulminante, incluye: prefacinta, redimix y lijado para recibir pintura.</t>
  </si>
  <si>
    <t>55820/04</t>
  </si>
  <si>
    <t>Salida aparente sobre piso de contacto monofásico polarizado dúplex 15 amperes. con caja FC  2" x 4" (intemperie), con tubo galvanizado pared delgada de 21 mm (3/4), curvas y conectores, a una distancia de hasta 5 metros, así como cable cal 12 AWG (fase, neutro, y tierra fisica) aislamiento thw-ls o thw-ls a 75 ºc como mínimo, incluye también tapa de intemperie para contacto dúplex de plástico gris y contacto levinton catalogo núm. t5320-i ( aprueba de manipulaciones) del mismo color, así como aterrizaje de caja con terminal de ojo, identificación, pruebas, mano de obra, herramienta, equipo de protección personal y limpieza del área de trabajo.</t>
  </si>
  <si>
    <t>Total I.- construcción de 6 aulas didácticas de 2 e/e, construcción de dirección provisional de 2 e/e, construcción de cubo de escaleras, construcción de núcleo de servicios sanitarios en estructura U2-C</t>
  </si>
  <si>
    <t>Subtotal cimentacion</t>
  </si>
  <si>
    <t>90019/04</t>
  </si>
  <si>
    <t>31227/04</t>
  </si>
  <si>
    <t>49917/04</t>
  </si>
  <si>
    <t>Suministro y colocación de asta bandera a base de tubo de fierro cédula 30 3.00 m. 3" y 3.80 m. 2 1/2", incluye: plomeo, una mano de primario epóxico anticorrosivo ea p-10 color blanco con catalizador disolución a base de solvente y 2 manos de pintura esmalte en acabado final, color definido por la residencia, piola y carruchas, dado de concreto de 0.30 x 0.30 x 0.70 m f'c=150 Kg/cm2.</t>
  </si>
  <si>
    <t>30007/04</t>
  </si>
  <si>
    <t>Suministro y colocación de panel convitec de 3" de espesor (1.22 m2) fijada a muro de asta bandera incluye: aplanado con mortero cemento arena proporción 1 :3, acabado con pintura acrílica (1.55 m2 )  en escuelas primarias y jardín de niños</t>
  </si>
  <si>
    <t>Subtotal Asta bandera</t>
  </si>
  <si>
    <t>31150/04</t>
  </si>
  <si>
    <t>Piso de concreto f'c=200 kg/cm2 de 10 cm. de espesor en rampas para personas con capacidades diferentes, acabado uniforme con escoba de ixtle (acabado antiderrapante), acabado con volteador, realización del trabajo por módulos no mayores a 3.00 x 3.00 m. incluye: aplicación de pintura esmalte para piso (color definido por supervisión),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</si>
  <si>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30080/04</t>
  </si>
  <si>
    <t>Fabricación de asiento y moldura tipo pecho de paloma en perímetro de jardineras de 40 cm. de ancho forjada con tubo de pvc 4", concreto f'c=150 kg/cm2 armado con 3 varillas de 3/8 en sentido horizontal y grapas de 3/8 a.c. 25 cm, incluye: cimbrado armado colado acabado pulido con brocha de pelo y limpieza.</t>
  </si>
  <si>
    <t>Subtotal andadores y rampas de conexión</t>
  </si>
  <si>
    <t>12040/04</t>
  </si>
  <si>
    <t>Anclaje de castillos de 15x20 cm. en zapatas y enrases 0.00 a 1.20 m. altura con 4 varillas no. 3/8" y estribos # 2 @ 20 cm, con impermeabilizante integral en polvo sikalite graltex o/ similar en calidad y precio, concreto f'c=250 kg/cm2; incluye: cimbra común, colado, cruces de varillas, vibrado, curado y descimbrado.</t>
  </si>
  <si>
    <t>12050/04</t>
  </si>
  <si>
    <t>Anclaje de castillos de 15x30 cm. en zapatas y enrases 0.00 a 1.20 m. de altura con 4 varillas de 3/8" y estribos #2 @ 20 cm. incluye: cimbra común, colado, cruces de varillas, vibrado, curado y descimbrado.</t>
  </si>
  <si>
    <t>12014/04</t>
  </si>
  <si>
    <t>Concreto premezclado f'c= 250 kg/cm2 en cimentación t.m.a. 3/4",con un revenimiento de 8-10 cm., incluye: bombeo cualquier distancia, colado, vibrado, afine, curado en elementos estructurales como zapatas, dados, muros de concreto, mínimo una muestra por cada 20 m3 o con la frecuencia que la residencia lo considere necesario (ver especificaciones complementarias)</t>
  </si>
  <si>
    <t>12067/04</t>
  </si>
  <si>
    <t>Murete de enrase acabado común en cimentación a base de block de cemento de 20x20x40 cm. (60 kg/cm2), asentado con mortero cemento-arena en proporción de 1:3 y con celdas rellenas de concreto f'c= 150 kg/cm2. incluye: desfondar block y varilla del # 3 @ 20 cm.</t>
  </si>
  <si>
    <t>31148/04</t>
  </si>
  <si>
    <t>Construcción de muro de block hueco de cemento 20x20x40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</si>
  <si>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31023/04</t>
  </si>
  <si>
    <t>Cadena o castillo 15 x 30 cm, acabado común, concreto h. en o., f'c= 250 kg/cm2, armada con 4 varillas del no.4 (1/2") y estribos del no. 2 (1/4") @ 20 cm a cualquier altura y grado de dificulta,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</si>
  <si>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31005/04</t>
  </si>
  <si>
    <t>Cadena o castillo 20 x 30 cm, acabado común, concreto h. en o., f'c= 250 kg/cm2, armada con 4 varillas # 3 f'y=4200 kg/cm2 estribos # 2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</si>
  <si>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40318/04</t>
  </si>
  <si>
    <t>Fabricación, habilitado y colocación de portón de acceso de 3.00x2.00 a base de tubo negro cedula 30 de 2 1/2" según diseño a cada 16 cm con travesaño superior e inferior del mismo calibre incluye: tapa de lámina cal. 22, suministro de materiales cortes, soldadura 60-11, una mano de primario epóxico anticorrosivo ea p-10 color blanco con catalizador disolución a base de solvente y 2 manos de pintura esmalte en acabado final, color definido por la residencia, con bisagra tipo bivel placa 3/8", tejuelo en parte inferior con placa 3/8 15x15 cm. y taquete expansivo de 21/4 x 3/8,  placa de pasador de 1/4", jaladera de pasador con placa de 3/16" con argolla para candado de 1/4" de diámetro, pasador redondo de 1" de diámetro( ver plano)</t>
  </si>
  <si>
    <t>48102/04</t>
  </si>
  <si>
    <t>Suministro y colocación de tubo mecánico 2 1/2" cedula 30 para cerco, incluye :solera de 4 x3/16", taquete expansivo de 3/8 x 2 1/4", soldadura, una mano de primario epóxico anticorrosivo ea p-10 color blanco con catalizador disolución a base de solvente y 2 manos de pintura esmalte en acabado final, color definido por la residencia, limpieza a exceso de soldadura, lijado, plomeo, alineación, corte de extremos a 60 grados tapas con lamina calibre 22, separación de eje a eje del tubo es de 18 cm. (en acceso nuevas creaciones)</t>
  </si>
  <si>
    <t>12109/04</t>
  </si>
  <si>
    <t>Cadena de concreto f'c=150 kg/cm2 sección de 15x20 cm. armada con armex, incluye: cimbra común, colado, vibrado, descimbrado y curado.</t>
  </si>
  <si>
    <t>Subtotal Albañilería y acabados</t>
  </si>
  <si>
    <t>39144/04</t>
  </si>
  <si>
    <t>Repison de 20x10 cm., armado con 2 varillas no.3 y grapa de alambrón a cada 15 cm, concreto f´c=150 kg/cm2, acabado con brocha de pelo incluye: cimbra, armado, colado y descimbrado.</t>
  </si>
  <si>
    <t>Subtotal Herrería, carpintería y cancelería</t>
  </si>
  <si>
    <t>49971/04</t>
  </si>
  <si>
    <t>Suministro y colocación de malla tipo ciclónica de 10.5 mm y 2.00 m. de altura incluye: postes, tubos esquineros de 3", de línea 2", barra superior, retenida, alambre galvanizado tapa capucha, abrazaderas, coples, conector, cercha, capuchones y muertos de concreto de f´c= 150 kg/cm2 (ver plano-oex-055).</t>
  </si>
  <si>
    <t>40320/04</t>
  </si>
  <si>
    <t>Suministro y colocación de reja-acero formada a base de paneles de 1.50 m. altura x 2.50 m. de largo con varilla calibre #6, postes 2 1/4 x 2 1/4 calibre 16 ahogados 0.50 cm en castillos,  incluye: tapón, poste, tornillo galvanizado de 1/4 x 1 1/4, nivelación y plomeo.</t>
  </si>
  <si>
    <t>12011/04</t>
  </si>
  <si>
    <t>Concreto f'c= 200 kg/cm2 en cimentación t.m.a. 3/4", con un revenimiento de 8-10 cm., incluye: acarreo, colado, vibrado, afine, curado, muestra de concreto, (7, 14, y 28 días). en elementos estructurales como zapatas, dados, muros de concreto, mínimo una muestra por cada 20 m3 o con la frecuencia que la residencia lo considere necesario (ver especificaciones complementarias) y aditivos especificados según proyecto.</t>
  </si>
  <si>
    <t>31034/04</t>
  </si>
  <si>
    <t>Castillo ahogado en hueco de muro de block con concreto hecho en obra f'c=150 kg/cm2 con 1 varilla #3 f'y=4200 kg/cm2, se deberá considerar para este trabajo: materiales, mano de obra, herramienta, equipo, andamios, acarreos, cargas, elevación de materiales, habilitado, armado, colado,  acopio y retiro de desperdicios a tiro autorizado y limpieza del área de trabajo.</t>
  </si>
  <si>
    <t>21112/04</t>
  </si>
  <si>
    <t>Cimbra para losas sin recuperación acabado común a base de triplay de pino 19mm como cimbra de contacto, incluye: cimbrado, descimbrado, habilitado y chaflanes u ochavos.</t>
  </si>
  <si>
    <t>31022/04</t>
  </si>
  <si>
    <t>Cadena o castillo 15 x 20 cm, acabado aparente, concreto h. en o. f'c= 250 kg/cm2, armada con armex de alta resistencia 15 x 20 - 4.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</si>
  <si>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61469/04</t>
  </si>
  <si>
    <t>Registro de 70 x 70 cm. para cisterna o fosa a base de guarnición de 0.10 x 0.30 m. armada con varilla 3/8" @ 35 cm ambos sentidos, concreto f´c= 150 kg/cm2, incluye: tapa de lámina antiderrapante diamantada calibre # 10 marco y contramarco de ángulo 1 1/4" x 1/8", jaladera con solera de 1" x 3/16", una mano de primario epóxico anticorrosivo ea p-10 color blanco con catalizador disolución a base de solvente y 2 manos de pintura esmalte en acabado final, color definido por la residencia y candado.</t>
  </si>
  <si>
    <t>61470/04</t>
  </si>
  <si>
    <t>Fabricación de base de concreto h.o. de 150 kg/cm2 con dimensiones de 0.80x0.50x0.08 m., para asentar bomba, incluye: muro de block 15 x 20 x 40 cm (60 kg/cm2), 2 hiladas, acabado floteado con mortero cemento-arena en proporción de 1:3.</t>
  </si>
  <si>
    <t>35002/04</t>
  </si>
  <si>
    <t>Suministro y aplicación de impermeabilizante a base de pintura elastomerica color blanco, incluye: membrana de refuerzo, sellador de superficie con el mismo material diluido según especificación del fabricante y dos capas de material sin diluir, aplicación con cepillo, escoba.</t>
  </si>
  <si>
    <t>40003/04</t>
  </si>
  <si>
    <t>Suministro, habilitado y colocación de ventana y/ o puerta tipo louver a base de perfil r 225 calibre 20 duela 170 calibre 20 incluye: una mano de primario epóxico anticorrosivo ea p-10 color blanco con catalizador disolución a base de solvente y 2 manos de pintura esmalte en acabado final, color definido por la residencia, fijado a muro con taquete y pija.</t>
  </si>
  <si>
    <t>61525/04</t>
  </si>
  <si>
    <t>Suministro y colocación de cisterna prefabricada de 10,000 litros rotoplas para abastecimiento, incluye: maniobras, mano de obra, herramientas y equipo.</t>
  </si>
  <si>
    <t>60096/04</t>
  </si>
  <si>
    <t>Succión de motobomba en cisterna con tubo de pvc hidráulico cedula 40 de 1 1/4" incluye: válvula de check de pie tradicional (pichancha) coples exteriores de 1 1/4", codo de 1 1/4" x 90°, tuerca unión de 1 1/4", arroje o descarga con cople exterior de 1 1/4", reducción bushing de 1 x 1/4", tee de 1 1/4", válvula esfera o válvula de compuerta de 1 1/4", tuerca unión y cople exterior de 1 1/4", incluye: teflón, pegamento, lija., mano de obra, herramienta, equipo de protección personal y limpieza del área de trabajo.</t>
  </si>
  <si>
    <t>61595/04</t>
  </si>
  <si>
    <t>Suministro y colocación de Motobomba periférica marca Evans modelo BP1ME100 1 h.p. 3450 rpm, monofásico, 115 volt o similar en calidad y precio, incluye: tubo flexible licuatite (21 mm) cable calibre #12 incluye: conexiones, fijación, materiales, mano de obra y pruebas.</t>
  </si>
  <si>
    <t>61592/04</t>
  </si>
  <si>
    <t>Suministro y colocación de Motobomba centrifuga marca Evans modelo 2HME075 3/4 h.p. 3450 rpm, monofásico, 127 volt o similar en calidad y precio, incluye: tubo flexible licuatite (21 mm) cable calibre #12 incluye: conexiones, fijación, materiales, mano de obra y pruebas.</t>
  </si>
  <si>
    <t>60004/04</t>
  </si>
  <si>
    <t>61553/04</t>
  </si>
  <si>
    <t>Suministro y colocación de caja serie f'c de 4 x 4" con tapa de neopreno para registro en cisternas</t>
  </si>
  <si>
    <t>50039/04</t>
  </si>
  <si>
    <t>Suministro, colocación y conexión de centro de carga q04, marca square "d", incluye: fijación a muro, materiales, mano de obra, herramienta y pruebas. gabinete nema 3r</t>
  </si>
  <si>
    <t>61586/04</t>
  </si>
  <si>
    <t>Suministro, y colocación de electronivel de 5 metros de largo en cisterna para control de llenado, incluye: material, mano de obra y herramienta.</t>
  </si>
  <si>
    <t>60015/04</t>
  </si>
  <si>
    <t>Suministro y tendido de tubo pvc hidráulico de 21 mm (3/4") de diámetro, incluye: tendido, conexiones, pegamento, trazos, excavación, relleno, material, mano de obra, herramienta, equipo de protección personal y limpieza del área de trabajo.</t>
  </si>
  <si>
    <t>51427/04</t>
  </si>
  <si>
    <t>Suministro y tendido de tubo conduit pvc c-40 de 21 mm (3/4") diámetro, incluye: tendido, conexiones, pegamento, trazos, excavación, relleno, material, mano de obra, herramienta, equipo de protección personal y limpieza del área de trabajo.</t>
  </si>
  <si>
    <t>51465/04</t>
  </si>
  <si>
    <t>Suministro, colocación y conexión de cable de cobre con aislamiento thw-ls o thw-ls a 75 grados calibre # 12, incluye: cinta aislante, vulcanizada, barniz y perno de conexión, cocas y desperdicios.</t>
  </si>
  <si>
    <t>61554/04</t>
  </si>
  <si>
    <t>Suministro y colocación de llave de bola para jardín de 3/4" cuerpo de latón cierre de vástago, incluye: ranurado, colocación y resanes.</t>
  </si>
  <si>
    <t>Subtotal Instalaciones</t>
  </si>
  <si>
    <t>60097/04</t>
  </si>
  <si>
    <t>Registro hidráulico 60x40x40 cm. con block 10x20x40 cm. (60 kg/cm2), aplanado, interior pulido, exterior floteado marco y contramarco con ángulo 1 1/4x3/16", acero # 3, concreto f'c = 150 kg/cm2, cadena remate con armex 15-20-4, fondo grava y pintura.</t>
  </si>
  <si>
    <t>61555/04</t>
  </si>
  <si>
    <t>Suministro y colocación de válvula de bola de plástico compacta de 3/4", incluye: pegamento, lija (en registro hidráulico)</t>
  </si>
  <si>
    <t>60320/04</t>
  </si>
  <si>
    <t>Registro hidráulico de 50 x 45 cm de pvc y perforaciones para paso de tubería, incluye: base de mortero, nivelación y fijación, todos los elementos necesarios para su instalación.</t>
  </si>
  <si>
    <t>70010/04</t>
  </si>
  <si>
    <t>70009/04</t>
  </si>
  <si>
    <t>70026/04</t>
  </si>
  <si>
    <t>Suministro y tendido de tubo pvc duralón de 103 mm (4") de diámetro, incluye: tendido, conexiones, pegamento, trazos, excavación, relleno, material, mano de obra, herramienta, equipo de protección personal y limpieza del área de trabajo.</t>
  </si>
  <si>
    <t>Subtotal red hidro-sanitaria</t>
  </si>
  <si>
    <t>50228/04</t>
  </si>
  <si>
    <t>Verificación de instalación de subestaciones eléctricas en transformadores de 150 kva, por parte de la unidad verificadora de instalaciones eléctricas (uvie), revisión y firma por perito responsable de proyecto eléctrico, visitas a obra, reporte de anomalías y carta de verificación.</t>
  </si>
  <si>
    <t>50302/04</t>
  </si>
  <si>
    <t>Verificación de instalación eléctrica por parte de la unidad verificadora de instalaciones eléctricas (uvie), visitas a obra, reporte de anomalías y carta de verificación por una carga en baja tensión de 31 kw hasta 45 kw.</t>
  </si>
  <si>
    <t>50008/04</t>
  </si>
  <si>
    <t>Construcción de murete M-10 según especificación de isife en medidas 2.10x1.00x2.30 m. a base de zapata corrida de concreto f'c 250 kg/cm2 armada con varilla de 3/8" a cada 20 cm. murete de enrase con block 15x20x40 cm.(60 kg/cm2) muros cadenas y castillos losa de concreto armado f'c=250 kg/cms2 con varilla de 3/8" a cada 20 cm. de 1.10x2.60x0.13 m. incluye: excavación, plantilla, relleno, compactaciones necesarias, cimbrado, descimbrado, aplanados, pintura, puertas de protección en ambos lados tipo louver en medidas 2.10x2.15 m. con duela 170, malla ciclónica calibre 10.5 con solera de 1x3/1/16" marco y contramarco con r225, pasador, candado y llave y todo lo necesario para obra terminada.</t>
  </si>
  <si>
    <t>55828/04</t>
  </si>
  <si>
    <t>Suministro, colocación e instalación de equipo medición subterránea M-5 (con núcleo de 7 term. 200 amp ) tubería PVC C-40 de 63mm. e interruptor de 3x200 amperes marca square d ó milbank, debe considerarse para este trabajo: tubería conectores, coples, contratuercas, monitores, varilla de tierra 3 metros para bounding con calibre 2 thw, conexiones, pruebas e identificación, blanco para neutro, verde o desnudo tierra fisica,cualquier otro color para fases con marca respectiva segun fase 1,2,3,  mano de obra especializada y herramienta,</t>
  </si>
  <si>
    <t>50082/04</t>
  </si>
  <si>
    <t>Suministro y colocación de acometida en baja tensión con cable 3-4/0 + 1-3/0, desde el secundario del transformador sin corte hasta el interruptor principal del tablero de distribución principal tipo i-line, incluye; conexiones, pruebas e identificación, mano de obra, herramienta, equipo de protección personal y limpieza del área de trabajo, (distancia aproximada desde el secundario del transformador a la conexión en el tablero i-line de 20 m)</t>
  </si>
  <si>
    <t>50337/04</t>
  </si>
  <si>
    <t>Suministro y equipo de medición norma M-10, incluye gabinete para tc´s y block de pruebas incluido marca milbank modelo s3912-xt, incluye fijación a muro por medio de taquete expansivo, conexión de acometidas, instalación de tc´s, alambrado de bloc de pruebas de acuerdo al normatividad vigente de CFE (M10-A), pruebas .</t>
  </si>
  <si>
    <t>50232/04</t>
  </si>
  <si>
    <t>Suministro e instalación de transformador de corriente tc´s tipo irh-3 relación 400:5 en 600 volts marca arteche para sistema de medición; incluye: transformador, flete, conexiones, mano de obra, equipo de protección personal, herramienta. y pruebas de acuerdo a norma CFE.</t>
  </si>
  <si>
    <t>50262/04</t>
  </si>
  <si>
    <t>Suministro e instalación de retenida en poste de transcicion area-subterranea tipo RBA (norma CFE vigente) ingluye:  7 Kg cable AGSN Cal. 9.5, 2 abrazaderas bs s/n 04H002, 1 jgo  grapa y base RB, 1.5 m de tubo de acero galvanizado pared gruesa de 51 mm, aislador 3R, 3 remate preformado PA, 1 remate preformado PRA, 1 guardacabo G2, 1 perno ancla 1PA, 1 ancla conica C3, herramienta y mano de obra especializada.</t>
  </si>
  <si>
    <t>55641/01</t>
  </si>
  <si>
    <t>Suministro, colocación y conexión de tablero de control y distribución de cargas, tipo i-line con interruptor principal de 3x400 amperes (en gabinete tamaño "tipo 1 ") de 08 espacios marca square d modelo LA400M81B, incluye flete a la obra, fijación a muro por medio de varilla roscada y tuercas, incluye remate de tuberías, conexiones y pruebas.</t>
  </si>
  <si>
    <t>55841/04</t>
  </si>
  <si>
    <t>Suministro y colocación de acometida en baja tensión con cable 9-250 (fases) + 3-4/0 (neutro) + 3-1/0 (t. física)  en 3 tubos pvc c-40 de 73 mm, desde el secundario del transformador, pasando por el cajón de tc´s sin corte hasta  hasta el interruptor principal del tablero de distribución principal tipo i-line, incluye conexiones, pruebas e identificación, así como todo lo necesario para su buen funcionamiento., (distancia aproximada desde el secundario del transformador a la conexión en el tablero. i-line de 20 m).</t>
  </si>
  <si>
    <t>55644/04</t>
  </si>
  <si>
    <t>Suministro y colocación de transición aérea subterránea en media tensión de 13.2 kv de tensión primaria incluye poste de concreto de 12 m, crucetas, apartarayos, cuchillas con fusibles, bajada de  tierra, tubo galvanizado pared gruesa de 103 mm (4") de diámetro, terminales termocontractil en media tensión, cable de potencia de 13.2 kv de cobre cal. 1/0, un cable por fase que deberá pasar desde las cuchillas en el poste al registro de media tensión y de ahí a la conexión en el primario del transformador, incluye pruebas, conexiones, mano de obra, herramienta, equipo de protección personal y limpieza del área de trabajo.</t>
  </si>
  <si>
    <t>55671/04</t>
  </si>
  <si>
    <t>Construcción de registro eléctrico y base para transformador (ver dimensiones en plano) media tensión según normatividad CFE-BTMRB4 de 1,50x1,50x1,50 m (dimensiones interiores del registro), incluye; 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</si>
  <si>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55676/04</t>
  </si>
  <si>
    <t>Suministro, colocación e instalación de transformador trifásico tipo pedestal marca prolec, general electric o similar en calidad y precio de 150 kva con voltaje 13200-220/127 volts, conexión delta-estrella, incluye flete, maniobras de montaje con grúa, deberá de contar en sus datos de placa con la aprobación de la nmx-j-169 y/o nom-002-sede o la norma oficial (nom)  o norma mexicana (nmx) que aplique para dicho transformador vigente a la fecha de su colocación, así como todas las conexiones, y pruebas, y todo lo necesario para su buen funcionamiento.</t>
  </si>
  <si>
    <t>55673/04</t>
  </si>
  <si>
    <t>Suministro e instalación de sistema de tierras en el perímetro de la base del transformador (ver plano correspondiente) con cable de cobre desnudo calibre 1/0, 5 varillas de cobre cooperweld de 3/8x3.00 m, conexiones y unión del sistema con soldadura cadweld únicamente, deberá llevar un reporte fotográfico de pruebas de resistencia que no sea mayor a 10 omhs, mano de obra, herramienta, equipo de protección personal y limpieza del área de trabajo.</t>
  </si>
  <si>
    <t>50100/04</t>
  </si>
  <si>
    <t>Construcción de registro eléctrico de paso en media tensión según normatividad CFE-RMTA 3 de 1,00x1,00x1,00 metros, incluye; 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</si>
  <si>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50278/04</t>
  </si>
  <si>
    <t>Construcción de registro eléctrico de paso en media tensión según normatividad CFE-RMTB4-TC con protocolo de CFE, prefabricado de 1,50x1,50x1,50 metros, incluye;plantilla de concreto hecho en obra f´c= 100 kg/cm2 de 6 cm. de espesor, cimbrado, armado y colado de muros y fondo del registro con 8 cm de espesor y área para embeber tapa de 10 cm de espesor a base de concreto f´c=200 kg/cm2 y malla electrosoldada, tapa cuadrada a dos hojas para arroyo de polimérico acabado antiderrapante con dos asas de fierro y marco cuadrado del mismo material como marca la normatividad de CFE para media tensión (ver plano de detalles en plano respectivo de proyecto de electrificación en media tensión)</t>
  </si>
  <si>
    <t>55675/03</t>
  </si>
  <si>
    <t>Suministro y colocación de banco de ductos de 4 vías con tubo pad (poliducto de alta densidad) de 78 mm de diámetro a una profundidad constante (según terreno) de 1,00 m, incluye excavación, tendido de tubo, cama de arena, relleno y compactación con material sobrante de la excavación así como el esparcimiento del material sobrante, debiendo quedar el terreno plano y limpio.</t>
  </si>
  <si>
    <t>55678/04</t>
  </si>
  <si>
    <t>Suministro e instalación de conector tipo codo y boquilla de descanso para media tensión de xlp 15 kv  cal. 1/0  con porta fusible para conectarse en transformador tipo pedestal y/o derivadores j3 o j4 , incluye: pruebas, mano de obra, herramienta, equipo de protección personal y limpieza del área de trabajo.</t>
  </si>
  <si>
    <t>55680/04</t>
  </si>
  <si>
    <t>Suministro, colocación y conexión de cable xlp (de potencia) calibre 1/0 awg 15 kv de aluminio marca viakon o similar en calidad y precio, incluye su colocación sin corte en la canalización desde terminales termocontractiles en poste de transición (punto de conexión con CFE) hasta la conexión en el primario del transformador donde se vayan a realizar las conexiones, mano de obra, herramienta, equipo de protección personal y limpieza del área de trabajo.</t>
  </si>
  <si>
    <t>55674/04</t>
  </si>
  <si>
    <t>Soporteria en registro de media tensión (de paso y conexión) soporte prefabricados de correderas y ménsulas de fierro galvanizado, fijado a muros internos con taquete expansivos, soportes, jaboneras, cinchos mano de obra, herramienta, equipo de protección personal, limpieza del área de trabajo y todo lo necesario para soportar el cable de potencia y que en ningún registro quede en el piso.</t>
  </si>
  <si>
    <t>55681/04</t>
  </si>
  <si>
    <t>Suministro, colocación y conexión de derivador en media tensión j-3 en 13.2 kv, incluye su fijación en murete, conexiones de codos, pruebas, identificación, mano de obra, herramienta, equipo de protección personal y limpieza del área de trabajo.</t>
  </si>
  <si>
    <t>51497/04</t>
  </si>
  <si>
    <t>Suministro y colocación de varillas de tierra cooper weld de 3 m. por 19 mm diámetro, incluye: conector y conductor desnudo # 2 como tierra física a gabinete u otra varilla.</t>
  </si>
  <si>
    <t>50103/04</t>
  </si>
  <si>
    <t>Suministro y colocación de cable de cobre desnudo calibre 1/0 para sistema de tierra desde transición incluye conexiones con soldadura cadweld únicamente, pruebas, mano de obra, herramienta, equipo de protección personal y limpieza del área de trabajo.</t>
  </si>
  <si>
    <t>55682/04</t>
  </si>
  <si>
    <t>Suministro, colocación e instalación de tapones para media tensión occ de 200 amperes para instalarse en derivadores j-3, incluye montaje según manual de fabricante, mano de obra especializada, herramienta, equipo de protección personal y limpieza del área de trabajo.</t>
  </si>
  <si>
    <t>50106/04</t>
  </si>
  <si>
    <t>Suministro e instalación de conector tipo codo y boquilla de descanso para media tensión de xlp 15 kv calibre 1/0 para conectarse en transformador tipo pedestal y/o derivadores j3 o j4, incluye pruebas, mano de obra, herramienta, equipo de protección personal y limpieza del área de trabajo.</t>
  </si>
  <si>
    <t>55848/04</t>
  </si>
  <si>
    <t>Suministro e instalacion de boquilla estacionaria (descanso)  para 200 amp en media tension 15 KV, instalado en derivador de media tension J3 o J4 o en transformador tipo pedestal, mano de obra, herramienta, equipo de protección personal y limpieza del área de trabajo.</t>
  </si>
  <si>
    <t>39169/03</t>
  </si>
  <si>
    <t>Guarnición rectangular de 15x45 cm, de concreto hecho en obra de f'c=150 kg/cm2 sin armar, incluye: materiales, acarreos, cimbrado, fabricación, vaciado, colocado de concreto, descimbrado, mano de obra, herramienta, equipo de protección personal y limpieza del área de trabajo.</t>
  </si>
  <si>
    <t>49969/03</t>
  </si>
  <si>
    <t>Suministro y colocación de puerta de malla ciclónica calibre 10,5 mm de 1,00x2,00 m. de altura, incluye postes de arranque calibre 16, capucha, solera 3/16x3/4", abrazaderas de incluye trazo, tensión, nivelación, plomeo, fletes y maniobras..</t>
  </si>
  <si>
    <t>49971/03</t>
  </si>
  <si>
    <t>50021/04</t>
  </si>
  <si>
    <t>Suministro y colocación de equipo de medición m-2 de 5 terminales 100 amperes (integral) con interruptor principal de 2x100 amperes, incluye equipo de medición completo, bajada de tierra del bonding de la medición con calibre 4, varilla de cobre de 3.00 metros colocada en frente de la medición, tubo de mufa galvanizado pared delgada de 1 1/2 " con mufa del mismo diámetro con cable 2-2 fases, 1-4 neutro, así como la conexión eléctrica de la salida del interruptor principal de la medición a las zapatas principales del tablero de distribución principal (alojado  en la parte posterior del murete de medición ) con cable 2-2 fases, 1-4 neutro, 1-8 tierra física, alojado en tubo pvc c-40 de 38 mm, incluye identificaciones con los colores aprobados y su marca respectiva según su fase (1,2)</t>
  </si>
  <si>
    <t>08832/04</t>
  </si>
  <si>
    <t>Adecuación de murete existente, incluye: corte y adecuación de techumbre a base de lámina galvanizada y perfiles metálicos a una altura de 2.50 m., demolición de losa de concreto existente y fabricación de losa de concreto de f´c=250 kg/cm2 armada con acero de refuerzo del #3 @ 15 cm en ambos sentidos, incrementar altura amarrando castillos existentes levantar con muro de block hasta una altura de 2.50 m a lecho bajo de losa, emplaste de muros y lecho bajo de losa, incluye: pintura, retiro de escombro, colado, cimbrado y descimbrado, armado, impermeabilizante, mano de obra y herramienta.</t>
  </si>
  <si>
    <t>51359/04</t>
  </si>
  <si>
    <t>Suministro, colocación y conexión de centro de carga tipo qo 12 circuitos 2f-3h 220/127 v con zapatas principales de 100 amperes, en gabinete nema 3r modelo qo212l100grb, marca square d o similar en calidad y precio, incluye: fijación conexiones, identificación y pruebas.</t>
  </si>
  <si>
    <t>08865/04</t>
  </si>
  <si>
    <t>Retiro de centro de carga principal 12 circuitos 2f-3h 220/127 volts en gabinete nema 3r, incluye: retiro y desconexión de circuitos, identificación de alimentadores, resguardo de interruptores.</t>
  </si>
  <si>
    <t>51430/04</t>
  </si>
  <si>
    <t>Suministro y tendido de tubo conduit pvc c-40 de 41 mm (1 1/2") diámetro, incluye: tendido, conexiones, pegamento, trazos, excavación, relleno, material, mano de obra, herramienta, equipo de protección personal y limpieza del área de trabajo.</t>
  </si>
  <si>
    <t>51481/04</t>
  </si>
  <si>
    <t>Suministro, colocación y conexión de cable de aluminio para distribución subterránea vulcanel xlp-drs 90°c 600v  y aislamiento xlp con 3 conductores #4 para fases + 1 conductor #4 para neutro marca condumex o similar en calidad y precio, incluye: cinta aislante, vulcanizada, barniz y perno de conexión, cocas y desperdicios.</t>
  </si>
  <si>
    <t>00274/04</t>
  </si>
  <si>
    <t>Pruebas a cable de potencia (acometida en media tensión)  el cual deberá de realizarse a las tres fases, las cuales deberán ser desarrolladas por un laboratorio autorizado para tal fin y se deberá entregar reporte fotográfico y escrito de dichas pruebas.</t>
  </si>
  <si>
    <t>00273/04</t>
  </si>
  <si>
    <t>Pruebas a transformador trifásico de pedestal las cuales incluye prueba de resistencia de aislamiento a la corriente directa, índices de polarización de aislamiento, pruebas de relación de transformación y polaridad (ttr), pruebas y evaluaciones diversas al aceite, las cuales deberán ser desarrolladas por un laboratorio autorizado para tal fin y se deberá entregar reporte fotográfico y escrito de dichas pruebas.</t>
  </si>
  <si>
    <t>50126/04</t>
  </si>
  <si>
    <t>Suministro colocación e instalación de tramo flojo para acometida en media tensión con CFE, en media tensión con cable de al desnudo calibre # 1/0 desde el primario del transformador al punto de conexión de CFE en configuración 3h</t>
  </si>
  <si>
    <t>Subtotal red electrica exterior y alumbrado exterior</t>
  </si>
  <si>
    <t>Total II.- Obra exterior</t>
  </si>
  <si>
    <t>LPO-000000009-023-2024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</si>
</sst>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43" formatCode="_-* #,##0.00_-;\-* #,##0.00_-;_-* &quot;-&quot;??_-;_-@_-"/>
    <numFmt numFmtId="164" formatCode="00000"/>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sz val="10"/>
      <name val="Courier"/>
      <family val="3"/>
    </font>
    <font>
      <sz val="12"/>
      <name val="Arial"/>
      <family val="2"/>
    </font>
    <font>
      <b/>
      <sz val="12"/>
      <color theme="0"/>
      <name val="Arial"/>
      <family val="2"/>
    </font>
    <font>
      <sz val="10"/>
      <color theme="1"/>
      <name val="Century Gothic"/>
      <family val="2"/>
    </font>
    <font>
      <b/>
      <sz val="18"/>
      <name val="Arial"/>
      <family val="2"/>
    </font>
    <font>
      <sz val="12"/>
      <color theme="0"/>
      <name val="Arial"/>
      <family val="2"/>
    </font>
    <font>
      <sz val="12"/>
      <color theme="1"/>
      <name val="Arial"/>
      <family val="2"/>
    </font>
    <font>
      <sz val="10"/>
      <name val="Courier"/>
    </font>
    <font>
      <sz val="11"/>
      <name val="Arial"/>
      <family val="2"/>
    </font>
    <font>
      <b/>
      <sz val="14"/>
      <name val="Arial"/>
      <family val="2"/>
    </font>
    <font>
      <b/>
      <sz val="10"/>
      <name val="Arial"/>
      <family val="2"/>
    </font>
  </fonts>
  <fills count="7">
    <fill>
      <patternFill patternType="none"/>
    </fill>
    <fill>
      <patternFill patternType="gray125"/>
    </fill>
    <fill>
      <patternFill patternType="solid">
        <fgColor rgb="FFBE9655"/>
        <bgColor indexed="64"/>
      </patternFill>
    </fill>
    <fill>
      <patternFill patternType="solid">
        <fgColor theme="0"/>
        <bgColor indexed="64"/>
      </patternFill>
    </fill>
    <fill>
      <patternFill patternType="solid">
        <fgColor rgb="FF9F2241"/>
        <bgColor indexed="64"/>
      </patternFill>
    </fill>
    <fill>
      <patternFill patternType="solid">
        <fgColor indexed="9"/>
        <bgColor indexed="64"/>
      </patternFill>
    </fill>
    <fill>
      <patternFill patternType="solid">
        <fgColor theme="0" tint="-0.14999847407452621"/>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auto="1"/>
      </left>
      <right/>
      <top/>
      <bottom/>
      <diagonal/>
    </border>
    <border>
      <left/>
      <right style="double">
        <color auto="1"/>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style="thin">
        <color theme="0" tint="-4.9989318521683403E-2"/>
      </right>
      <top style="double">
        <color auto="1"/>
      </top>
      <bottom style="thin">
        <color theme="0" tint="-4.9989318521683403E-2"/>
      </bottom>
      <diagonal/>
    </border>
    <border>
      <left style="thin">
        <color theme="0" tint="-4.9989318521683403E-2"/>
      </left>
      <right style="thin">
        <color theme="0" tint="-4.9989318521683403E-2"/>
      </right>
      <top style="double">
        <color auto="1"/>
      </top>
      <bottom style="thin">
        <color theme="0" tint="-4.9989318521683403E-2"/>
      </bottom>
      <diagonal/>
    </border>
    <border>
      <left style="thin">
        <color theme="0" tint="-4.9989318521683403E-2"/>
      </left>
      <right style="double">
        <color auto="1"/>
      </right>
      <top style="double">
        <color auto="1"/>
      </top>
      <bottom style="thin">
        <color theme="0" tint="-4.9989318521683403E-2"/>
      </bottom>
      <diagonal/>
    </border>
    <border>
      <left style="double">
        <color auto="1"/>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double">
        <color auto="1"/>
      </right>
      <top style="thin">
        <color theme="0" tint="-4.9989318521683403E-2"/>
      </top>
      <bottom style="thin">
        <color theme="0" tint="-4.9989318521683403E-2"/>
      </bottom>
      <diagonal/>
    </border>
    <border>
      <left style="double">
        <color auto="1"/>
      </left>
      <right style="thin">
        <color theme="0" tint="-4.9989318521683403E-2"/>
      </right>
      <top style="thin">
        <color theme="0" tint="-4.9989318521683403E-2"/>
      </top>
      <bottom style="double">
        <color auto="1"/>
      </bottom>
      <diagonal/>
    </border>
    <border>
      <left style="thin">
        <color theme="0" tint="-4.9989318521683403E-2"/>
      </left>
      <right/>
      <top style="thin">
        <color theme="0" tint="-4.9989318521683403E-2"/>
      </top>
      <bottom style="double">
        <color indexed="64"/>
      </bottom>
      <diagonal/>
    </border>
    <border>
      <left/>
      <right/>
      <top style="thin">
        <color theme="0" tint="-4.9989318521683403E-2"/>
      </top>
      <bottom style="double">
        <color indexed="64"/>
      </bottom>
      <diagonal/>
    </border>
    <border>
      <left/>
      <right style="double">
        <color auto="1"/>
      </right>
      <top style="thin">
        <color theme="0" tint="-4.9989318521683403E-2"/>
      </top>
      <bottom style="double">
        <color indexed="64"/>
      </bottom>
      <diagonal/>
    </border>
    <border>
      <left style="thin">
        <color theme="0" tint="-4.9989318521683403E-2"/>
      </left>
      <right/>
      <top style="double">
        <color auto="1"/>
      </top>
      <bottom style="thin">
        <color theme="0" tint="-4.9989318521683403E-2"/>
      </bottom>
      <diagonal/>
    </border>
    <border>
      <left style="thin">
        <color theme="0" tint="-4.9989318521683403E-2"/>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5">
    <xf numFmtId="0" fontId="0" fillId="0" borderId="0"/>
    <xf numFmtId="44" fontId="1" fillId="0" borderId="0" applyFont="0" applyFill="0" applyBorder="0" applyAlignment="0" applyProtection="0"/>
    <xf numFmtId="0" fontId="2" fillId="0" borderId="0"/>
    <xf numFmtId="39" fontId="4" fillId="0" borderId="0"/>
    <xf numFmtId="39" fontId="4" fillId="0" borderId="0"/>
    <xf numFmtId="0" fontId="1" fillId="0" borderId="0"/>
    <xf numFmtId="44" fontId="2" fillId="0" borderId="0" applyFont="0" applyFill="0" applyBorder="0" applyAlignment="0" applyProtection="0"/>
    <xf numFmtId="0" fontId="2" fillId="0" borderId="0"/>
    <xf numFmtId="0" fontId="1" fillId="0" borderId="0"/>
    <xf numFmtId="43" fontId="2" fillId="0" borderId="0" applyFont="0" applyFill="0" applyBorder="0" applyAlignment="0" applyProtection="0"/>
    <xf numFmtId="39" fontId="4" fillId="0" borderId="0"/>
    <xf numFmtId="39" fontId="4" fillId="0" borderId="0"/>
    <xf numFmtId="39" fontId="11" fillId="0" borderId="0"/>
    <xf numFmtId="0" fontId="1" fillId="0" borderId="0"/>
    <xf numFmtId="0" fontId="2" fillId="0" borderId="0"/>
  </cellStyleXfs>
  <cellXfs count="101">
    <xf numFmtId="0" fontId="0" fillId="0" borderId="0" xfId="0"/>
    <xf numFmtId="0" fontId="2" fillId="0" borderId="0" xfId="2" applyFont="1"/>
    <xf numFmtId="49" fontId="3" fillId="0" borderId="0" xfId="2" applyNumberFormat="1" applyFont="1" applyFill="1" applyBorder="1" applyAlignment="1">
      <alignment horizontal="center" vertical="center" wrapText="1"/>
    </xf>
    <xf numFmtId="0" fontId="3" fillId="0" borderId="0" xfId="2" applyFont="1" applyFill="1" applyBorder="1" applyAlignment="1">
      <alignment horizontal="center" vertical="top" wrapText="1"/>
    </xf>
    <xf numFmtId="0" fontId="3" fillId="0" borderId="0" xfId="2" applyFont="1" applyFill="1" applyBorder="1" applyAlignment="1">
      <alignment horizontal="center" vertical="center" wrapText="1"/>
    </xf>
    <xf numFmtId="0" fontId="3" fillId="0" borderId="0" xfId="2" applyFont="1" applyFill="1" applyBorder="1" applyAlignment="1">
      <alignment horizontal="left" vertical="top" wrapText="1"/>
    </xf>
    <xf numFmtId="0" fontId="2" fillId="3" borderId="0" xfId="2" applyFont="1" applyFill="1"/>
    <xf numFmtId="0" fontId="2" fillId="0" borderId="0" xfId="2" applyFont="1" applyAlignment="1">
      <alignment horizontal="center" vertical="center"/>
    </xf>
    <xf numFmtId="0" fontId="5" fillId="0" borderId="0" xfId="2" applyFont="1" applyFill="1" applyBorder="1" applyAlignment="1">
      <alignment vertical="center" wrapText="1"/>
    </xf>
    <xf numFmtId="0" fontId="5" fillId="0" borderId="0" xfId="2" applyFont="1" applyAlignment="1">
      <alignment vertical="center"/>
    </xf>
    <xf numFmtId="49" fontId="3" fillId="0" borderId="0" xfId="2" applyNumberFormat="1" applyFont="1" applyBorder="1" applyAlignment="1">
      <alignment horizontal="center" vertical="center"/>
    </xf>
    <xf numFmtId="0" fontId="3" fillId="0" borderId="0" xfId="2" applyFont="1" applyBorder="1" applyAlignment="1">
      <alignment horizontal="center" vertical="center"/>
    </xf>
    <xf numFmtId="0" fontId="5" fillId="0" borderId="0" xfId="2" applyFont="1" applyBorder="1" applyAlignment="1">
      <alignment vertical="center"/>
    </xf>
    <xf numFmtId="7" fontId="5" fillId="5" borderId="10" xfId="3" applyNumberFormat="1" applyFont="1" applyFill="1" applyBorder="1" applyAlignment="1" applyProtection="1">
      <alignment horizontal="center" vertical="center"/>
    </xf>
    <xf numFmtId="2" fontId="3" fillId="0" borderId="0" xfId="2" applyNumberFormat="1" applyFont="1" applyFill="1" applyBorder="1" applyAlignment="1">
      <alignment horizontal="center" vertical="center" wrapText="1"/>
    </xf>
    <xf numFmtId="2" fontId="2" fillId="0" borderId="0" xfId="2" applyNumberFormat="1" applyFont="1" applyAlignment="1">
      <alignment horizontal="center" vertical="center"/>
    </xf>
    <xf numFmtId="2" fontId="3" fillId="0" borderId="0" xfId="2" applyNumberFormat="1" applyFont="1" applyBorder="1" applyAlignment="1">
      <alignment horizontal="center" vertical="center"/>
    </xf>
    <xf numFmtId="44" fontId="3" fillId="0" borderId="0" xfId="1" applyFont="1" applyFill="1" applyBorder="1" applyAlignment="1">
      <alignment horizontal="center" vertical="center" wrapText="1"/>
    </xf>
    <xf numFmtId="44" fontId="2" fillId="0" borderId="0" xfId="1" applyFont="1"/>
    <xf numFmtId="44" fontId="3" fillId="0" borderId="0" xfId="1" applyFont="1" applyBorder="1" applyAlignment="1">
      <alignment horizontal="center" vertical="center"/>
    </xf>
    <xf numFmtId="44" fontId="5" fillId="0" borderId="0" xfId="1" applyFont="1" applyFill="1" applyBorder="1" applyAlignment="1">
      <alignment horizontal="center" vertical="center" wrapText="1"/>
    </xf>
    <xf numFmtId="44" fontId="5" fillId="0" borderId="0" xfId="1" applyFont="1" applyBorder="1" applyAlignment="1">
      <alignment horizontal="center" vertical="center" wrapText="1"/>
    </xf>
    <xf numFmtId="44" fontId="5" fillId="0" borderId="10" xfId="1" applyFont="1" applyBorder="1" applyAlignment="1" applyProtection="1">
      <alignment horizontal="center" vertical="center"/>
    </xf>
    <xf numFmtId="49" fontId="5" fillId="0" borderId="0" xfId="7" applyNumberFormat="1" applyFont="1" applyAlignment="1">
      <alignment horizontal="center" vertical="center"/>
    </xf>
    <xf numFmtId="0" fontId="5" fillId="0" borderId="0" xfId="7" applyFont="1" applyAlignment="1">
      <alignment vertical="center"/>
    </xf>
    <xf numFmtId="0" fontId="0" fillId="0" borderId="4" xfId="0" applyBorder="1"/>
    <xf numFmtId="39" fontId="5" fillId="0" borderId="0" xfId="3" applyFont="1" applyFill="1" applyBorder="1" applyAlignment="1" applyProtection="1">
      <alignment vertical="top"/>
      <protection locked="0"/>
    </xf>
    <xf numFmtId="39" fontId="5" fillId="0" borderId="0" xfId="3" applyFont="1" applyFill="1" applyBorder="1" applyAlignment="1" applyProtection="1">
      <alignment horizontal="center" vertical="top"/>
      <protection locked="0"/>
    </xf>
    <xf numFmtId="0" fontId="0" fillId="0" borderId="0" xfId="0" applyBorder="1"/>
    <xf numFmtId="39" fontId="5" fillId="0" borderId="5" xfId="3" applyFont="1" applyFill="1" applyBorder="1" applyAlignment="1" applyProtection="1">
      <alignment vertical="top"/>
      <protection locked="0"/>
    </xf>
    <xf numFmtId="39" fontId="3" fillId="0" borderId="4" xfId="3" applyFont="1" applyFill="1" applyBorder="1" applyAlignment="1" applyProtection="1">
      <alignment vertical="top"/>
      <protection locked="0"/>
    </xf>
    <xf numFmtId="0" fontId="7" fillId="0" borderId="0" xfId="0" applyFont="1" applyBorder="1" applyAlignment="1">
      <alignment vertical="center"/>
    </xf>
    <xf numFmtId="0" fontId="7" fillId="0" borderId="5" xfId="0" applyFont="1" applyBorder="1" applyAlignment="1">
      <alignment vertical="center"/>
    </xf>
    <xf numFmtId="39" fontId="6" fillId="4" borderId="11" xfId="3" applyFont="1" applyFill="1" applyBorder="1" applyAlignment="1" applyProtection="1">
      <alignment horizontal="left" vertical="center"/>
      <protection locked="0"/>
    </xf>
    <xf numFmtId="39" fontId="6" fillId="4" borderId="14" xfId="3" applyFont="1" applyFill="1" applyBorder="1" applyAlignment="1" applyProtection="1">
      <alignment horizontal="left" vertical="center"/>
      <protection locked="0"/>
    </xf>
    <xf numFmtId="39" fontId="6" fillId="4" borderId="18" xfId="3" applyFont="1" applyFill="1" applyBorder="1" applyAlignment="1" applyProtection="1">
      <alignment vertical="center"/>
      <protection locked="0"/>
    </xf>
    <xf numFmtId="49" fontId="3" fillId="0" borderId="9" xfId="7" applyNumberFormat="1" applyFont="1" applyFill="1" applyBorder="1" applyAlignment="1">
      <alignment horizontal="center" vertical="center" wrapText="1"/>
    </xf>
    <xf numFmtId="0" fontId="3" fillId="0" borderId="9" xfId="7" applyFont="1" applyFill="1" applyBorder="1" applyAlignment="1">
      <alignment horizontal="center" vertical="center" wrapText="1"/>
    </xf>
    <xf numFmtId="44" fontId="5" fillId="0" borderId="0" xfId="2" applyNumberFormat="1" applyFont="1" applyFill="1" applyBorder="1" applyAlignment="1">
      <alignment horizontal="center" vertical="center" wrapText="1"/>
    </xf>
    <xf numFmtId="0" fontId="3" fillId="0" borderId="0" xfId="2" applyFont="1" applyFill="1" applyBorder="1" applyAlignment="1">
      <alignment horizontal="right" vertical="center" wrapText="1"/>
    </xf>
    <xf numFmtId="44" fontId="3" fillId="0" borderId="6" xfId="2" applyNumberFormat="1" applyFont="1" applyFill="1" applyBorder="1" applyAlignment="1">
      <alignment horizontal="center" vertical="center" wrapText="1"/>
    </xf>
    <xf numFmtId="39" fontId="3" fillId="0" borderId="0" xfId="4" applyFont="1" applyBorder="1" applyAlignment="1" applyProtection="1">
      <alignment horizontal="right" vertical="center" wrapText="1"/>
      <protection locked="0"/>
    </xf>
    <xf numFmtId="0" fontId="3" fillId="0" borderId="0" xfId="2" applyFont="1" applyBorder="1" applyAlignment="1">
      <alignment horizontal="right" vertical="center"/>
    </xf>
    <xf numFmtId="0" fontId="5" fillId="0" borderId="7" xfId="8" applyFont="1" applyBorder="1" applyAlignment="1" applyProtection="1">
      <alignment vertical="center" wrapText="1"/>
      <protection locked="0"/>
    </xf>
    <xf numFmtId="0" fontId="5" fillId="0" borderId="8" xfId="8" applyFont="1" applyBorder="1" applyAlignment="1" applyProtection="1">
      <alignment vertical="center" wrapText="1"/>
      <protection locked="0"/>
    </xf>
    <xf numFmtId="44" fontId="3" fillId="0" borderId="0" xfId="1" applyFont="1" applyBorder="1" applyAlignment="1">
      <alignment horizontal="center" vertical="center" wrapText="1"/>
    </xf>
    <xf numFmtId="0" fontId="5" fillId="0" borderId="7" xfId="2" applyFont="1" applyFill="1" applyBorder="1" applyAlignment="1">
      <alignment vertical="center" wrapText="1"/>
    </xf>
    <xf numFmtId="0" fontId="3" fillId="0" borderId="7" xfId="2" applyFont="1" applyFill="1" applyBorder="1" applyAlignment="1">
      <alignment vertical="center" wrapText="1"/>
    </xf>
    <xf numFmtId="0" fontId="3" fillId="0" borderId="7" xfId="2" applyFont="1" applyFill="1" applyBorder="1" applyAlignment="1">
      <alignment horizontal="center" vertical="center" wrapText="1"/>
    </xf>
    <xf numFmtId="0" fontId="3" fillId="0" borderId="0" xfId="2" applyFont="1" applyFill="1" applyBorder="1" applyAlignment="1">
      <alignment vertical="center" wrapText="1"/>
    </xf>
    <xf numFmtId="0" fontId="3" fillId="6" borderId="10" xfId="10" applyNumberFormat="1" applyFont="1" applyFill="1" applyBorder="1" applyAlignment="1" applyProtection="1">
      <alignment horizontal="left" vertical="center" wrapText="1"/>
    </xf>
    <xf numFmtId="0" fontId="3" fillId="6" borderId="10" xfId="10" applyNumberFormat="1" applyFont="1" applyFill="1" applyBorder="1" applyAlignment="1" applyProtection="1">
      <alignment horizontal="left" vertical="top" wrapText="1"/>
    </xf>
    <xf numFmtId="0" fontId="3" fillId="6" borderId="10" xfId="10" applyNumberFormat="1" applyFont="1" applyFill="1" applyBorder="1" applyAlignment="1" applyProtection="1">
      <alignment horizontal="left" vertical="center"/>
    </xf>
    <xf numFmtId="0" fontId="3" fillId="6" borderId="10" xfId="10" applyNumberFormat="1" applyFont="1" applyFill="1" applyBorder="1" applyAlignment="1" applyProtection="1">
      <alignment horizontal="right" vertical="top" wrapText="1"/>
    </xf>
    <xf numFmtId="0" fontId="3" fillId="6" borderId="10" xfId="10" applyNumberFormat="1" applyFont="1" applyFill="1" applyBorder="1" applyAlignment="1" applyProtection="1">
      <alignment horizontal="left" vertical="top"/>
    </xf>
    <xf numFmtId="0" fontId="9" fillId="4" borderId="10" xfId="10" applyNumberFormat="1" applyFont="1" applyFill="1" applyBorder="1" applyAlignment="1" applyProtection="1">
      <alignment horizontal="center" vertical="top"/>
    </xf>
    <xf numFmtId="0" fontId="6" fillId="4" borderId="10" xfId="10" applyNumberFormat="1" applyFont="1" applyFill="1" applyBorder="1" applyAlignment="1" applyProtection="1">
      <alignment horizontal="right" vertical="center" wrapText="1"/>
    </xf>
    <xf numFmtId="44" fontId="3" fillId="6" borderId="10" xfId="10" applyNumberFormat="1" applyFont="1" applyFill="1" applyBorder="1" applyAlignment="1" applyProtection="1">
      <alignment horizontal="left" vertical="top"/>
    </xf>
    <xf numFmtId="0" fontId="10" fillId="3" borderId="10" xfId="9" applyNumberFormat="1" applyFont="1" applyFill="1" applyBorder="1" applyAlignment="1">
      <alignment vertical="center" wrapText="1"/>
    </xf>
    <xf numFmtId="44" fontId="6" fillId="4" borderId="10" xfId="1" applyFont="1" applyFill="1" applyBorder="1" applyAlignment="1">
      <alignment horizontal="center" vertical="top"/>
    </xf>
    <xf numFmtId="39" fontId="6" fillId="4" borderId="15" xfId="3" applyFont="1" applyFill="1" applyBorder="1" applyAlignment="1" applyProtection="1">
      <alignment vertical="center"/>
      <protection locked="0"/>
    </xf>
    <xf numFmtId="39" fontId="6" fillId="4" borderId="16" xfId="3" applyFont="1" applyFill="1" applyBorder="1" applyAlignment="1" applyProtection="1">
      <alignment vertical="center"/>
      <protection locked="0"/>
    </xf>
    <xf numFmtId="39" fontId="6" fillId="4" borderId="17" xfId="3" applyFont="1" applyFill="1" applyBorder="1" applyAlignment="1" applyProtection="1">
      <alignment vertical="center"/>
      <protection locked="0"/>
    </xf>
    <xf numFmtId="0" fontId="9" fillId="4" borderId="25" xfId="10" applyNumberFormat="1" applyFont="1" applyFill="1" applyBorder="1" applyAlignment="1" applyProtection="1">
      <alignment horizontal="center" vertical="top"/>
    </xf>
    <xf numFmtId="39" fontId="9" fillId="4" borderId="24" xfId="11" applyFont="1" applyFill="1" applyBorder="1" applyAlignment="1">
      <alignment horizontal="center" vertical="top"/>
    </xf>
    <xf numFmtId="39" fontId="5" fillId="4" borderId="24" xfId="11" applyFont="1" applyFill="1" applyBorder="1" applyAlignment="1">
      <alignment horizontal="center" vertical="top"/>
    </xf>
    <xf numFmtId="39" fontId="3" fillId="4" borderId="16" xfId="3" applyFont="1" applyFill="1" applyBorder="1" applyAlignment="1" applyProtection="1">
      <alignment vertical="center"/>
      <protection locked="0"/>
    </xf>
    <xf numFmtId="164" fontId="12" fillId="0" borderId="10" xfId="0" applyNumberFormat="1" applyFont="1" applyBorder="1" applyAlignment="1">
      <alignment horizontal="center" vertical="center" wrapText="1"/>
    </xf>
    <xf numFmtId="0" fontId="5" fillId="3" borderId="10" xfId="10" applyNumberFormat="1" applyFont="1" applyFill="1" applyBorder="1" applyAlignment="1" applyProtection="1">
      <alignment horizontal="center" vertical="center"/>
    </xf>
    <xf numFmtId="39" fontId="8" fillId="0" borderId="4" xfId="3" applyFont="1" applyFill="1" applyBorder="1" applyAlignment="1" applyProtection="1">
      <alignment vertical="center"/>
      <protection locked="0"/>
    </xf>
    <xf numFmtId="39" fontId="8" fillId="0" borderId="0" xfId="3" applyFont="1" applyFill="1" applyBorder="1" applyAlignment="1" applyProtection="1">
      <alignment vertical="center"/>
      <protection locked="0"/>
    </xf>
    <xf numFmtId="0" fontId="12" fillId="3" borderId="10" xfId="10" applyNumberFormat="1" applyFont="1" applyFill="1" applyBorder="1" applyAlignment="1" applyProtection="1">
      <alignment horizontal="justify" vertical="center" wrapText="1"/>
    </xf>
    <xf numFmtId="0" fontId="14" fillId="0" borderId="0" xfId="2" applyFont="1"/>
    <xf numFmtId="44" fontId="3" fillId="0" borderId="0" xfId="2" applyNumberFormat="1" applyFont="1" applyFill="1" applyBorder="1" applyAlignment="1">
      <alignment horizontal="center" vertical="center" wrapText="1"/>
    </xf>
    <xf numFmtId="39" fontId="6" fillId="4" borderId="15" xfId="3" applyFont="1" applyFill="1" applyBorder="1" applyAlignment="1" applyProtection="1">
      <alignment horizontal="justify" vertical="center"/>
      <protection locked="0"/>
    </xf>
    <xf numFmtId="39" fontId="6" fillId="4" borderId="16" xfId="3" applyFont="1" applyFill="1" applyBorder="1" applyAlignment="1" applyProtection="1">
      <alignment horizontal="justify" vertical="center"/>
      <protection locked="0"/>
    </xf>
    <xf numFmtId="39" fontId="3" fillId="4" borderId="16" xfId="3" applyFont="1" applyFill="1" applyBorder="1" applyAlignment="1" applyProtection="1">
      <alignment horizontal="justify" vertical="center"/>
      <protection locked="0"/>
    </xf>
    <xf numFmtId="39" fontId="6" fillId="4" borderId="17" xfId="3" applyFont="1" applyFill="1" applyBorder="1" applyAlignment="1" applyProtection="1">
      <alignment horizontal="justify" vertical="center"/>
      <protection locked="0"/>
    </xf>
    <xf numFmtId="39" fontId="5" fillId="3" borderId="10" xfId="10" applyFont="1" applyFill="1" applyBorder="1" applyAlignment="1" applyProtection="1">
      <alignment horizontal="center" vertical="center"/>
    </xf>
    <xf numFmtId="2" fontId="5" fillId="3" borderId="10" xfId="11" applyNumberFormat="1" applyFont="1" applyFill="1" applyBorder="1" applyAlignment="1">
      <alignment horizontal="center" vertical="center"/>
    </xf>
    <xf numFmtId="39" fontId="6" fillId="4" borderId="23" xfId="3" applyFont="1" applyFill="1" applyBorder="1" applyAlignment="1" applyProtection="1">
      <alignment horizontal="justify" vertical="center"/>
      <protection locked="0"/>
    </xf>
    <xf numFmtId="39" fontId="6" fillId="4" borderId="0" xfId="3" applyFont="1" applyFill="1" applyBorder="1" applyAlignment="1" applyProtection="1">
      <alignment horizontal="justify" vertical="center"/>
      <protection locked="0"/>
    </xf>
    <xf numFmtId="39" fontId="6" fillId="4" borderId="23" xfId="3" applyFont="1" applyFill="1" applyBorder="1" applyAlignment="1" applyProtection="1">
      <alignment horizontal="left" vertical="center"/>
      <protection locked="0"/>
    </xf>
    <xf numFmtId="39" fontId="6" fillId="4" borderId="0" xfId="3" applyFont="1" applyFill="1" applyBorder="1" applyAlignment="1" applyProtection="1">
      <alignment horizontal="left" vertical="center"/>
      <protection locked="0"/>
    </xf>
    <xf numFmtId="49" fontId="3" fillId="2" borderId="1" xfId="7" applyNumberFormat="1" applyFont="1" applyFill="1" applyBorder="1" applyAlignment="1">
      <alignment horizontal="center"/>
    </xf>
    <xf numFmtId="49" fontId="3" fillId="2" borderId="2" xfId="7" applyNumberFormat="1" applyFont="1" applyFill="1" applyBorder="1" applyAlignment="1">
      <alignment horizontal="center"/>
    </xf>
    <xf numFmtId="49" fontId="3" fillId="2" borderId="3" xfId="7" applyNumberFormat="1" applyFont="1" applyFill="1" applyBorder="1" applyAlignment="1">
      <alignment horizontal="center"/>
    </xf>
    <xf numFmtId="39" fontId="6" fillId="4" borderId="12" xfId="3" applyFont="1" applyFill="1" applyBorder="1" applyAlignment="1" applyProtection="1">
      <alignment horizontal="justify" vertical="center" wrapText="1"/>
      <protection locked="0"/>
    </xf>
    <xf numFmtId="39" fontId="6" fillId="4" borderId="22" xfId="3" applyFont="1" applyFill="1" applyBorder="1" applyAlignment="1" applyProtection="1">
      <alignment horizontal="justify" vertical="center" wrapText="1"/>
      <protection locked="0"/>
    </xf>
    <xf numFmtId="39" fontId="6" fillId="4" borderId="13" xfId="3" applyFont="1" applyFill="1" applyBorder="1" applyAlignment="1" applyProtection="1">
      <alignment horizontal="justify" vertical="center" wrapText="1"/>
      <protection locked="0"/>
    </xf>
    <xf numFmtId="39" fontId="6" fillId="4" borderId="15" xfId="3" applyFont="1" applyFill="1" applyBorder="1" applyAlignment="1" applyProtection="1">
      <alignment horizontal="left" vertical="center"/>
      <protection locked="0"/>
    </xf>
    <xf numFmtId="39" fontId="6" fillId="4" borderId="16" xfId="3" applyFont="1" applyFill="1" applyBorder="1" applyAlignment="1" applyProtection="1">
      <alignment horizontal="left" vertical="center"/>
      <protection locked="0"/>
    </xf>
    <xf numFmtId="39" fontId="6" fillId="4" borderId="17" xfId="3" applyFont="1" applyFill="1" applyBorder="1" applyAlignment="1" applyProtection="1">
      <alignment horizontal="left" vertical="center"/>
      <protection locked="0"/>
    </xf>
    <xf numFmtId="39" fontId="6" fillId="4" borderId="19" xfId="3" applyFont="1" applyFill="1" applyBorder="1" applyAlignment="1" applyProtection="1">
      <alignment horizontal="left" vertical="center"/>
      <protection locked="0"/>
    </xf>
    <xf numFmtId="39" fontId="6" fillId="4" borderId="20" xfId="3" applyFont="1" applyFill="1" applyBorder="1" applyAlignment="1" applyProtection="1">
      <alignment horizontal="left" vertical="center"/>
      <protection locked="0"/>
    </xf>
    <xf numFmtId="39" fontId="6" fillId="4" borderId="21" xfId="3" applyFont="1" applyFill="1" applyBorder="1" applyAlignment="1" applyProtection="1">
      <alignment horizontal="left" vertical="center"/>
      <protection locked="0"/>
    </xf>
    <xf numFmtId="39" fontId="13" fillId="0" borderId="0" xfId="3" applyFont="1" applyFill="1" applyBorder="1" applyAlignment="1" applyProtection="1">
      <alignment horizontal="right" vertical="center"/>
      <protection locked="0"/>
    </xf>
    <xf numFmtId="39" fontId="13" fillId="0" borderId="5" xfId="3" applyFont="1" applyFill="1" applyBorder="1" applyAlignment="1" applyProtection="1">
      <alignment horizontal="right" vertical="center"/>
      <protection locked="0"/>
    </xf>
    <xf numFmtId="39" fontId="8" fillId="0" borderId="26" xfId="3" applyFont="1" applyFill="1" applyBorder="1" applyAlignment="1" applyProtection="1">
      <alignment horizontal="center" vertical="center"/>
      <protection locked="0"/>
    </xf>
    <xf numFmtId="39" fontId="8" fillId="0" borderId="27" xfId="3" applyFont="1" applyFill="1" applyBorder="1" applyAlignment="1" applyProtection="1">
      <alignment horizontal="center" vertical="center"/>
      <protection locked="0"/>
    </xf>
    <xf numFmtId="39" fontId="8" fillId="0" borderId="28" xfId="3" applyFont="1" applyFill="1" applyBorder="1" applyAlignment="1" applyProtection="1">
      <alignment horizontal="center" vertical="center"/>
      <protection locked="0"/>
    </xf>
  </cellXfs>
  <cellStyles count="15">
    <cellStyle name="Millares 2 3" xfId="9"/>
    <cellStyle name="Moneda" xfId="1" builtinId="4"/>
    <cellStyle name="Moneda 2" xfId="6"/>
    <cellStyle name="Normal" xfId="0" builtinId="0"/>
    <cellStyle name="Normal 13" xfId="13"/>
    <cellStyle name="Normal 2 2 2" xfId="2"/>
    <cellStyle name="Normal 2 2 2 2" xfId="7"/>
    <cellStyle name="Normal 2 2 3" xfId="5"/>
    <cellStyle name="Normal 4" xfId="14"/>
    <cellStyle name="Normal 5" xfId="12"/>
    <cellStyle name="Normal 7 2" xfId="11"/>
    <cellStyle name="Normal 9" xfId="8"/>
    <cellStyle name="Normal_CATALAGOS MESA COLORADA MODIFICADO" xfId="10"/>
    <cellStyle name="Normal_CBTIS-256-SIN PRECIOS" xfId="3"/>
    <cellStyle name="Normal_E.P. Vicente Guerrero(La Paz)"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903516</xdr:colOff>
      <xdr:row>1</xdr:row>
      <xdr:rowOff>33310</xdr:rowOff>
    </xdr:from>
    <xdr:to>
      <xdr:col>7</xdr:col>
      <xdr:colOff>1184827</xdr:colOff>
      <xdr:row>4</xdr:row>
      <xdr:rowOff>80556</xdr:rowOff>
    </xdr:to>
    <xdr:pic>
      <xdr:nvPicPr>
        <xdr:cNvPr id="5"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332030" y="240139"/>
          <a:ext cx="2926540" cy="787474"/>
        </a:xfrm>
        <a:prstGeom prst="rect">
          <a:avLst/>
        </a:prstGeom>
      </xdr:spPr>
    </xdr:pic>
    <xdr:clientData/>
  </xdr:twoCellAnchor>
  <xdr:twoCellAnchor editAs="oneCell">
    <xdr:from>
      <xdr:col>1</xdr:col>
      <xdr:colOff>130628</xdr:colOff>
      <xdr:row>1</xdr:row>
      <xdr:rowOff>76200</xdr:rowOff>
    </xdr:from>
    <xdr:to>
      <xdr:col>2</xdr:col>
      <xdr:colOff>544286</xdr:colOff>
      <xdr:row>6</xdr:row>
      <xdr:rowOff>119742</xdr:rowOff>
    </xdr:to>
    <xdr:pic>
      <xdr:nvPicPr>
        <xdr:cNvPr id="10" name="Imagen 9"/>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799" y="283029"/>
          <a:ext cx="1524001" cy="1197427"/>
        </a:xfrm>
        <a:prstGeom prst="rect">
          <a:avLst/>
        </a:prstGeom>
      </xdr:spPr>
    </xdr:pic>
    <xdr:clientData/>
  </xdr:twoCellAnchor>
  <xdr:twoCellAnchor editAs="oneCell">
    <xdr:from>
      <xdr:col>2</xdr:col>
      <xdr:colOff>639081</xdr:colOff>
      <xdr:row>2</xdr:row>
      <xdr:rowOff>1360</xdr:rowOff>
    </xdr:from>
    <xdr:to>
      <xdr:col>2</xdr:col>
      <xdr:colOff>2264228</xdr:colOff>
      <xdr:row>6</xdr:row>
      <xdr:rowOff>87085</xdr:rowOff>
    </xdr:to>
    <xdr:pic>
      <xdr:nvPicPr>
        <xdr:cNvPr id="11" name="Imagen 10"/>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23595" y="404131"/>
          <a:ext cx="1625147" cy="1043668"/>
        </a:xfrm>
        <a:prstGeom prst="rect">
          <a:avLst/>
        </a:prstGeom>
      </xdr:spPr>
    </xdr:pic>
    <xdr:clientData/>
  </xdr:twoCellAnchor>
  <xdr:oneCellAnchor>
    <xdr:from>
      <xdr:col>6</xdr:col>
      <xdr:colOff>925287</xdr:colOff>
      <xdr:row>89</xdr:row>
      <xdr:rowOff>76853</xdr:rowOff>
    </xdr:from>
    <xdr:ext cx="2926540" cy="787474"/>
    <xdr:pic>
      <xdr:nvPicPr>
        <xdr:cNvPr id="22"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353801" y="19627596"/>
          <a:ext cx="2926540" cy="787474"/>
        </a:xfrm>
        <a:prstGeom prst="rect">
          <a:avLst/>
        </a:prstGeom>
      </xdr:spPr>
    </xdr:pic>
    <xdr:clientData/>
  </xdr:oneCellAnchor>
  <xdr:oneCellAnchor>
    <xdr:from>
      <xdr:col>1</xdr:col>
      <xdr:colOff>130628</xdr:colOff>
      <xdr:row>89</xdr:row>
      <xdr:rowOff>76200</xdr:rowOff>
    </xdr:from>
    <xdr:ext cx="1524001" cy="1197427"/>
    <xdr:pic>
      <xdr:nvPicPr>
        <xdr:cNvPr id="23" name="Imagen 2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799" y="19626943"/>
          <a:ext cx="1524001" cy="1197427"/>
        </a:xfrm>
        <a:prstGeom prst="rect">
          <a:avLst/>
        </a:prstGeom>
      </xdr:spPr>
    </xdr:pic>
    <xdr:clientData/>
  </xdr:oneCellAnchor>
  <xdr:oneCellAnchor>
    <xdr:from>
      <xdr:col>2</xdr:col>
      <xdr:colOff>639081</xdr:colOff>
      <xdr:row>90</xdr:row>
      <xdr:rowOff>1360</xdr:rowOff>
    </xdr:from>
    <xdr:ext cx="1625147" cy="1043668"/>
    <xdr:pic>
      <xdr:nvPicPr>
        <xdr:cNvPr id="24" name="Imagen 23"/>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23595" y="404131"/>
          <a:ext cx="1625147" cy="104366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se2\documentos%20c\Mis%20documentos\TEC%20DEPARTAMENTAL\E.P.%20AMELIA%20WILKES%20CESE&#209;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se2\documentos%20c\Mis%20documentos\estimaciones%20capece\ESTIMACIONESCAM\PRESUPUESTO%20PREPA%20MORELOS%20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se2\documentos%20c\Mis%20documentos\TEC%20LAB.%20IDIOMAS\PRESUPUESTO%20PREPA%20MORELOS%20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CION 03"/>
      <sheetName val="ESTIMACION 02"/>
      <sheetName val="ESTIMACION 01"/>
      <sheetName val="CONVENIO"/>
      <sheetName val="Hoja1"/>
      <sheetName val="FINIQUITO "/>
      <sheetName val="PERSONAL"/>
      <sheetName val="MAQUINARIA "/>
      <sheetName val="MATERIALES"/>
      <sheetName val="PROGRAMA DEOBRA"/>
      <sheetName val="PROGRAMA PARTIDAS"/>
      <sheetName val="PROGRAMA DE OBRA"/>
      <sheetName val="PROGRAMA DE OBR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F4" t="str">
            <v>COMITE ADMINISTRADOR DEL PROGRAMA ESTATAL DE  CONSTRUCCION DE ESCUELAS</v>
          </cell>
        </row>
        <row r="8">
          <cell r="F8" t="str">
            <v>PROGRAMA DE OBRA</v>
          </cell>
        </row>
        <row r="11">
          <cell r="F11" t="str">
            <v>OBRA:</v>
          </cell>
          <cell r="H11" t="str">
            <v>E.P. JACINTO ROCHIN PINO, CONSTRUCCION DE TRES AULAS DIDACTICAS EN ESTRUCTURA REGIONAL, CANCHA DE USOS MULTIPLES Y OBRA EXTERIOR.</v>
          </cell>
          <cell r="W11" t="str">
            <v>FECHA DE INICIO:</v>
          </cell>
          <cell r="X11" t="str">
            <v>12 DE JUNIO DEL 2000</v>
          </cell>
        </row>
        <row r="12">
          <cell r="W12" t="str">
            <v>FECHA DE TERMINACION:</v>
          </cell>
          <cell r="X12" t="str">
            <v>21 DE JULIO DEL 2000</v>
          </cell>
        </row>
        <row r="13">
          <cell r="F13" t="str">
            <v>CONCURSO NO.:</v>
          </cell>
          <cell r="I13" t="str">
            <v>33055001-011-01</v>
          </cell>
          <cell r="W13" t="str">
            <v>LUGAR Y FECHA:</v>
          </cell>
          <cell r="X13" t="str">
            <v>LA PAZ, B.C.S. A 31 DE MAYO DEL 2000</v>
          </cell>
        </row>
        <row r="14">
          <cell r="F14" t="str">
            <v>EMPRESA PROPONENTE:</v>
          </cell>
          <cell r="I14" t="str">
            <v>CISE DE MEXICO, S.A. DE C.V.</v>
          </cell>
          <cell r="Q14" t="str">
            <v>HOJA NO.: 1 DE 1</v>
          </cell>
        </row>
        <row r="16">
          <cell r="I16" t="str">
            <v>M E S</v>
          </cell>
          <cell r="K16" t="str">
            <v>JUNIO</v>
          </cell>
          <cell r="O16" t="str">
            <v>JULIO</v>
          </cell>
          <cell r="S16" t="str">
            <v>AGOSTO</v>
          </cell>
          <cell r="W16" t="str">
            <v>SEPTIEMBRE</v>
          </cell>
          <cell r="AA16" t="str">
            <v>%DEL TOTAL</v>
          </cell>
        </row>
        <row r="17">
          <cell r="B17" t="str">
            <v>CLAVE</v>
          </cell>
          <cell r="D17" t="str">
            <v xml:space="preserve">        C O N C E P T O</v>
          </cell>
          <cell r="I17" t="str">
            <v>S E M A N A</v>
          </cell>
          <cell r="K17" t="str">
            <v>1</v>
          </cell>
          <cell r="L17" t="str">
            <v>2</v>
          </cell>
          <cell r="M17" t="str">
            <v>3</v>
          </cell>
          <cell r="N17" t="str">
            <v>4</v>
          </cell>
          <cell r="O17" t="str">
            <v>1</v>
          </cell>
          <cell r="P17" t="str">
            <v>2</v>
          </cell>
          <cell r="Q17" t="str">
            <v>3</v>
          </cell>
          <cell r="R17" t="str">
            <v>4</v>
          </cell>
          <cell r="S17" t="str">
            <v>1</v>
          </cell>
          <cell r="T17" t="str">
            <v>2</v>
          </cell>
          <cell r="U17" t="str">
            <v>3</v>
          </cell>
          <cell r="V17" t="str">
            <v>4</v>
          </cell>
          <cell r="W17" t="str">
            <v>1</v>
          </cell>
          <cell r="X17" t="str">
            <v>2</v>
          </cell>
          <cell r="Y17" t="str">
            <v>3</v>
          </cell>
          <cell r="Z17" t="str">
            <v>4</v>
          </cell>
          <cell r="AA17" t="str">
            <v>DE LA OBRA</v>
          </cell>
        </row>
        <row r="18">
          <cell r="I18" t="str">
            <v>IMPORTE $</v>
          </cell>
        </row>
        <row r="19">
          <cell r="C19" t="str">
            <v>A).-AULA DE USOS MULTIPLES</v>
          </cell>
          <cell r="I19">
            <v>0</v>
          </cell>
          <cell r="J19" t="str">
            <v>$</v>
          </cell>
          <cell r="K19">
            <v>0</v>
          </cell>
        </row>
        <row r="21">
          <cell r="C21" t="str">
            <v>01.- CIMENTACION</v>
          </cell>
          <cell r="I21">
            <v>0</v>
          </cell>
          <cell r="J21" t="str">
            <v>$</v>
          </cell>
        </row>
        <row r="23">
          <cell r="B23" t="str">
            <v>11061</v>
          </cell>
          <cell r="C23" t="str">
            <v>LIMPIA, TRAZO Y NIVELACION DEL TERRENO ( AREA DE EDIFICIO ).</v>
          </cell>
          <cell r="I23">
            <v>870.36</v>
          </cell>
          <cell r="J23" t="str">
            <v>$</v>
          </cell>
          <cell r="M23">
            <v>870.36</v>
          </cell>
        </row>
        <row r="25">
          <cell r="B25" t="str">
            <v>11071</v>
          </cell>
          <cell r="C25" t="str">
            <v>EXCAVACION A MANO EN  TERRENO TIPO "A"  INVESTIGADO EN OBRA, A CUALQUIER PROFUNDIDAD INCLUYE:  AFINE DE TALUDES,   ACARREO  DENTRO  Y FUERA  DE LA OBRA DEL MATERIAL NO UTILIZABLE.</v>
          </cell>
          <cell r="I25">
            <v>4578.1099999999997</v>
          </cell>
          <cell r="J25" t="str">
            <v>$</v>
          </cell>
          <cell r="M25">
            <v>4578.1099999999997</v>
          </cell>
        </row>
        <row r="27">
          <cell r="B27" t="str">
            <v>11101</v>
          </cell>
          <cell r="C27" t="str">
            <v>PLANTILLA  DE  CONCRETO  HECHA  EN  OBRA F'c= 100 KG/CM2 DE 6 CMS. DE ESPESOR.</v>
          </cell>
          <cell r="I27">
            <v>3346.16</v>
          </cell>
          <cell r="J27" t="str">
            <v>$</v>
          </cell>
          <cell r="M27">
            <v>3346.16</v>
          </cell>
        </row>
        <row r="29">
          <cell r="B29" t="str">
            <v>11121</v>
          </cell>
          <cell r="C29" t="str">
            <v>RELLENO Y COMPACTACION DE  MATERIAL  PRODUCTO DE EXCAVACION CON PISON Y AGUA EN CAPAS DE 20 CMS. DE ESPESOR INCLUYE ACARREO DENTRO  DE LA OBRA, MEDIDO COMPACTADO.</v>
          </cell>
          <cell r="I29">
            <v>1436.74</v>
          </cell>
          <cell r="J29" t="str">
            <v>$</v>
          </cell>
          <cell r="M29">
            <v>1436.74</v>
          </cell>
        </row>
        <row r="31">
          <cell r="B31" t="str">
            <v>11131</v>
          </cell>
          <cell r="C31" t="str">
            <v>SUMINISTRO Y   RELLENO   DE  MATERIAL  INERTE COMPACTADO CON PISON Y AGUA EN  CAPAS  DE  20 CMS. DE ESPESOR INCLUYE ACARREO DENTRO  DE LA OBRA MEDIDO COMPACTADO.</v>
          </cell>
          <cell r="I31">
            <v>5991.76</v>
          </cell>
          <cell r="J31" t="str">
            <v>$</v>
          </cell>
          <cell r="M31">
            <v>5991.76</v>
          </cell>
        </row>
        <row r="33">
          <cell r="B33" t="str">
            <v>12010</v>
          </cell>
          <cell r="C33" t="str">
            <v>CONCRETO F'c= 250 KG/CM2 EN CIMENTACION T. M. A. 3/4" INCLUYE COLADO, VIBRADO, CURADO Y PRUEBAS DE CONCRETO.</v>
          </cell>
          <cell r="I33">
            <v>11335.16</v>
          </cell>
          <cell r="J33" t="str">
            <v>$</v>
          </cell>
          <cell r="M33">
            <v>11335.16</v>
          </cell>
        </row>
        <row r="35">
          <cell r="B35" t="str">
            <v>12021</v>
          </cell>
          <cell r="C35" t="str">
            <v>CIMBRA PARA CIMENTACION CON MADERA DE PINO DE 3ra. ACABADO COMUN. INCLUYE  CIMBRADO Y  DESCIMBRADO, MEDIDO POR AREA DE CONTACTO.</v>
          </cell>
          <cell r="I35">
            <v>4168.66</v>
          </cell>
          <cell r="J35" t="str">
            <v>$</v>
          </cell>
          <cell r="M35">
            <v>4168.66</v>
          </cell>
        </row>
        <row r="37">
          <cell r="B37" t="str">
            <v>12032</v>
          </cell>
          <cell r="C37" t="str">
            <v>ACERO DE REFUERZO EN CIMENTACION CON ALAMBRON #2 F'y= 2530 KG/CM2 INCLUYE SUMINISTRO, HABILITADO, ARMADO, TRASLAPES, GANCHOS Y DESPERDICIOS.</v>
          </cell>
          <cell r="I37">
            <v>417.29</v>
          </cell>
          <cell r="J37" t="str">
            <v>$</v>
          </cell>
          <cell r="M37">
            <v>417.29</v>
          </cell>
        </row>
        <row r="39">
          <cell r="B39" t="str">
            <v>12034</v>
          </cell>
          <cell r="C39" t="str">
            <v>ACERO DE REFUERZO  DIAMETRO # 3 F'y= 4200 KG/CM2  INCLUYE SUMINISTRO, HABILITADO, ARMADO, TRASLAPES, GANCHOS Y DESPERDICIOS.</v>
          </cell>
          <cell r="I39">
            <v>2039.02</v>
          </cell>
          <cell r="J39" t="str">
            <v>$</v>
          </cell>
          <cell r="M39">
            <v>2039.02</v>
          </cell>
        </row>
        <row r="41">
          <cell r="B41" t="str">
            <v>12035</v>
          </cell>
          <cell r="C41" t="str">
            <v>ACERO DE REFUERZO  DIAMETRO # 4 F'y= 4200 KG/CM2  INCLUYE SUMINISTRO, HABILITADO, ARMADO, TRASLAPES, GANCHOS Y DESPERDICIOS.</v>
          </cell>
          <cell r="I41">
            <v>1381.39</v>
          </cell>
          <cell r="J41" t="str">
            <v>$</v>
          </cell>
          <cell r="M41">
            <v>1381.39</v>
          </cell>
        </row>
        <row r="43">
          <cell r="B43" t="str">
            <v>12036</v>
          </cell>
          <cell r="C43" t="str">
            <v>ACERO DE REFUERZO DIAMETRO #5 F'y= 4200 KG/CM2 INCLUYE SUMINISTRO, HABILITADO, ARMADO, TRASLAPES, GANCHOS Y DESPERDICIOS</v>
          </cell>
          <cell r="I43">
            <v>363.43</v>
          </cell>
          <cell r="J43" t="str">
            <v>$</v>
          </cell>
          <cell r="M43">
            <v>363.43</v>
          </cell>
        </row>
        <row r="45">
          <cell r="B45" t="str">
            <v>12037</v>
          </cell>
          <cell r="C45" t="str">
            <v>ACERO DE REFUERZO DIAMETRO #6 AL 12 F'y= 4200 KG/CM2 INCLUYE SUMINISTRO, HABILITADO, ARMADO, TRASLAPES, GANCHOS Y DESPERDICIOS</v>
          </cell>
          <cell r="I45">
            <v>238.9</v>
          </cell>
          <cell r="J45" t="str">
            <v>$</v>
          </cell>
          <cell r="M45">
            <v>238.9</v>
          </cell>
        </row>
        <row r="47">
          <cell r="B47" t="str">
            <v>12112</v>
          </cell>
          <cell r="C47" t="str">
            <v>CADENA  DE CONCRETO F'c= 250 KG/CM2  SECCION DE 15x30 CMS ARMADA CON 4 VARILLAS  # 3 ESTRIBOS # 2 A CADA 20 CMS INCLUYE CIMBRA COMUN Y CRUCES DE VARILLAS.</v>
          </cell>
          <cell r="I47">
            <v>7806.8</v>
          </cell>
          <cell r="J47" t="str">
            <v>$</v>
          </cell>
          <cell r="M47">
            <v>7806.8</v>
          </cell>
        </row>
        <row r="49">
          <cell r="B49" t="str">
            <v>11500</v>
          </cell>
          <cell r="C49" t="str">
            <v>MURETE DE ENRASE DE BLOCK DE CEMENTO DE 15x20x40 CMS ASENTADO CON MORTERO CEMENTO ARENA 1:3 ACABADO COMUN DE 15 CMS DE ESPESOR CON CELDAS RELLENAS DE CONCRETO F'c= 100 KG/CM2.</v>
          </cell>
          <cell r="I49">
            <v>4300.54</v>
          </cell>
          <cell r="J49" t="str">
            <v>$</v>
          </cell>
          <cell r="M49">
            <v>4300.54</v>
          </cell>
        </row>
        <row r="51">
          <cell r="B51" t="str">
            <v>12407</v>
          </cell>
          <cell r="C51" t="str">
            <v>ANCLAJE DE CASTILLOS EN ZAPATAS Y ENRASES 0.00 A 1.20 MTS ALTURA CON 4 VARILLAS 3/8" ESTRIBOS #2 A CADA 20 CMS INCLUYE CIMBRADO ARMADO Y COLOCADO.</v>
          </cell>
          <cell r="I51">
            <v>1493.94</v>
          </cell>
          <cell r="J51" t="str">
            <v>$</v>
          </cell>
          <cell r="M51">
            <v>1493.94</v>
          </cell>
        </row>
        <row r="52">
          <cell r="B52" t="str">
            <v/>
          </cell>
        </row>
        <row r="53">
          <cell r="C53" t="str">
            <v>02.- ESTRUCTURA</v>
          </cell>
          <cell r="I53">
            <v>0</v>
          </cell>
          <cell r="J53" t="str">
            <v>$</v>
          </cell>
        </row>
        <row r="55">
          <cell r="B55" t="str">
            <v>21110</v>
          </cell>
          <cell r="C55" t="str">
            <v>CIMBRA PARA LOSA COMUN  ACABADO COMUN CON TRIPLAY DE PINO 19 MM INCLUYE CIMBRADO, DESCIMBRADO, CHAFLAN, GOTERO Y FRONTERAS.</v>
          </cell>
          <cell r="I55">
            <v>18428.8</v>
          </cell>
          <cell r="J55" t="str">
            <v>$</v>
          </cell>
          <cell r="O55">
            <v>18428.8</v>
          </cell>
        </row>
        <row r="57">
          <cell r="B57">
            <v>21116</v>
          </cell>
          <cell r="C57" t="str">
            <v>CIMBRA APARENTE EN TRABES CON TRIPLAY DE PINO DE 19 MM INCLUYE CIMBRADO, DESCIMBRADO Y CHAFLANES.</v>
          </cell>
          <cell r="I57">
            <v>5854.09</v>
          </cell>
          <cell r="J57" t="str">
            <v>$</v>
          </cell>
          <cell r="O57">
            <v>5854.09</v>
          </cell>
        </row>
        <row r="59">
          <cell r="B59" t="str">
            <v>21101</v>
          </cell>
          <cell r="C59" t="str">
            <v>CIMBRA EN COLUMNAS Y MUROS APARENTES CON TRIPLAY DE PINO DE 19 MM INCLUYE CIMBRADO, DESCIMBRADO, HABILITADO Y CHAFLANES U OCHAVOS</v>
          </cell>
          <cell r="I59">
            <v>1168.92</v>
          </cell>
          <cell r="J59" t="str">
            <v>$</v>
          </cell>
          <cell r="O59">
            <v>1168.92</v>
          </cell>
        </row>
        <row r="61">
          <cell r="B61" t="str">
            <v>21201</v>
          </cell>
          <cell r="C61" t="str">
            <v>ACERO DE REFUERZO EN ESTRUCTURA CON ALAMBRON F'y= 2530 KG/CM2 INCLUYE SUMINISTRO, HABILITADO, ARMADO, TRASLAPES, GANCHO Y DESPERDICIOS.</v>
          </cell>
          <cell r="I61">
            <v>591.04999999999995</v>
          </cell>
          <cell r="J61" t="str">
            <v>$</v>
          </cell>
          <cell r="O61">
            <v>591.04999999999995</v>
          </cell>
        </row>
        <row r="63">
          <cell r="B63" t="str">
            <v>21203</v>
          </cell>
          <cell r="C63" t="str">
            <v>ACERO DE REFUERZO EN ESTRUCTURA #3 F'y= 4200 KG/CM2 INCLUYE SUMINISTRO, HABILITADO, ARMADO, TRASLAPES, GANCHO Y DESPERDICIOS.</v>
          </cell>
          <cell r="I63">
            <v>10842.45</v>
          </cell>
          <cell r="J63" t="str">
            <v>$</v>
          </cell>
          <cell r="O63">
            <v>10842.45</v>
          </cell>
        </row>
        <row r="65">
          <cell r="B65" t="str">
            <v>21204</v>
          </cell>
          <cell r="C65" t="str">
            <v>ACERO DE REFUERZO EN ESTRUCTURA #4 F'y= 4200 KG/CM2 INCLUYE SUMINISTRO, HABILITADO, ARMADO, TRASLAPES, GANCHO Y DESPERDICIOS.</v>
          </cell>
          <cell r="I65">
            <v>2365.96</v>
          </cell>
          <cell r="J65" t="str">
            <v>$</v>
          </cell>
          <cell r="O65">
            <v>2365.96</v>
          </cell>
        </row>
        <row r="67">
          <cell r="B67" t="str">
            <v>21206</v>
          </cell>
          <cell r="C67" t="str">
            <v>ACERO DE REFUERZO EN ESTRUCTURA #6 AL 12 F'y=4200 KG/CM2 INCLUYE SUMINISTRO, HABILITADO, ARMADO, TRASLAPES, GANCHO Y DESPERDICIOS.</v>
          </cell>
          <cell r="I67">
            <v>4651.7299999999996</v>
          </cell>
          <cell r="J67" t="str">
            <v>$</v>
          </cell>
          <cell r="O67">
            <v>4651.7299999999996</v>
          </cell>
        </row>
        <row r="69">
          <cell r="B69" t="str">
            <v>21205</v>
          </cell>
          <cell r="C69" t="str">
            <v>ACERO DE REFUERZO EN ESTRUCTURA #5 F'y= 4200 KG/CM2 INCLUYE SUMINISTRO, HABILITADO, ARMADO, TRASLAPES, GANCHO Y DESPERDICIOS.</v>
          </cell>
          <cell r="I69">
            <v>899.9</v>
          </cell>
          <cell r="J69" t="str">
            <v>$</v>
          </cell>
          <cell r="O69">
            <v>899.9</v>
          </cell>
        </row>
        <row r="71">
          <cell r="B71" t="str">
            <v>21301</v>
          </cell>
          <cell r="C71" t="str">
            <v xml:space="preserve">CONCRETO F'c= 250 KG/CM2 EN ESTRUCTURA Y  LOSA T. M. A. 3/4" INCLUYE COLADO, VIBRADO, CURADO Y AFINE, PRUEBAS DE CONCRETO. </v>
          </cell>
          <cell r="I71">
            <v>37128.370000000003</v>
          </cell>
          <cell r="J71" t="str">
            <v>$</v>
          </cell>
          <cell r="O71">
            <v>37128.370000000003</v>
          </cell>
        </row>
        <row r="72">
          <cell r="B72" t="str">
            <v/>
          </cell>
        </row>
        <row r="73">
          <cell r="C73" t="str">
            <v>03.- ALBAÑILERIA   ACABADOS</v>
          </cell>
          <cell r="I73">
            <v>0</v>
          </cell>
          <cell r="J73" t="str">
            <v>$</v>
          </cell>
        </row>
        <row r="75">
          <cell r="B75" t="str">
            <v>31019</v>
          </cell>
          <cell r="C75" t="str">
            <v>CADENA O CASTILLO DE CONCRETO F'c= 250 KG/CM2 15x20 CMS ARMADA CON 4 VARILLAS #3 F'y= 4200 KG/CM2 ESTRIBOS #2 A CADA 20 CMS INCLUYE CIMBRA COMUN Y CRUCES DE VARILLAS.</v>
          </cell>
          <cell r="I75">
            <v>14270.78</v>
          </cell>
          <cell r="J75" t="str">
            <v>$</v>
          </cell>
          <cell r="N75">
            <v>14270.78</v>
          </cell>
        </row>
        <row r="77">
          <cell r="B77" t="str">
            <v>31146</v>
          </cell>
          <cell r="C77" t="str">
            <v>MURO DE BLOCK HUECO DE  CEMENTO  15x20x40 CMS. DE 15 CMS ESPESOR ASENTADO CON MORTERO CEMENTO-ARENA EN PROPORCION DE 1:3 , ACABADO COMUN.</v>
          </cell>
          <cell r="I77">
            <v>8852.2900000000009</v>
          </cell>
          <cell r="J77" t="str">
            <v>$</v>
          </cell>
          <cell r="N77">
            <v>4426.1450000000004</v>
          </cell>
          <cell r="O77">
            <v>4426.1450000000004</v>
          </cell>
        </row>
        <row r="79">
          <cell r="B79" t="str">
            <v>31200</v>
          </cell>
          <cell r="C79" t="str">
            <v>REFUERZO CON MALLA ELECTROSOLDADA 6-6-10/10 EN PISOS INCLUYE SUMINISTRO Y COLOCACION.</v>
          </cell>
          <cell r="I79">
            <v>3098.03</v>
          </cell>
          <cell r="J79" t="str">
            <v>$</v>
          </cell>
          <cell r="Q79">
            <v>3098.03</v>
          </cell>
        </row>
        <row r="81">
          <cell r="B81" t="str">
            <v>31220</v>
          </cell>
          <cell r="C81" t="str">
            <v>PISO DE CONCRETO F'c= 150 KG/CM2 DE 10 CMS DE ESPESOR ACABADO PULIDO Y RAYADO CON BROCHA DE PELO, LOSAS DE 3.00x2.00 MTS JUNTAS FRIAS ACABADO CON VOLTEADOR INCLUYE CIMBRA, FRONTERAS.</v>
          </cell>
          <cell r="I81">
            <v>20024.07</v>
          </cell>
          <cell r="J81" t="str">
            <v>$</v>
          </cell>
          <cell r="Q81">
            <v>20024.07</v>
          </cell>
        </row>
        <row r="83">
          <cell r="B83" t="str">
            <v>31266</v>
          </cell>
          <cell r="C83" t="str">
            <v>FORJADO DE NARIZ EN BANQUETAS 0.10 MTS, INCLUYE CIMBRA COMUN ACERO #3 A CADA 40 CMS SENTIDO VERTICAL AHOGADO EN MURETE ENRASE O GUARNICION Y 1 VARILLA #3 PERIMETRAL, INCLUYE CHAFLAN EN FILO DE LECHO INFERIOR ACABADO CON VOLTEADOR EN EL SUPERIOR DECIMBRADO</v>
          </cell>
          <cell r="I83">
            <v>728.71</v>
          </cell>
          <cell r="J83" t="str">
            <v>$</v>
          </cell>
          <cell r="Q83">
            <v>728.71</v>
          </cell>
        </row>
        <row r="85">
          <cell r="B85" t="str">
            <v>32001</v>
          </cell>
          <cell r="C85" t="str">
            <v>APLANADO  EN  MUROS  DE   BLOCK  CON  MORTERO CEMENTO-ARENA 1:3 A  PLOMO  Y  REGLA  ACABADO CON FLOTA DE HULE INCLUYE REMATES Y EMBOQUILLADOS.</v>
          </cell>
          <cell r="I85">
            <v>14654.01</v>
          </cell>
          <cell r="J85" t="str">
            <v>$</v>
          </cell>
          <cell r="P85">
            <v>7327.0050000000001</v>
          </cell>
          <cell r="Q85">
            <v>7327.0050000000001</v>
          </cell>
        </row>
        <row r="87">
          <cell r="B87" t="str">
            <v>35501</v>
          </cell>
          <cell r="C87" t="str">
            <v>SUMINISTRO Y COLOCACION DE YESO EN PLAFONES Y TRABES, TRABAJO TERMINADO INCLUYE PREPARACION DE SUPERFICIE, BOQUILLAS, ANDAMIOS, MANO DE OBRA Y MATERIALES.</v>
          </cell>
          <cell r="I87">
            <v>10703.79</v>
          </cell>
          <cell r="J87" t="str">
            <v>$</v>
          </cell>
          <cell r="P87">
            <v>10703.79</v>
          </cell>
        </row>
        <row r="89">
          <cell r="B89" t="str">
            <v>34003</v>
          </cell>
          <cell r="C89" t="str">
            <v>PINTURA VINILICA MARCA DOAL GRAN TURISMO EN MUROS, COLUMNAS, TRABES Y PLAFONES TRABAJO TERMINADO INCLUYE PREPARACION DE SUPERFICIE REBABEAR Y PLASTE NECESARIOS INCLUYE ZOCLOS.</v>
          </cell>
          <cell r="I89">
            <v>8345.7000000000007</v>
          </cell>
          <cell r="J89" t="str">
            <v>$</v>
          </cell>
          <cell r="R89">
            <v>8345.7000000000007</v>
          </cell>
        </row>
        <row r="91">
          <cell r="B91" t="str">
            <v>35005</v>
          </cell>
          <cell r="C91" t="str">
            <v>SUMINISTRO Y APLICACIÓN DE IMPERMEABILIZANTE EN CALIENTE A BASE DE PRIMER, TAPA-POROS, ASFALTO OXIDADO #2 A RAZON DE 4 KG/M2; ALTERNANDO CON FIBRA DE VIDRIO ASFALTADA (PERMAFELT) 2 CAPAS, POSTERIORMENTE ASFALTO Y TERMINACION CON CARTON MINERALIZADO Y SELL</v>
          </cell>
          <cell r="I91">
            <v>18619.29</v>
          </cell>
          <cell r="J91" t="str">
            <v>$</v>
          </cell>
          <cell r="P91">
            <v>18619.29</v>
          </cell>
        </row>
        <row r="93">
          <cell r="B93" t="str">
            <v>37005</v>
          </cell>
          <cell r="C93" t="str">
            <v>LIMPIEZA DE PISOS DE CONCRETO Y/O MOSAICO DE PASTA, CERAMICA, ETC CON CEPILLO, AGUA Y ACIDO CLORHIDRICO.</v>
          </cell>
          <cell r="I93">
            <v>587.07000000000005</v>
          </cell>
          <cell r="J93" t="str">
            <v>$</v>
          </cell>
          <cell r="R93">
            <v>587.07000000000005</v>
          </cell>
        </row>
        <row r="95">
          <cell r="B95" t="str">
            <v>37030</v>
          </cell>
          <cell r="C95" t="str">
            <v>LIMPIEZA DE VIDRIOS Y TABLETAS POR AMBAS CARAS.</v>
          </cell>
          <cell r="I95">
            <v>104.23</v>
          </cell>
          <cell r="J95" t="str">
            <v>$</v>
          </cell>
          <cell r="R95">
            <v>104.23</v>
          </cell>
        </row>
        <row r="97">
          <cell r="B97" t="str">
            <v>38036</v>
          </cell>
          <cell r="C97" t="str">
            <v>SEPARACION MURO-COLUMNA CON CANAL DE LAMINA #18 DE 0.28 DESARROLLO CON PLACA POLIESTIRENO DE 3/4" Y 15 CMS ANCHO FIJADA A COLUMNA.</v>
          </cell>
          <cell r="I97">
            <v>621.99</v>
          </cell>
          <cell r="J97" t="str">
            <v>$</v>
          </cell>
          <cell r="N97">
            <v>621.99</v>
          </cell>
        </row>
        <row r="99">
          <cell r="C99" t="str">
            <v>04.- HERRERIA Y CARPINTERIA</v>
          </cell>
          <cell r="I99">
            <v>0</v>
          </cell>
          <cell r="J99" t="str">
            <v>$</v>
          </cell>
        </row>
        <row r="101">
          <cell r="B101" t="str">
            <v>46000</v>
          </cell>
          <cell r="C101" t="str">
            <v>SUMINISTRO Y COLOCACION DE MARCO Y PUERTA DE HERRERIA TUBULAR, CAL. #18, INCLUYE PRIMER, PINTURA ESMALTE A DOS MANOS, CHAPA DE PARCHE Y JALADERA AMBOS SENTIDOS, HERRAJES NECESARIOS DE 1.00x2.50 MTS.</v>
          </cell>
          <cell r="I101">
            <v>4077.2</v>
          </cell>
          <cell r="J101" t="str">
            <v>$</v>
          </cell>
          <cell r="R101">
            <v>4077.2</v>
          </cell>
        </row>
        <row r="103">
          <cell r="B103" t="str">
            <v>49110</v>
          </cell>
          <cell r="C103" t="str">
            <v>COLOCACION DE CANCELARÍA DE ALUMINIO FIJADA CON TAQUETES Y TORNILLOS, SUMINISTRADA POR CAPECE, INCLUYE FLETES DEL ALMACEN DE CAPECE A LA OBRA Y MANIOBRAS.</v>
          </cell>
          <cell r="I103">
            <v>2114.5300000000002</v>
          </cell>
          <cell r="J103" t="str">
            <v>$</v>
          </cell>
          <cell r="R103">
            <v>2114.5300000000002</v>
          </cell>
        </row>
        <row r="105">
          <cell r="B105" t="str">
            <v>49005</v>
          </cell>
          <cell r="C105" t="str">
            <v>MUEBLE GUARDA (USOS MULTIPLES) CON BASTIDOR DE MADERA Y TRIPLAY ACABADO CON ESMALTE MATE 2 MANOS 5.15x0.80x2.50 MTS. (SEGÚN PLANO DET-008.)</v>
          </cell>
          <cell r="I105">
            <v>5887.48</v>
          </cell>
          <cell r="J105" t="str">
            <v>$</v>
          </cell>
          <cell r="R105">
            <v>5887.48</v>
          </cell>
        </row>
        <row r="107">
          <cell r="C107" t="str">
            <v>05.- INSTALACIONES</v>
          </cell>
          <cell r="I107">
            <v>0</v>
          </cell>
          <cell r="J107" t="str">
            <v>$</v>
          </cell>
        </row>
        <row r="109">
          <cell r="B109" t="str">
            <v>50008</v>
          </cell>
          <cell r="C109" t="str">
            <v>SALIDA DE ALUMBRADO CON CAJA DE LAMINA Y TUBO PVC LIGERO INCLUYE APAGADOR Y CABLE VINANEL.</v>
          </cell>
          <cell r="I109">
            <v>6463.68</v>
          </cell>
          <cell r="J109" t="str">
            <v>$</v>
          </cell>
          <cell r="O109">
            <v>6463.68</v>
          </cell>
        </row>
        <row r="111">
          <cell r="B111" t="str">
            <v>50040</v>
          </cell>
          <cell r="C111" t="str">
            <v>SUMINISTRO Y COLOCACION DE TABLERO DE CONTROL QO4,  INCLUYE PRUEBAS MONOFASICO.</v>
          </cell>
          <cell r="I111">
            <v>294.72000000000003</v>
          </cell>
          <cell r="J111" t="str">
            <v>$</v>
          </cell>
          <cell r="P111">
            <v>294.72000000000003</v>
          </cell>
        </row>
        <row r="113">
          <cell r="B113">
            <v>50019</v>
          </cell>
          <cell r="C113" t="str">
            <v>COLOCACION DE LUMINARIA  FLUORESCENTE DE SOBREPONER 2x20 W CON ACRILICO DIFUSOR ENVOLVENTE, GABINETE METALICO, BALASTRAS Y TUBO U.O.T. ANCLAS HILTI (4 POR PZA.), INCLUYE FLETE, ALMACEN CAPECE-OBRA</v>
          </cell>
          <cell r="I113">
            <v>1213.7</v>
          </cell>
          <cell r="J113" t="str">
            <v>$</v>
          </cell>
          <cell r="R113">
            <v>1213.7</v>
          </cell>
        </row>
        <row r="115">
          <cell r="B115">
            <v>50027</v>
          </cell>
          <cell r="C115" t="str">
            <v>COLOCACION DE VENTILADOR DE TECHO DE 52" DE 5 VELOCIDADES, INCLUYE CONEXIONES Y FIJACION A CAJA (VARILLA 3/8" SENTIDO LONGITUDINAL), INCLUYE FLETE, ALMACEN CAPECE-OBRA.</v>
          </cell>
          <cell r="I115">
            <v>1226.8</v>
          </cell>
          <cell r="J115" t="str">
            <v>$</v>
          </cell>
          <cell r="R115">
            <v>1226.8</v>
          </cell>
        </row>
        <row r="117">
          <cell r="B117" t="str">
            <v>50402</v>
          </cell>
          <cell r="C117" t="str">
            <v>COLOCACION DE PIZARRON DE 0.90x3.00 MTS SUMINISTRO POR CAPECE INCLUYE TAQUETES TORNILLOS Y FLETE DEL ALMACEN A LA OBRA.</v>
          </cell>
          <cell r="I117">
            <v>167.47</v>
          </cell>
          <cell r="J117" t="str">
            <v>$</v>
          </cell>
          <cell r="R117">
            <v>167.47</v>
          </cell>
        </row>
        <row r="118">
          <cell r="B118" t="str">
            <v/>
          </cell>
        </row>
        <row r="119">
          <cell r="C119" t="str">
            <v>06.- OBRA EXTERIOR</v>
          </cell>
          <cell r="I119">
            <v>0</v>
          </cell>
          <cell r="J119" t="str">
            <v>$</v>
          </cell>
        </row>
        <row r="121">
          <cell r="B121" t="str">
            <v>61013</v>
          </cell>
          <cell r="C121" t="str">
            <v>REGISTRO ELECTRICO 60x60x80 CMS CON BLOCK CEMENTO, APLANADO INTERIOR Y EXTERIOR FLOTEADO, MARCO Y CONTRAMARCO METALICO, CADENA DE REMATE, FONDO GRAVA, TAPA DE CONCRETO ASA Y PINTURA.</v>
          </cell>
          <cell r="I121">
            <v>875.13</v>
          </cell>
          <cell r="J121" t="str">
            <v>$</v>
          </cell>
          <cell r="P121">
            <v>875.13</v>
          </cell>
        </row>
        <row r="123">
          <cell r="B123" t="str">
            <v>61031</v>
          </cell>
          <cell r="C123" t="str">
            <v>SUMINISTRO Y TENDIDO DE TUBO PVC RIGIDO PESADO 19 MM DE DIAMETRO, INCLUYE TRAZO, EXCAVACION, RELLENO COMPACTADO, CONEXIONES.</v>
          </cell>
          <cell r="I123">
            <v>2975.5</v>
          </cell>
          <cell r="J123" t="str">
            <v>$</v>
          </cell>
          <cell r="P123">
            <v>2975.5</v>
          </cell>
        </row>
        <row r="125">
          <cell r="B125" t="str">
            <v>61104</v>
          </cell>
          <cell r="C125" t="str">
            <v>SUMINISTRO Y TENDIDO DE CABLE T. H. W.  90º CAL #8, INCLUYE 3% DESPERDICIO Y 3% PUNTAS CONEXIONES, ABRAZADERA MECANICA Y CINTA VULCANIZABLE PARA DERIVACIONES.</v>
          </cell>
          <cell r="I125">
            <v>2296</v>
          </cell>
          <cell r="J125" t="str">
            <v>$</v>
          </cell>
          <cell r="P125">
            <v>2296</v>
          </cell>
        </row>
        <row r="127">
          <cell r="B127" t="str">
            <v>61106</v>
          </cell>
          <cell r="C127" t="str">
            <v>SUMINISTRO Y TENDIDO DE CABLE T. H. W.  90º CAL #10, INCLUYE 3% DESPERDICIO Y 3% PUNTAS CONEXIONES, ABRAZADERA MECANICA Y CINTA VULCANIZABLE PARA DERIVACIONES.</v>
          </cell>
          <cell r="I127">
            <v>841</v>
          </cell>
          <cell r="J127" t="str">
            <v>$</v>
          </cell>
          <cell r="P127">
            <v>841</v>
          </cell>
        </row>
        <row r="129">
          <cell r="C129" t="str">
            <v>B).- ANDADOR</v>
          </cell>
          <cell r="I129">
            <v>0</v>
          </cell>
          <cell r="J129" t="str">
            <v>$</v>
          </cell>
        </row>
        <row r="131">
          <cell r="B131" t="str">
            <v>11061</v>
          </cell>
          <cell r="C131" t="str">
            <v>LIMPIA, TRAZO Y NIVELACION DEL TERRENO ( AREA DE EDIFICIO ).</v>
          </cell>
          <cell r="I131">
            <v>507.2</v>
          </cell>
          <cell r="J131" t="str">
            <v>$</v>
          </cell>
          <cell r="M131">
            <v>507.2</v>
          </cell>
        </row>
        <row r="133">
          <cell r="B133" t="str">
            <v>11071</v>
          </cell>
          <cell r="C133" t="str">
            <v>EXCAVACION A MANO EN  TERRENO TIPO "A"  INVESTIGADO EN OBRA, A CUALQUIER PROFUNDIDAD INCLUYE:  AFINE DE TALUDES,   ACARREO  DENTRO  Y FUERA  DE LA OBRA DEL MATERIAL NO UTILIZABLE.</v>
          </cell>
          <cell r="I133">
            <v>809.34</v>
          </cell>
          <cell r="J133" t="str">
            <v>$</v>
          </cell>
          <cell r="M133">
            <v>809.34</v>
          </cell>
        </row>
        <row r="134">
          <cell r="M134">
            <v>0</v>
          </cell>
        </row>
        <row r="135">
          <cell r="B135" t="str">
            <v>11101</v>
          </cell>
          <cell r="C135" t="str">
            <v>PLANTILLA  DE  CONCRETO  HECHA  EN  OBRA F'c= 100 KG/CM2 DE 6 CMS. DE ESPESOR.</v>
          </cell>
          <cell r="I135">
            <v>159.69999999999999</v>
          </cell>
          <cell r="J135" t="str">
            <v>$</v>
          </cell>
          <cell r="M135">
            <v>159.69999999999999</v>
          </cell>
        </row>
        <row r="136">
          <cell r="M136">
            <v>0</v>
          </cell>
        </row>
        <row r="137">
          <cell r="B137" t="str">
            <v>11131</v>
          </cell>
          <cell r="C137" t="str">
            <v>SUMINISTRO Y   RELLENO   DE  MATERIAL  INERTE COMPACTADO CON PISON Y AGUA EN  CAPAS  DE  20 CMS. DE ESPESOR INCLUYE ACARREO DENTRO  DE LA OBRA MEDIDO COMPACTADO.</v>
          </cell>
          <cell r="I137">
            <v>2324.64</v>
          </cell>
          <cell r="J137" t="str">
            <v>$</v>
          </cell>
          <cell r="M137">
            <v>2324.64</v>
          </cell>
        </row>
        <row r="139">
          <cell r="B139" t="str">
            <v>11500</v>
          </cell>
          <cell r="C139" t="str">
            <v>MURETE DE ENRASE DE BLOCK DE CEMENTO DE 15x20x40 CMS ASENTADO CON MORTERO CEMENTO ARENA 1:3 ACABADO COMUN DE 15 CMS DE ESPESOR CON CELDAS RELLENAS DE CONCRETO F'c= 100 KG/CM2.</v>
          </cell>
          <cell r="I139">
            <v>4230.28</v>
          </cell>
          <cell r="J139" t="str">
            <v>$</v>
          </cell>
          <cell r="N139">
            <v>4230.28</v>
          </cell>
        </row>
        <row r="141">
          <cell r="B141" t="str">
            <v>31220</v>
          </cell>
          <cell r="C141" t="str">
            <v>PISO DE CONCRETO F'c= 150 KG/CM2 DE 10 CMS DE ESPESOR ACABADO PULIDO Y RAYADO CON BROCHA DE PELO, LOSAS DE 3.00x2.00 MTS JUNTAS FRIAS ACABADO CON VOLTEADOR INCLUYE CIMBRA, FRONTERAS.</v>
          </cell>
          <cell r="I141">
            <v>14871.2</v>
          </cell>
          <cell r="J141" t="str">
            <v>$</v>
          </cell>
          <cell r="N141">
            <v>14871.2</v>
          </cell>
        </row>
        <row r="143">
          <cell r="B143" t="str">
            <v>31262</v>
          </cell>
          <cell r="C143" t="str">
            <v>FORJADO DE NARIZ DE CONCRETO F'c= 150 KG/CM2, INCLUYE CIMBRA Y ACERO 0.8 KG/ML PARA REMATE PISO LADO POSTERIOR DEL EDIFICIO.</v>
          </cell>
          <cell r="I143">
            <v>2489.7600000000002</v>
          </cell>
          <cell r="J143" t="str">
            <v>$</v>
          </cell>
          <cell r="N143">
            <v>2489.7600000000002</v>
          </cell>
        </row>
        <row r="146">
          <cell r="G146" t="str">
            <v>SUMA   $ :</v>
          </cell>
          <cell r="I146">
            <v>286134.82000000012</v>
          </cell>
        </row>
        <row r="147">
          <cell r="AA147">
            <v>0</v>
          </cell>
        </row>
        <row r="148">
          <cell r="I148" t="str">
            <v>%   PARCIAL      :</v>
          </cell>
          <cell r="K148">
            <v>0</v>
          </cell>
          <cell r="L148">
            <v>0</v>
          </cell>
          <cell r="M148">
            <v>0.18721643175059915</v>
          </cell>
          <cell r="N148">
            <v>0.14297510173700631</v>
          </cell>
          <cell r="O148">
            <v>0.3243963632248601</v>
          </cell>
          <cell r="P148">
            <v>0.15353753520805327</v>
          </cell>
          <cell r="Q148">
            <v>0.10896197463838894</v>
          </cell>
          <cell r="R148">
            <v>8.2912593441091822E-2</v>
          </cell>
          <cell r="S148">
            <v>0</v>
          </cell>
          <cell r="T148">
            <v>0</v>
          </cell>
          <cell r="U148">
            <v>0</v>
          </cell>
          <cell r="V148">
            <v>0</v>
          </cell>
          <cell r="W148">
            <v>0</v>
          </cell>
          <cell r="X148">
            <v>0</v>
          </cell>
          <cell r="Y148">
            <v>0</v>
          </cell>
          <cell r="Z148">
            <v>0</v>
          </cell>
        </row>
        <row r="149">
          <cell r="C149" t="str">
            <v>E R O G A C I O N E S:</v>
          </cell>
          <cell r="I149" t="str">
            <v>%   ACUMULADO      :</v>
          </cell>
          <cell r="K149">
            <v>0</v>
          </cell>
          <cell r="L149">
            <v>0</v>
          </cell>
          <cell r="M149">
            <v>0.18721643175059915</v>
          </cell>
          <cell r="N149">
            <v>0.33019153348760549</v>
          </cell>
          <cell r="O149">
            <v>0.65458789671246564</v>
          </cell>
          <cell r="P149">
            <v>0.80812543192051889</v>
          </cell>
          <cell r="Q149">
            <v>0.91708740655890775</v>
          </cell>
          <cell r="R149">
            <v>0.99999999999999956</v>
          </cell>
          <cell r="S149">
            <v>0.99999999999999956</v>
          </cell>
          <cell r="T149">
            <v>0.99999999999999956</v>
          </cell>
          <cell r="U149">
            <v>0.99999999999999956</v>
          </cell>
          <cell r="V149">
            <v>0.99999999999999956</v>
          </cell>
          <cell r="W149">
            <v>0.99999999999999956</v>
          </cell>
          <cell r="X149">
            <v>0.99999999999999956</v>
          </cell>
        </row>
        <row r="150">
          <cell r="I150" t="str">
            <v>EROGACION    MENSUAL       $   :</v>
          </cell>
          <cell r="K150">
            <v>0</v>
          </cell>
          <cell r="L150">
            <v>0</v>
          </cell>
          <cell r="M150">
            <v>53569.14</v>
          </cell>
          <cell r="N150">
            <v>40910.155000000006</v>
          </cell>
          <cell r="O150">
            <v>92821.095000000001</v>
          </cell>
          <cell r="P150">
            <v>43932.435000000005</v>
          </cell>
          <cell r="Q150">
            <v>31177.814999999999</v>
          </cell>
          <cell r="R150">
            <v>23724.18</v>
          </cell>
          <cell r="S150">
            <v>0</v>
          </cell>
          <cell r="T150">
            <v>0</v>
          </cell>
          <cell r="U150">
            <v>0</v>
          </cell>
          <cell r="V150">
            <v>0</v>
          </cell>
          <cell r="W150">
            <v>0</v>
          </cell>
          <cell r="X150">
            <v>0</v>
          </cell>
        </row>
        <row r="151">
          <cell r="I151" t="str">
            <v>EROGACION    ACUMULADA  $   :</v>
          </cell>
          <cell r="K151">
            <v>0</v>
          </cell>
          <cell r="L151">
            <v>0</v>
          </cell>
          <cell r="M151">
            <v>53569.14</v>
          </cell>
          <cell r="N151">
            <v>94479.295000000013</v>
          </cell>
          <cell r="O151">
            <v>187300.39</v>
          </cell>
          <cell r="P151">
            <v>231232.82500000001</v>
          </cell>
          <cell r="Q151">
            <v>262410.64</v>
          </cell>
          <cell r="R151">
            <v>286134.82</v>
          </cell>
          <cell r="S151">
            <v>286134.82</v>
          </cell>
          <cell r="T151">
            <v>286134.82</v>
          </cell>
          <cell r="U151">
            <v>286134.82</v>
          </cell>
          <cell r="V151">
            <v>286134.82</v>
          </cell>
          <cell r="W151">
            <v>286134.82</v>
          </cell>
          <cell r="X151">
            <v>286134.82</v>
          </cell>
        </row>
        <row r="156">
          <cell r="C156" t="str">
            <v xml:space="preserve">  ELABORO: ____________________________</v>
          </cell>
          <cell r="F156" t="str">
            <v>CISE DE MEXICO</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2060"/>
    <pageSetUpPr fitToPage="1"/>
  </sheetPr>
  <dimension ref="A1:J450"/>
  <sheetViews>
    <sheetView tabSelected="1" view="pageBreakPreview" zoomScale="70" zoomScaleNormal="70" zoomScaleSheetLayoutView="70" workbookViewId="0">
      <selection activeCell="R79" sqref="R79"/>
    </sheetView>
  </sheetViews>
  <sheetFormatPr baseColWidth="10" defaultRowHeight="12.75" x14ac:dyDescent="0.2"/>
  <cols>
    <col min="1" max="1" width="2.5703125" style="1" customWidth="1"/>
    <col min="2" max="2" width="16.28515625" style="7" customWidth="1"/>
    <col min="3" max="3" width="81.42578125" style="1" customWidth="1"/>
    <col min="4" max="4" width="12.5703125" style="7" customWidth="1"/>
    <col min="5" max="5" width="20.85546875" style="15" customWidth="1"/>
    <col min="6" max="6" width="18.42578125" style="18" customWidth="1"/>
    <col min="7" max="7" width="38.5703125" style="18" customWidth="1"/>
    <col min="8" max="8" width="18.42578125" style="18" customWidth="1"/>
    <col min="9" max="9" width="9.7109375" style="1" customWidth="1"/>
    <col min="10" max="10" width="17.28515625" style="1" customWidth="1"/>
    <col min="11" max="243" width="11.42578125" style="1"/>
    <col min="244" max="244" width="2.85546875" style="1" customWidth="1"/>
    <col min="245" max="246" width="12.85546875" style="1" customWidth="1"/>
    <col min="247" max="248" width="8.85546875" style="1" customWidth="1"/>
    <col min="249" max="249" width="17" style="1" customWidth="1"/>
    <col min="250" max="256" width="8.85546875" style="1" customWidth="1"/>
    <col min="257" max="257" width="15.140625" style="1" customWidth="1"/>
    <col min="258" max="258" width="12.140625" style="1" customWidth="1"/>
    <col min="259" max="259" width="16.85546875" style="1" customWidth="1"/>
    <col min="260" max="260" width="14.85546875" style="1" customWidth="1"/>
    <col min="261" max="261" width="25.140625" style="1" customWidth="1"/>
    <col min="262" max="499" width="11.42578125" style="1"/>
    <col min="500" max="500" width="2.85546875" style="1" customWidth="1"/>
    <col min="501" max="502" width="12.85546875" style="1" customWidth="1"/>
    <col min="503" max="504" width="8.85546875" style="1" customWidth="1"/>
    <col min="505" max="505" width="17" style="1" customWidth="1"/>
    <col min="506" max="512" width="8.85546875" style="1" customWidth="1"/>
    <col min="513" max="513" width="15.140625" style="1" customWidth="1"/>
    <col min="514" max="514" width="12.140625" style="1" customWidth="1"/>
    <col min="515" max="515" width="16.85546875" style="1" customWidth="1"/>
    <col min="516" max="516" width="14.85546875" style="1" customWidth="1"/>
    <col min="517" max="517" width="25.140625" style="1" customWidth="1"/>
    <col min="518" max="755" width="11.42578125" style="1"/>
    <col min="756" max="756" width="2.85546875" style="1" customWidth="1"/>
    <col min="757" max="758" width="12.85546875" style="1" customWidth="1"/>
    <col min="759" max="760" width="8.85546875" style="1" customWidth="1"/>
    <col min="761" max="761" width="17" style="1" customWidth="1"/>
    <col min="762" max="768" width="8.85546875" style="1" customWidth="1"/>
    <col min="769" max="769" width="15.140625" style="1" customWidth="1"/>
    <col min="770" max="770" width="12.140625" style="1" customWidth="1"/>
    <col min="771" max="771" width="16.85546875" style="1" customWidth="1"/>
    <col min="772" max="772" width="14.85546875" style="1" customWidth="1"/>
    <col min="773" max="773" width="25.140625" style="1" customWidth="1"/>
    <col min="774" max="1011" width="11.42578125" style="1"/>
    <col min="1012" max="1012" width="2.85546875" style="1" customWidth="1"/>
    <col min="1013" max="1014" width="12.85546875" style="1" customWidth="1"/>
    <col min="1015" max="1016" width="8.85546875" style="1" customWidth="1"/>
    <col min="1017" max="1017" width="17" style="1" customWidth="1"/>
    <col min="1018" max="1024" width="8.85546875" style="1" customWidth="1"/>
    <col min="1025" max="1025" width="15.140625" style="1" customWidth="1"/>
    <col min="1026" max="1026" width="12.140625" style="1" customWidth="1"/>
    <col min="1027" max="1027" width="16.85546875" style="1" customWidth="1"/>
    <col min="1028" max="1028" width="14.85546875" style="1" customWidth="1"/>
    <col min="1029" max="1029" width="25.140625" style="1" customWidth="1"/>
    <col min="1030" max="1267" width="11.42578125" style="1"/>
    <col min="1268" max="1268" width="2.85546875" style="1" customWidth="1"/>
    <col min="1269" max="1270" width="12.85546875" style="1" customWidth="1"/>
    <col min="1271" max="1272" width="8.85546875" style="1" customWidth="1"/>
    <col min="1273" max="1273" width="17" style="1" customWidth="1"/>
    <col min="1274" max="1280" width="8.85546875" style="1" customWidth="1"/>
    <col min="1281" max="1281" width="15.140625" style="1" customWidth="1"/>
    <col min="1282" max="1282" width="12.140625" style="1" customWidth="1"/>
    <col min="1283" max="1283" width="16.85546875" style="1" customWidth="1"/>
    <col min="1284" max="1284" width="14.85546875" style="1" customWidth="1"/>
    <col min="1285" max="1285" width="25.140625" style="1" customWidth="1"/>
    <col min="1286" max="1523" width="11.42578125" style="1"/>
    <col min="1524" max="1524" width="2.85546875" style="1" customWidth="1"/>
    <col min="1525" max="1526" width="12.85546875" style="1" customWidth="1"/>
    <col min="1527" max="1528" width="8.85546875" style="1" customWidth="1"/>
    <col min="1529" max="1529" width="17" style="1" customWidth="1"/>
    <col min="1530" max="1536" width="8.85546875" style="1" customWidth="1"/>
    <col min="1537" max="1537" width="15.140625" style="1" customWidth="1"/>
    <col min="1538" max="1538" width="12.140625" style="1" customWidth="1"/>
    <col min="1539" max="1539" width="16.85546875" style="1" customWidth="1"/>
    <col min="1540" max="1540" width="14.85546875" style="1" customWidth="1"/>
    <col min="1541" max="1541" width="25.140625" style="1" customWidth="1"/>
    <col min="1542" max="1779" width="11.42578125" style="1"/>
    <col min="1780" max="1780" width="2.85546875" style="1" customWidth="1"/>
    <col min="1781" max="1782" width="12.85546875" style="1" customWidth="1"/>
    <col min="1783" max="1784" width="8.85546875" style="1" customWidth="1"/>
    <col min="1785" max="1785" width="17" style="1" customWidth="1"/>
    <col min="1786" max="1792" width="8.85546875" style="1" customWidth="1"/>
    <col min="1793" max="1793" width="15.140625" style="1" customWidth="1"/>
    <col min="1794" max="1794" width="12.140625" style="1" customWidth="1"/>
    <col min="1795" max="1795" width="16.85546875" style="1" customWidth="1"/>
    <col min="1796" max="1796" width="14.85546875" style="1" customWidth="1"/>
    <col min="1797" max="1797" width="25.140625" style="1" customWidth="1"/>
    <col min="1798" max="2035" width="11.42578125" style="1"/>
    <col min="2036" max="2036" width="2.85546875" style="1" customWidth="1"/>
    <col min="2037" max="2038" width="12.85546875" style="1" customWidth="1"/>
    <col min="2039" max="2040" width="8.85546875" style="1" customWidth="1"/>
    <col min="2041" max="2041" width="17" style="1" customWidth="1"/>
    <col min="2042" max="2048" width="8.85546875" style="1" customWidth="1"/>
    <col min="2049" max="2049" width="15.140625" style="1" customWidth="1"/>
    <col min="2050" max="2050" width="12.140625" style="1" customWidth="1"/>
    <col min="2051" max="2051" width="16.85546875" style="1" customWidth="1"/>
    <col min="2052" max="2052" width="14.85546875" style="1" customWidth="1"/>
    <col min="2053" max="2053" width="25.140625" style="1" customWidth="1"/>
    <col min="2054" max="2291" width="11.42578125" style="1"/>
    <col min="2292" max="2292" width="2.85546875" style="1" customWidth="1"/>
    <col min="2293" max="2294" width="12.85546875" style="1" customWidth="1"/>
    <col min="2295" max="2296" width="8.85546875" style="1" customWidth="1"/>
    <col min="2297" max="2297" width="17" style="1" customWidth="1"/>
    <col min="2298" max="2304" width="8.85546875" style="1" customWidth="1"/>
    <col min="2305" max="2305" width="15.140625" style="1" customWidth="1"/>
    <col min="2306" max="2306" width="12.140625" style="1" customWidth="1"/>
    <col min="2307" max="2307" width="16.85546875" style="1" customWidth="1"/>
    <col min="2308" max="2308" width="14.85546875" style="1" customWidth="1"/>
    <col min="2309" max="2309" width="25.140625" style="1" customWidth="1"/>
    <col min="2310" max="2547" width="11.42578125" style="1"/>
    <col min="2548" max="2548" width="2.85546875" style="1" customWidth="1"/>
    <col min="2549" max="2550" width="12.85546875" style="1" customWidth="1"/>
    <col min="2551" max="2552" width="8.85546875" style="1" customWidth="1"/>
    <col min="2553" max="2553" width="17" style="1" customWidth="1"/>
    <col min="2554" max="2560" width="8.85546875" style="1" customWidth="1"/>
    <col min="2561" max="2561" width="15.140625" style="1" customWidth="1"/>
    <col min="2562" max="2562" width="12.140625" style="1" customWidth="1"/>
    <col min="2563" max="2563" width="16.85546875" style="1" customWidth="1"/>
    <col min="2564" max="2564" width="14.85546875" style="1" customWidth="1"/>
    <col min="2565" max="2565" width="25.140625" style="1" customWidth="1"/>
    <col min="2566" max="2803" width="11.42578125" style="1"/>
    <col min="2804" max="2804" width="2.85546875" style="1" customWidth="1"/>
    <col min="2805" max="2806" width="12.85546875" style="1" customWidth="1"/>
    <col min="2807" max="2808" width="8.85546875" style="1" customWidth="1"/>
    <col min="2809" max="2809" width="17" style="1" customWidth="1"/>
    <col min="2810" max="2816" width="8.85546875" style="1" customWidth="1"/>
    <col min="2817" max="2817" width="15.140625" style="1" customWidth="1"/>
    <col min="2818" max="2818" width="12.140625" style="1" customWidth="1"/>
    <col min="2819" max="2819" width="16.85546875" style="1" customWidth="1"/>
    <col min="2820" max="2820" width="14.85546875" style="1" customWidth="1"/>
    <col min="2821" max="2821" width="25.140625" style="1" customWidth="1"/>
    <col min="2822" max="3059" width="11.42578125" style="1"/>
    <col min="3060" max="3060" width="2.85546875" style="1" customWidth="1"/>
    <col min="3061" max="3062" width="12.85546875" style="1" customWidth="1"/>
    <col min="3063" max="3064" width="8.85546875" style="1" customWidth="1"/>
    <col min="3065" max="3065" width="17" style="1" customWidth="1"/>
    <col min="3066" max="3072" width="8.85546875" style="1" customWidth="1"/>
    <col min="3073" max="3073" width="15.140625" style="1" customWidth="1"/>
    <col min="3074" max="3074" width="12.140625" style="1" customWidth="1"/>
    <col min="3075" max="3075" width="16.85546875" style="1" customWidth="1"/>
    <col min="3076" max="3076" width="14.85546875" style="1" customWidth="1"/>
    <col min="3077" max="3077" width="25.140625" style="1" customWidth="1"/>
    <col min="3078" max="3315" width="11.42578125" style="1"/>
    <col min="3316" max="3316" width="2.85546875" style="1" customWidth="1"/>
    <col min="3317" max="3318" width="12.85546875" style="1" customWidth="1"/>
    <col min="3319" max="3320" width="8.85546875" style="1" customWidth="1"/>
    <col min="3321" max="3321" width="17" style="1" customWidth="1"/>
    <col min="3322" max="3328" width="8.85546875" style="1" customWidth="1"/>
    <col min="3329" max="3329" width="15.140625" style="1" customWidth="1"/>
    <col min="3330" max="3330" width="12.140625" style="1" customWidth="1"/>
    <col min="3331" max="3331" width="16.85546875" style="1" customWidth="1"/>
    <col min="3332" max="3332" width="14.85546875" style="1" customWidth="1"/>
    <col min="3333" max="3333" width="25.140625" style="1" customWidth="1"/>
    <col min="3334" max="3571" width="11.42578125" style="1"/>
    <col min="3572" max="3572" width="2.85546875" style="1" customWidth="1"/>
    <col min="3573" max="3574" width="12.85546875" style="1" customWidth="1"/>
    <col min="3575" max="3576" width="8.85546875" style="1" customWidth="1"/>
    <col min="3577" max="3577" width="17" style="1" customWidth="1"/>
    <col min="3578" max="3584" width="8.85546875" style="1" customWidth="1"/>
    <col min="3585" max="3585" width="15.140625" style="1" customWidth="1"/>
    <col min="3586" max="3586" width="12.140625" style="1" customWidth="1"/>
    <col min="3587" max="3587" width="16.85546875" style="1" customWidth="1"/>
    <col min="3588" max="3588" width="14.85546875" style="1" customWidth="1"/>
    <col min="3589" max="3589" width="25.140625" style="1" customWidth="1"/>
    <col min="3590" max="3827" width="11.42578125" style="1"/>
    <col min="3828" max="3828" width="2.85546875" style="1" customWidth="1"/>
    <col min="3829" max="3830" width="12.85546875" style="1" customWidth="1"/>
    <col min="3831" max="3832" width="8.85546875" style="1" customWidth="1"/>
    <col min="3833" max="3833" width="17" style="1" customWidth="1"/>
    <col min="3834" max="3840" width="8.85546875" style="1" customWidth="1"/>
    <col min="3841" max="3841" width="15.140625" style="1" customWidth="1"/>
    <col min="3842" max="3842" width="12.140625" style="1" customWidth="1"/>
    <col min="3843" max="3843" width="16.85546875" style="1" customWidth="1"/>
    <col min="3844" max="3844" width="14.85546875" style="1" customWidth="1"/>
    <col min="3845" max="3845" width="25.140625" style="1" customWidth="1"/>
    <col min="3846" max="4083" width="11.42578125" style="1"/>
    <col min="4084" max="4084" width="2.85546875" style="1" customWidth="1"/>
    <col min="4085" max="4086" width="12.85546875" style="1" customWidth="1"/>
    <col min="4087" max="4088" width="8.85546875" style="1" customWidth="1"/>
    <col min="4089" max="4089" width="17" style="1" customWidth="1"/>
    <col min="4090" max="4096" width="8.85546875" style="1" customWidth="1"/>
    <col min="4097" max="4097" width="15.140625" style="1" customWidth="1"/>
    <col min="4098" max="4098" width="12.140625" style="1" customWidth="1"/>
    <col min="4099" max="4099" width="16.85546875" style="1" customWidth="1"/>
    <col min="4100" max="4100" width="14.85546875" style="1" customWidth="1"/>
    <col min="4101" max="4101" width="25.140625" style="1" customWidth="1"/>
    <col min="4102" max="4339" width="11.42578125" style="1"/>
    <col min="4340" max="4340" width="2.85546875" style="1" customWidth="1"/>
    <col min="4341" max="4342" width="12.85546875" style="1" customWidth="1"/>
    <col min="4343" max="4344" width="8.85546875" style="1" customWidth="1"/>
    <col min="4345" max="4345" width="17" style="1" customWidth="1"/>
    <col min="4346" max="4352" width="8.85546875" style="1" customWidth="1"/>
    <col min="4353" max="4353" width="15.140625" style="1" customWidth="1"/>
    <col min="4354" max="4354" width="12.140625" style="1" customWidth="1"/>
    <col min="4355" max="4355" width="16.85546875" style="1" customWidth="1"/>
    <col min="4356" max="4356" width="14.85546875" style="1" customWidth="1"/>
    <col min="4357" max="4357" width="25.140625" style="1" customWidth="1"/>
    <col min="4358" max="4595" width="11.42578125" style="1"/>
    <col min="4596" max="4596" width="2.85546875" style="1" customWidth="1"/>
    <col min="4597" max="4598" width="12.85546875" style="1" customWidth="1"/>
    <col min="4599" max="4600" width="8.85546875" style="1" customWidth="1"/>
    <col min="4601" max="4601" width="17" style="1" customWidth="1"/>
    <col min="4602" max="4608" width="8.85546875" style="1" customWidth="1"/>
    <col min="4609" max="4609" width="15.140625" style="1" customWidth="1"/>
    <col min="4610" max="4610" width="12.140625" style="1" customWidth="1"/>
    <col min="4611" max="4611" width="16.85546875" style="1" customWidth="1"/>
    <col min="4612" max="4612" width="14.85546875" style="1" customWidth="1"/>
    <col min="4613" max="4613" width="25.140625" style="1" customWidth="1"/>
    <col min="4614" max="4851" width="11.42578125" style="1"/>
    <col min="4852" max="4852" width="2.85546875" style="1" customWidth="1"/>
    <col min="4853" max="4854" width="12.85546875" style="1" customWidth="1"/>
    <col min="4855" max="4856" width="8.85546875" style="1" customWidth="1"/>
    <col min="4857" max="4857" width="17" style="1" customWidth="1"/>
    <col min="4858" max="4864" width="8.85546875" style="1" customWidth="1"/>
    <col min="4865" max="4865" width="15.140625" style="1" customWidth="1"/>
    <col min="4866" max="4866" width="12.140625" style="1" customWidth="1"/>
    <col min="4867" max="4867" width="16.85546875" style="1" customWidth="1"/>
    <col min="4868" max="4868" width="14.85546875" style="1" customWidth="1"/>
    <col min="4869" max="4869" width="25.140625" style="1" customWidth="1"/>
    <col min="4870" max="5107" width="11.42578125" style="1"/>
    <col min="5108" max="5108" width="2.85546875" style="1" customWidth="1"/>
    <col min="5109" max="5110" width="12.85546875" style="1" customWidth="1"/>
    <col min="5111" max="5112" width="8.85546875" style="1" customWidth="1"/>
    <col min="5113" max="5113" width="17" style="1" customWidth="1"/>
    <col min="5114" max="5120" width="8.85546875" style="1" customWidth="1"/>
    <col min="5121" max="5121" width="15.140625" style="1" customWidth="1"/>
    <col min="5122" max="5122" width="12.140625" style="1" customWidth="1"/>
    <col min="5123" max="5123" width="16.85546875" style="1" customWidth="1"/>
    <col min="5124" max="5124" width="14.85546875" style="1" customWidth="1"/>
    <col min="5125" max="5125" width="25.140625" style="1" customWidth="1"/>
    <col min="5126" max="5363" width="11.42578125" style="1"/>
    <col min="5364" max="5364" width="2.85546875" style="1" customWidth="1"/>
    <col min="5365" max="5366" width="12.85546875" style="1" customWidth="1"/>
    <col min="5367" max="5368" width="8.85546875" style="1" customWidth="1"/>
    <col min="5369" max="5369" width="17" style="1" customWidth="1"/>
    <col min="5370" max="5376" width="8.85546875" style="1" customWidth="1"/>
    <col min="5377" max="5377" width="15.140625" style="1" customWidth="1"/>
    <col min="5378" max="5378" width="12.140625" style="1" customWidth="1"/>
    <col min="5379" max="5379" width="16.85546875" style="1" customWidth="1"/>
    <col min="5380" max="5380" width="14.85546875" style="1" customWidth="1"/>
    <col min="5381" max="5381" width="25.140625" style="1" customWidth="1"/>
    <col min="5382" max="5619" width="11.42578125" style="1"/>
    <col min="5620" max="5620" width="2.85546875" style="1" customWidth="1"/>
    <col min="5621" max="5622" width="12.85546875" style="1" customWidth="1"/>
    <col min="5623" max="5624" width="8.85546875" style="1" customWidth="1"/>
    <col min="5625" max="5625" width="17" style="1" customWidth="1"/>
    <col min="5626" max="5632" width="8.85546875" style="1" customWidth="1"/>
    <col min="5633" max="5633" width="15.140625" style="1" customWidth="1"/>
    <col min="5634" max="5634" width="12.140625" style="1" customWidth="1"/>
    <col min="5635" max="5635" width="16.85546875" style="1" customWidth="1"/>
    <col min="5636" max="5636" width="14.85546875" style="1" customWidth="1"/>
    <col min="5637" max="5637" width="25.140625" style="1" customWidth="1"/>
    <col min="5638" max="5875" width="11.42578125" style="1"/>
    <col min="5876" max="5876" width="2.85546875" style="1" customWidth="1"/>
    <col min="5877" max="5878" width="12.85546875" style="1" customWidth="1"/>
    <col min="5879" max="5880" width="8.85546875" style="1" customWidth="1"/>
    <col min="5881" max="5881" width="17" style="1" customWidth="1"/>
    <col min="5882" max="5888" width="8.85546875" style="1" customWidth="1"/>
    <col min="5889" max="5889" width="15.140625" style="1" customWidth="1"/>
    <col min="5890" max="5890" width="12.140625" style="1" customWidth="1"/>
    <col min="5891" max="5891" width="16.85546875" style="1" customWidth="1"/>
    <col min="5892" max="5892" width="14.85546875" style="1" customWidth="1"/>
    <col min="5893" max="5893" width="25.140625" style="1" customWidth="1"/>
    <col min="5894" max="6131" width="11.42578125" style="1"/>
    <col min="6132" max="6132" width="2.85546875" style="1" customWidth="1"/>
    <col min="6133" max="6134" width="12.85546875" style="1" customWidth="1"/>
    <col min="6135" max="6136" width="8.85546875" style="1" customWidth="1"/>
    <col min="6137" max="6137" width="17" style="1" customWidth="1"/>
    <col min="6138" max="6144" width="8.85546875" style="1" customWidth="1"/>
    <col min="6145" max="6145" width="15.140625" style="1" customWidth="1"/>
    <col min="6146" max="6146" width="12.140625" style="1" customWidth="1"/>
    <col min="6147" max="6147" width="16.85546875" style="1" customWidth="1"/>
    <col min="6148" max="6148" width="14.85546875" style="1" customWidth="1"/>
    <col min="6149" max="6149" width="25.140625" style="1" customWidth="1"/>
    <col min="6150" max="6387" width="11.42578125" style="1"/>
    <col min="6388" max="6388" width="2.85546875" style="1" customWidth="1"/>
    <col min="6389" max="6390" width="12.85546875" style="1" customWidth="1"/>
    <col min="6391" max="6392" width="8.85546875" style="1" customWidth="1"/>
    <col min="6393" max="6393" width="17" style="1" customWidth="1"/>
    <col min="6394" max="6400" width="8.85546875" style="1" customWidth="1"/>
    <col min="6401" max="6401" width="15.140625" style="1" customWidth="1"/>
    <col min="6402" max="6402" width="12.140625" style="1" customWidth="1"/>
    <col min="6403" max="6403" width="16.85546875" style="1" customWidth="1"/>
    <col min="6404" max="6404" width="14.85546875" style="1" customWidth="1"/>
    <col min="6405" max="6405" width="25.140625" style="1" customWidth="1"/>
    <col min="6406" max="6643" width="11.42578125" style="1"/>
    <col min="6644" max="6644" width="2.85546875" style="1" customWidth="1"/>
    <col min="6645" max="6646" width="12.85546875" style="1" customWidth="1"/>
    <col min="6647" max="6648" width="8.85546875" style="1" customWidth="1"/>
    <col min="6649" max="6649" width="17" style="1" customWidth="1"/>
    <col min="6650" max="6656" width="8.85546875" style="1" customWidth="1"/>
    <col min="6657" max="6657" width="15.140625" style="1" customWidth="1"/>
    <col min="6658" max="6658" width="12.140625" style="1" customWidth="1"/>
    <col min="6659" max="6659" width="16.85546875" style="1" customWidth="1"/>
    <col min="6660" max="6660" width="14.85546875" style="1" customWidth="1"/>
    <col min="6661" max="6661" width="25.140625" style="1" customWidth="1"/>
    <col min="6662" max="6899" width="11.42578125" style="1"/>
    <col min="6900" max="6900" width="2.85546875" style="1" customWidth="1"/>
    <col min="6901" max="6902" width="12.85546875" style="1" customWidth="1"/>
    <col min="6903" max="6904" width="8.85546875" style="1" customWidth="1"/>
    <col min="6905" max="6905" width="17" style="1" customWidth="1"/>
    <col min="6906" max="6912" width="8.85546875" style="1" customWidth="1"/>
    <col min="6913" max="6913" width="15.140625" style="1" customWidth="1"/>
    <col min="6914" max="6914" width="12.140625" style="1" customWidth="1"/>
    <col min="6915" max="6915" width="16.85546875" style="1" customWidth="1"/>
    <col min="6916" max="6916" width="14.85546875" style="1" customWidth="1"/>
    <col min="6917" max="6917" width="25.140625" style="1" customWidth="1"/>
    <col min="6918" max="7155" width="11.42578125" style="1"/>
    <col min="7156" max="7156" width="2.85546875" style="1" customWidth="1"/>
    <col min="7157" max="7158" width="12.85546875" style="1" customWidth="1"/>
    <col min="7159" max="7160" width="8.85546875" style="1" customWidth="1"/>
    <col min="7161" max="7161" width="17" style="1" customWidth="1"/>
    <col min="7162" max="7168" width="8.85546875" style="1" customWidth="1"/>
    <col min="7169" max="7169" width="15.140625" style="1" customWidth="1"/>
    <col min="7170" max="7170" width="12.140625" style="1" customWidth="1"/>
    <col min="7171" max="7171" width="16.85546875" style="1" customWidth="1"/>
    <col min="7172" max="7172" width="14.85546875" style="1" customWidth="1"/>
    <col min="7173" max="7173" width="25.140625" style="1" customWidth="1"/>
    <col min="7174" max="7411" width="11.42578125" style="1"/>
    <col min="7412" max="7412" width="2.85546875" style="1" customWidth="1"/>
    <col min="7413" max="7414" width="12.85546875" style="1" customWidth="1"/>
    <col min="7415" max="7416" width="8.85546875" style="1" customWidth="1"/>
    <col min="7417" max="7417" width="17" style="1" customWidth="1"/>
    <col min="7418" max="7424" width="8.85546875" style="1" customWidth="1"/>
    <col min="7425" max="7425" width="15.140625" style="1" customWidth="1"/>
    <col min="7426" max="7426" width="12.140625" style="1" customWidth="1"/>
    <col min="7427" max="7427" width="16.85546875" style="1" customWidth="1"/>
    <col min="7428" max="7428" width="14.85546875" style="1" customWidth="1"/>
    <col min="7429" max="7429" width="25.140625" style="1" customWidth="1"/>
    <col min="7430" max="7667" width="11.42578125" style="1"/>
    <col min="7668" max="7668" width="2.85546875" style="1" customWidth="1"/>
    <col min="7669" max="7670" width="12.85546875" style="1" customWidth="1"/>
    <col min="7671" max="7672" width="8.85546875" style="1" customWidth="1"/>
    <col min="7673" max="7673" width="17" style="1" customWidth="1"/>
    <col min="7674" max="7680" width="8.85546875" style="1" customWidth="1"/>
    <col min="7681" max="7681" width="15.140625" style="1" customWidth="1"/>
    <col min="7682" max="7682" width="12.140625" style="1" customWidth="1"/>
    <col min="7683" max="7683" width="16.85546875" style="1" customWidth="1"/>
    <col min="7684" max="7684" width="14.85546875" style="1" customWidth="1"/>
    <col min="7685" max="7685" width="25.140625" style="1" customWidth="1"/>
    <col min="7686" max="7923" width="11.42578125" style="1"/>
    <col min="7924" max="7924" width="2.85546875" style="1" customWidth="1"/>
    <col min="7925" max="7926" width="12.85546875" style="1" customWidth="1"/>
    <col min="7927" max="7928" width="8.85546875" style="1" customWidth="1"/>
    <col min="7929" max="7929" width="17" style="1" customWidth="1"/>
    <col min="7930" max="7936" width="8.85546875" style="1" customWidth="1"/>
    <col min="7937" max="7937" width="15.140625" style="1" customWidth="1"/>
    <col min="7938" max="7938" width="12.140625" style="1" customWidth="1"/>
    <col min="7939" max="7939" width="16.85546875" style="1" customWidth="1"/>
    <col min="7940" max="7940" width="14.85546875" style="1" customWidth="1"/>
    <col min="7941" max="7941" width="25.140625" style="1" customWidth="1"/>
    <col min="7942" max="8179" width="11.42578125" style="1"/>
    <col min="8180" max="8180" width="2.85546875" style="1" customWidth="1"/>
    <col min="8181" max="8182" width="12.85546875" style="1" customWidth="1"/>
    <col min="8183" max="8184" width="8.85546875" style="1" customWidth="1"/>
    <col min="8185" max="8185" width="17" style="1" customWidth="1"/>
    <col min="8186" max="8192" width="8.85546875" style="1" customWidth="1"/>
    <col min="8193" max="8193" width="15.140625" style="1" customWidth="1"/>
    <col min="8194" max="8194" width="12.140625" style="1" customWidth="1"/>
    <col min="8195" max="8195" width="16.85546875" style="1" customWidth="1"/>
    <col min="8196" max="8196" width="14.85546875" style="1" customWidth="1"/>
    <col min="8197" max="8197" width="25.140625" style="1" customWidth="1"/>
    <col min="8198" max="8435" width="11.42578125" style="1"/>
    <col min="8436" max="8436" width="2.85546875" style="1" customWidth="1"/>
    <col min="8437" max="8438" width="12.85546875" style="1" customWidth="1"/>
    <col min="8439" max="8440" width="8.85546875" style="1" customWidth="1"/>
    <col min="8441" max="8441" width="17" style="1" customWidth="1"/>
    <col min="8442" max="8448" width="8.85546875" style="1" customWidth="1"/>
    <col min="8449" max="8449" width="15.140625" style="1" customWidth="1"/>
    <col min="8450" max="8450" width="12.140625" style="1" customWidth="1"/>
    <col min="8451" max="8451" width="16.85546875" style="1" customWidth="1"/>
    <col min="8452" max="8452" width="14.85546875" style="1" customWidth="1"/>
    <col min="8453" max="8453" width="25.140625" style="1" customWidth="1"/>
    <col min="8454" max="8691" width="11.42578125" style="1"/>
    <col min="8692" max="8692" width="2.85546875" style="1" customWidth="1"/>
    <col min="8693" max="8694" width="12.85546875" style="1" customWidth="1"/>
    <col min="8695" max="8696" width="8.85546875" style="1" customWidth="1"/>
    <col min="8697" max="8697" width="17" style="1" customWidth="1"/>
    <col min="8698" max="8704" width="8.85546875" style="1" customWidth="1"/>
    <col min="8705" max="8705" width="15.140625" style="1" customWidth="1"/>
    <col min="8706" max="8706" width="12.140625" style="1" customWidth="1"/>
    <col min="8707" max="8707" width="16.85546875" style="1" customWidth="1"/>
    <col min="8708" max="8708" width="14.85546875" style="1" customWidth="1"/>
    <col min="8709" max="8709" width="25.140625" style="1" customWidth="1"/>
    <col min="8710" max="8947" width="11.42578125" style="1"/>
    <col min="8948" max="8948" width="2.85546875" style="1" customWidth="1"/>
    <col min="8949" max="8950" width="12.85546875" style="1" customWidth="1"/>
    <col min="8951" max="8952" width="8.85546875" style="1" customWidth="1"/>
    <col min="8953" max="8953" width="17" style="1" customWidth="1"/>
    <col min="8954" max="8960" width="8.85546875" style="1" customWidth="1"/>
    <col min="8961" max="8961" width="15.140625" style="1" customWidth="1"/>
    <col min="8962" max="8962" width="12.140625" style="1" customWidth="1"/>
    <col min="8963" max="8963" width="16.85546875" style="1" customWidth="1"/>
    <col min="8964" max="8964" width="14.85546875" style="1" customWidth="1"/>
    <col min="8965" max="8965" width="25.140625" style="1" customWidth="1"/>
    <col min="8966" max="9203" width="11.42578125" style="1"/>
    <col min="9204" max="9204" width="2.85546875" style="1" customWidth="1"/>
    <col min="9205" max="9206" width="12.85546875" style="1" customWidth="1"/>
    <col min="9207" max="9208" width="8.85546875" style="1" customWidth="1"/>
    <col min="9209" max="9209" width="17" style="1" customWidth="1"/>
    <col min="9210" max="9216" width="8.85546875" style="1" customWidth="1"/>
    <col min="9217" max="9217" width="15.140625" style="1" customWidth="1"/>
    <col min="9218" max="9218" width="12.140625" style="1" customWidth="1"/>
    <col min="9219" max="9219" width="16.85546875" style="1" customWidth="1"/>
    <col min="9220" max="9220" width="14.85546875" style="1" customWidth="1"/>
    <col min="9221" max="9221" width="25.140625" style="1" customWidth="1"/>
    <col min="9222" max="9459" width="11.42578125" style="1"/>
    <col min="9460" max="9460" width="2.85546875" style="1" customWidth="1"/>
    <col min="9461" max="9462" width="12.85546875" style="1" customWidth="1"/>
    <col min="9463" max="9464" width="8.85546875" style="1" customWidth="1"/>
    <col min="9465" max="9465" width="17" style="1" customWidth="1"/>
    <col min="9466" max="9472" width="8.85546875" style="1" customWidth="1"/>
    <col min="9473" max="9473" width="15.140625" style="1" customWidth="1"/>
    <col min="9474" max="9474" width="12.140625" style="1" customWidth="1"/>
    <col min="9475" max="9475" width="16.85546875" style="1" customWidth="1"/>
    <col min="9476" max="9476" width="14.85546875" style="1" customWidth="1"/>
    <col min="9477" max="9477" width="25.140625" style="1" customWidth="1"/>
    <col min="9478" max="9715" width="11.42578125" style="1"/>
    <col min="9716" max="9716" width="2.85546875" style="1" customWidth="1"/>
    <col min="9717" max="9718" width="12.85546875" style="1" customWidth="1"/>
    <col min="9719" max="9720" width="8.85546875" style="1" customWidth="1"/>
    <col min="9721" max="9721" width="17" style="1" customWidth="1"/>
    <col min="9722" max="9728" width="8.85546875" style="1" customWidth="1"/>
    <col min="9729" max="9729" width="15.140625" style="1" customWidth="1"/>
    <col min="9730" max="9730" width="12.140625" style="1" customWidth="1"/>
    <col min="9731" max="9731" width="16.85546875" style="1" customWidth="1"/>
    <col min="9732" max="9732" width="14.85546875" style="1" customWidth="1"/>
    <col min="9733" max="9733" width="25.140625" style="1" customWidth="1"/>
    <col min="9734" max="9971" width="11.42578125" style="1"/>
    <col min="9972" max="9972" width="2.85546875" style="1" customWidth="1"/>
    <col min="9973" max="9974" width="12.85546875" style="1" customWidth="1"/>
    <col min="9975" max="9976" width="8.85546875" style="1" customWidth="1"/>
    <col min="9977" max="9977" width="17" style="1" customWidth="1"/>
    <col min="9978" max="9984" width="8.85546875" style="1" customWidth="1"/>
    <col min="9985" max="9985" width="15.140625" style="1" customWidth="1"/>
    <col min="9986" max="9986" width="12.140625" style="1" customWidth="1"/>
    <col min="9987" max="9987" width="16.85546875" style="1" customWidth="1"/>
    <col min="9988" max="9988" width="14.85546875" style="1" customWidth="1"/>
    <col min="9989" max="9989" width="25.140625" style="1" customWidth="1"/>
    <col min="9990" max="10227" width="11.42578125" style="1"/>
    <col min="10228" max="10228" width="2.85546875" style="1" customWidth="1"/>
    <col min="10229" max="10230" width="12.85546875" style="1" customWidth="1"/>
    <col min="10231" max="10232" width="8.85546875" style="1" customWidth="1"/>
    <col min="10233" max="10233" width="17" style="1" customWidth="1"/>
    <col min="10234" max="10240" width="8.85546875" style="1" customWidth="1"/>
    <col min="10241" max="10241" width="15.140625" style="1" customWidth="1"/>
    <col min="10242" max="10242" width="12.140625" style="1" customWidth="1"/>
    <col min="10243" max="10243" width="16.85546875" style="1" customWidth="1"/>
    <col min="10244" max="10244" width="14.85546875" style="1" customWidth="1"/>
    <col min="10245" max="10245" width="25.140625" style="1" customWidth="1"/>
    <col min="10246" max="10483" width="11.42578125" style="1"/>
    <col min="10484" max="10484" width="2.85546875" style="1" customWidth="1"/>
    <col min="10485" max="10486" width="12.85546875" style="1" customWidth="1"/>
    <col min="10487" max="10488" width="8.85546875" style="1" customWidth="1"/>
    <col min="10489" max="10489" width="17" style="1" customWidth="1"/>
    <col min="10490" max="10496" width="8.85546875" style="1" customWidth="1"/>
    <col min="10497" max="10497" width="15.140625" style="1" customWidth="1"/>
    <col min="10498" max="10498" width="12.140625" style="1" customWidth="1"/>
    <col min="10499" max="10499" width="16.85546875" style="1" customWidth="1"/>
    <col min="10500" max="10500" width="14.85546875" style="1" customWidth="1"/>
    <col min="10501" max="10501" width="25.140625" style="1" customWidth="1"/>
    <col min="10502" max="10739" width="11.42578125" style="1"/>
    <col min="10740" max="10740" width="2.85546875" style="1" customWidth="1"/>
    <col min="10741" max="10742" width="12.85546875" style="1" customWidth="1"/>
    <col min="10743" max="10744" width="8.85546875" style="1" customWidth="1"/>
    <col min="10745" max="10745" width="17" style="1" customWidth="1"/>
    <col min="10746" max="10752" width="8.85546875" style="1" customWidth="1"/>
    <col min="10753" max="10753" width="15.140625" style="1" customWidth="1"/>
    <col min="10754" max="10754" width="12.140625" style="1" customWidth="1"/>
    <col min="10755" max="10755" width="16.85546875" style="1" customWidth="1"/>
    <col min="10756" max="10756" width="14.85546875" style="1" customWidth="1"/>
    <col min="10757" max="10757" width="25.140625" style="1" customWidth="1"/>
    <col min="10758" max="10995" width="11.42578125" style="1"/>
    <col min="10996" max="10996" width="2.85546875" style="1" customWidth="1"/>
    <col min="10997" max="10998" width="12.85546875" style="1" customWidth="1"/>
    <col min="10999" max="11000" width="8.85546875" style="1" customWidth="1"/>
    <col min="11001" max="11001" width="17" style="1" customWidth="1"/>
    <col min="11002" max="11008" width="8.85546875" style="1" customWidth="1"/>
    <col min="11009" max="11009" width="15.140625" style="1" customWidth="1"/>
    <col min="11010" max="11010" width="12.140625" style="1" customWidth="1"/>
    <col min="11011" max="11011" width="16.85546875" style="1" customWidth="1"/>
    <col min="11012" max="11012" width="14.85546875" style="1" customWidth="1"/>
    <col min="11013" max="11013" width="25.140625" style="1" customWidth="1"/>
    <col min="11014" max="11251" width="11.42578125" style="1"/>
    <col min="11252" max="11252" width="2.85546875" style="1" customWidth="1"/>
    <col min="11253" max="11254" width="12.85546875" style="1" customWidth="1"/>
    <col min="11255" max="11256" width="8.85546875" style="1" customWidth="1"/>
    <col min="11257" max="11257" width="17" style="1" customWidth="1"/>
    <col min="11258" max="11264" width="8.85546875" style="1" customWidth="1"/>
    <col min="11265" max="11265" width="15.140625" style="1" customWidth="1"/>
    <col min="11266" max="11266" width="12.140625" style="1" customWidth="1"/>
    <col min="11267" max="11267" width="16.85546875" style="1" customWidth="1"/>
    <col min="11268" max="11268" width="14.85546875" style="1" customWidth="1"/>
    <col min="11269" max="11269" width="25.140625" style="1" customWidth="1"/>
    <col min="11270" max="11507" width="11.42578125" style="1"/>
    <col min="11508" max="11508" width="2.85546875" style="1" customWidth="1"/>
    <col min="11509" max="11510" width="12.85546875" style="1" customWidth="1"/>
    <col min="11511" max="11512" width="8.85546875" style="1" customWidth="1"/>
    <col min="11513" max="11513" width="17" style="1" customWidth="1"/>
    <col min="11514" max="11520" width="8.85546875" style="1" customWidth="1"/>
    <col min="11521" max="11521" width="15.140625" style="1" customWidth="1"/>
    <col min="11522" max="11522" width="12.140625" style="1" customWidth="1"/>
    <col min="11523" max="11523" width="16.85546875" style="1" customWidth="1"/>
    <col min="11524" max="11524" width="14.85546875" style="1" customWidth="1"/>
    <col min="11525" max="11525" width="25.140625" style="1" customWidth="1"/>
    <col min="11526" max="11763" width="11.42578125" style="1"/>
    <col min="11764" max="11764" width="2.85546875" style="1" customWidth="1"/>
    <col min="11765" max="11766" width="12.85546875" style="1" customWidth="1"/>
    <col min="11767" max="11768" width="8.85546875" style="1" customWidth="1"/>
    <col min="11769" max="11769" width="17" style="1" customWidth="1"/>
    <col min="11770" max="11776" width="8.85546875" style="1" customWidth="1"/>
    <col min="11777" max="11777" width="15.140625" style="1" customWidth="1"/>
    <col min="11778" max="11778" width="12.140625" style="1" customWidth="1"/>
    <col min="11779" max="11779" width="16.85546875" style="1" customWidth="1"/>
    <col min="11780" max="11780" width="14.85546875" style="1" customWidth="1"/>
    <col min="11781" max="11781" width="25.140625" style="1" customWidth="1"/>
    <col min="11782" max="12019" width="11.42578125" style="1"/>
    <col min="12020" max="12020" width="2.85546875" style="1" customWidth="1"/>
    <col min="12021" max="12022" width="12.85546875" style="1" customWidth="1"/>
    <col min="12023" max="12024" width="8.85546875" style="1" customWidth="1"/>
    <col min="12025" max="12025" width="17" style="1" customWidth="1"/>
    <col min="12026" max="12032" width="8.85546875" style="1" customWidth="1"/>
    <col min="12033" max="12033" width="15.140625" style="1" customWidth="1"/>
    <col min="12034" max="12034" width="12.140625" style="1" customWidth="1"/>
    <col min="12035" max="12035" width="16.85546875" style="1" customWidth="1"/>
    <col min="12036" max="12036" width="14.85546875" style="1" customWidth="1"/>
    <col min="12037" max="12037" width="25.140625" style="1" customWidth="1"/>
    <col min="12038" max="12275" width="11.42578125" style="1"/>
    <col min="12276" max="12276" width="2.85546875" style="1" customWidth="1"/>
    <col min="12277" max="12278" width="12.85546875" style="1" customWidth="1"/>
    <col min="12279" max="12280" width="8.85546875" style="1" customWidth="1"/>
    <col min="12281" max="12281" width="17" style="1" customWidth="1"/>
    <col min="12282" max="12288" width="8.85546875" style="1" customWidth="1"/>
    <col min="12289" max="12289" width="15.140625" style="1" customWidth="1"/>
    <col min="12290" max="12290" width="12.140625" style="1" customWidth="1"/>
    <col min="12291" max="12291" width="16.85546875" style="1" customWidth="1"/>
    <col min="12292" max="12292" width="14.85546875" style="1" customWidth="1"/>
    <col min="12293" max="12293" width="25.140625" style="1" customWidth="1"/>
    <col min="12294" max="12531" width="11.42578125" style="1"/>
    <col min="12532" max="12532" width="2.85546875" style="1" customWidth="1"/>
    <col min="12533" max="12534" width="12.85546875" style="1" customWidth="1"/>
    <col min="12535" max="12536" width="8.85546875" style="1" customWidth="1"/>
    <col min="12537" max="12537" width="17" style="1" customWidth="1"/>
    <col min="12538" max="12544" width="8.85546875" style="1" customWidth="1"/>
    <col min="12545" max="12545" width="15.140625" style="1" customWidth="1"/>
    <col min="12546" max="12546" width="12.140625" style="1" customWidth="1"/>
    <col min="12547" max="12547" width="16.85546875" style="1" customWidth="1"/>
    <col min="12548" max="12548" width="14.85546875" style="1" customWidth="1"/>
    <col min="12549" max="12549" width="25.140625" style="1" customWidth="1"/>
    <col min="12550" max="12787" width="11.42578125" style="1"/>
    <col min="12788" max="12788" width="2.85546875" style="1" customWidth="1"/>
    <col min="12789" max="12790" width="12.85546875" style="1" customWidth="1"/>
    <col min="12791" max="12792" width="8.85546875" style="1" customWidth="1"/>
    <col min="12793" max="12793" width="17" style="1" customWidth="1"/>
    <col min="12794" max="12800" width="8.85546875" style="1" customWidth="1"/>
    <col min="12801" max="12801" width="15.140625" style="1" customWidth="1"/>
    <col min="12802" max="12802" width="12.140625" style="1" customWidth="1"/>
    <col min="12803" max="12803" width="16.85546875" style="1" customWidth="1"/>
    <col min="12804" max="12804" width="14.85546875" style="1" customWidth="1"/>
    <col min="12805" max="12805" width="25.140625" style="1" customWidth="1"/>
    <col min="12806" max="13043" width="11.42578125" style="1"/>
    <col min="13044" max="13044" width="2.85546875" style="1" customWidth="1"/>
    <col min="13045" max="13046" width="12.85546875" style="1" customWidth="1"/>
    <col min="13047" max="13048" width="8.85546875" style="1" customWidth="1"/>
    <col min="13049" max="13049" width="17" style="1" customWidth="1"/>
    <col min="13050" max="13056" width="8.85546875" style="1" customWidth="1"/>
    <col min="13057" max="13057" width="15.140625" style="1" customWidth="1"/>
    <col min="13058" max="13058" width="12.140625" style="1" customWidth="1"/>
    <col min="13059" max="13059" width="16.85546875" style="1" customWidth="1"/>
    <col min="13060" max="13060" width="14.85546875" style="1" customWidth="1"/>
    <col min="13061" max="13061" width="25.140625" style="1" customWidth="1"/>
    <col min="13062" max="13299" width="11.42578125" style="1"/>
    <col min="13300" max="13300" width="2.85546875" style="1" customWidth="1"/>
    <col min="13301" max="13302" width="12.85546875" style="1" customWidth="1"/>
    <col min="13303" max="13304" width="8.85546875" style="1" customWidth="1"/>
    <col min="13305" max="13305" width="17" style="1" customWidth="1"/>
    <col min="13306" max="13312" width="8.85546875" style="1" customWidth="1"/>
    <col min="13313" max="13313" width="15.140625" style="1" customWidth="1"/>
    <col min="13314" max="13314" width="12.140625" style="1" customWidth="1"/>
    <col min="13315" max="13315" width="16.85546875" style="1" customWidth="1"/>
    <col min="13316" max="13316" width="14.85546875" style="1" customWidth="1"/>
    <col min="13317" max="13317" width="25.140625" style="1" customWidth="1"/>
    <col min="13318" max="13555" width="11.42578125" style="1"/>
    <col min="13556" max="13556" width="2.85546875" style="1" customWidth="1"/>
    <col min="13557" max="13558" width="12.85546875" style="1" customWidth="1"/>
    <col min="13559" max="13560" width="8.85546875" style="1" customWidth="1"/>
    <col min="13561" max="13561" width="17" style="1" customWidth="1"/>
    <col min="13562" max="13568" width="8.85546875" style="1" customWidth="1"/>
    <col min="13569" max="13569" width="15.140625" style="1" customWidth="1"/>
    <col min="13570" max="13570" width="12.140625" style="1" customWidth="1"/>
    <col min="13571" max="13571" width="16.85546875" style="1" customWidth="1"/>
    <col min="13572" max="13572" width="14.85546875" style="1" customWidth="1"/>
    <col min="13573" max="13573" width="25.140625" style="1" customWidth="1"/>
    <col min="13574" max="13811" width="11.42578125" style="1"/>
    <col min="13812" max="13812" width="2.85546875" style="1" customWidth="1"/>
    <col min="13813" max="13814" width="12.85546875" style="1" customWidth="1"/>
    <col min="13815" max="13816" width="8.85546875" style="1" customWidth="1"/>
    <col min="13817" max="13817" width="17" style="1" customWidth="1"/>
    <col min="13818" max="13824" width="8.85546875" style="1" customWidth="1"/>
    <col min="13825" max="13825" width="15.140625" style="1" customWidth="1"/>
    <col min="13826" max="13826" width="12.140625" style="1" customWidth="1"/>
    <col min="13827" max="13827" width="16.85546875" style="1" customWidth="1"/>
    <col min="13828" max="13828" width="14.85546875" style="1" customWidth="1"/>
    <col min="13829" max="13829" width="25.140625" style="1" customWidth="1"/>
    <col min="13830" max="14067" width="11.42578125" style="1"/>
    <col min="14068" max="14068" width="2.85546875" style="1" customWidth="1"/>
    <col min="14069" max="14070" width="12.85546875" style="1" customWidth="1"/>
    <col min="14071" max="14072" width="8.85546875" style="1" customWidth="1"/>
    <col min="14073" max="14073" width="17" style="1" customWidth="1"/>
    <col min="14074" max="14080" width="8.85546875" style="1" customWidth="1"/>
    <col min="14081" max="14081" width="15.140625" style="1" customWidth="1"/>
    <col min="14082" max="14082" width="12.140625" style="1" customWidth="1"/>
    <col min="14083" max="14083" width="16.85546875" style="1" customWidth="1"/>
    <col min="14084" max="14084" width="14.85546875" style="1" customWidth="1"/>
    <col min="14085" max="14085" width="25.140625" style="1" customWidth="1"/>
    <col min="14086" max="14323" width="11.42578125" style="1"/>
    <col min="14324" max="14324" width="2.85546875" style="1" customWidth="1"/>
    <col min="14325" max="14326" width="12.85546875" style="1" customWidth="1"/>
    <col min="14327" max="14328" width="8.85546875" style="1" customWidth="1"/>
    <col min="14329" max="14329" width="17" style="1" customWidth="1"/>
    <col min="14330" max="14336" width="8.85546875" style="1" customWidth="1"/>
    <col min="14337" max="14337" width="15.140625" style="1" customWidth="1"/>
    <col min="14338" max="14338" width="12.140625" style="1" customWidth="1"/>
    <col min="14339" max="14339" width="16.85546875" style="1" customWidth="1"/>
    <col min="14340" max="14340" width="14.85546875" style="1" customWidth="1"/>
    <col min="14341" max="14341" width="25.140625" style="1" customWidth="1"/>
    <col min="14342" max="14579" width="11.42578125" style="1"/>
    <col min="14580" max="14580" width="2.85546875" style="1" customWidth="1"/>
    <col min="14581" max="14582" width="12.85546875" style="1" customWidth="1"/>
    <col min="14583" max="14584" width="8.85546875" style="1" customWidth="1"/>
    <col min="14585" max="14585" width="17" style="1" customWidth="1"/>
    <col min="14586" max="14592" width="8.85546875" style="1" customWidth="1"/>
    <col min="14593" max="14593" width="15.140625" style="1" customWidth="1"/>
    <col min="14594" max="14594" width="12.140625" style="1" customWidth="1"/>
    <col min="14595" max="14595" width="16.85546875" style="1" customWidth="1"/>
    <col min="14596" max="14596" width="14.85546875" style="1" customWidth="1"/>
    <col min="14597" max="14597" width="25.140625" style="1" customWidth="1"/>
    <col min="14598" max="14835" width="11.42578125" style="1"/>
    <col min="14836" max="14836" width="2.85546875" style="1" customWidth="1"/>
    <col min="14837" max="14838" width="12.85546875" style="1" customWidth="1"/>
    <col min="14839" max="14840" width="8.85546875" style="1" customWidth="1"/>
    <col min="14841" max="14841" width="17" style="1" customWidth="1"/>
    <col min="14842" max="14848" width="8.85546875" style="1" customWidth="1"/>
    <col min="14849" max="14849" width="15.140625" style="1" customWidth="1"/>
    <col min="14850" max="14850" width="12.140625" style="1" customWidth="1"/>
    <col min="14851" max="14851" width="16.85546875" style="1" customWidth="1"/>
    <col min="14852" max="14852" width="14.85546875" style="1" customWidth="1"/>
    <col min="14853" max="14853" width="25.140625" style="1" customWidth="1"/>
    <col min="14854" max="15091" width="11.42578125" style="1"/>
    <col min="15092" max="15092" width="2.85546875" style="1" customWidth="1"/>
    <col min="15093" max="15094" width="12.85546875" style="1" customWidth="1"/>
    <col min="15095" max="15096" width="8.85546875" style="1" customWidth="1"/>
    <col min="15097" max="15097" width="17" style="1" customWidth="1"/>
    <col min="15098" max="15104" width="8.85546875" style="1" customWidth="1"/>
    <col min="15105" max="15105" width="15.140625" style="1" customWidth="1"/>
    <col min="15106" max="15106" width="12.140625" style="1" customWidth="1"/>
    <col min="15107" max="15107" width="16.85546875" style="1" customWidth="1"/>
    <col min="15108" max="15108" width="14.85546875" style="1" customWidth="1"/>
    <col min="15109" max="15109" width="25.140625" style="1" customWidth="1"/>
    <col min="15110" max="15347" width="11.42578125" style="1"/>
    <col min="15348" max="15348" width="2.85546875" style="1" customWidth="1"/>
    <col min="15349" max="15350" width="12.85546875" style="1" customWidth="1"/>
    <col min="15351" max="15352" width="8.85546875" style="1" customWidth="1"/>
    <col min="15353" max="15353" width="17" style="1" customWidth="1"/>
    <col min="15354" max="15360" width="8.85546875" style="1" customWidth="1"/>
    <col min="15361" max="15361" width="15.140625" style="1" customWidth="1"/>
    <col min="15362" max="15362" width="12.140625" style="1" customWidth="1"/>
    <col min="15363" max="15363" width="16.85546875" style="1" customWidth="1"/>
    <col min="15364" max="15364" width="14.85546875" style="1" customWidth="1"/>
    <col min="15365" max="15365" width="25.140625" style="1" customWidth="1"/>
    <col min="15366" max="15603" width="11.42578125" style="1"/>
    <col min="15604" max="15604" width="2.85546875" style="1" customWidth="1"/>
    <col min="15605" max="15606" width="12.85546875" style="1" customWidth="1"/>
    <col min="15607" max="15608" width="8.85546875" style="1" customWidth="1"/>
    <col min="15609" max="15609" width="17" style="1" customWidth="1"/>
    <col min="15610" max="15616" width="8.85546875" style="1" customWidth="1"/>
    <col min="15617" max="15617" width="15.140625" style="1" customWidth="1"/>
    <col min="15618" max="15618" width="12.140625" style="1" customWidth="1"/>
    <col min="15619" max="15619" width="16.85546875" style="1" customWidth="1"/>
    <col min="15620" max="15620" width="14.85546875" style="1" customWidth="1"/>
    <col min="15621" max="15621" width="25.140625" style="1" customWidth="1"/>
    <col min="15622" max="15859" width="11.42578125" style="1"/>
    <col min="15860" max="15860" width="2.85546875" style="1" customWidth="1"/>
    <col min="15861" max="15862" width="12.85546875" style="1" customWidth="1"/>
    <col min="15863" max="15864" width="8.85546875" style="1" customWidth="1"/>
    <col min="15865" max="15865" width="17" style="1" customWidth="1"/>
    <col min="15866" max="15872" width="8.85546875" style="1" customWidth="1"/>
    <col min="15873" max="15873" width="15.140625" style="1" customWidth="1"/>
    <col min="15874" max="15874" width="12.140625" style="1" customWidth="1"/>
    <col min="15875" max="15875" width="16.85546875" style="1" customWidth="1"/>
    <col min="15876" max="15876" width="14.85546875" style="1" customWidth="1"/>
    <col min="15877" max="15877" width="25.140625" style="1" customWidth="1"/>
    <col min="15878" max="16115" width="11.42578125" style="1"/>
    <col min="16116" max="16116" width="2.85546875" style="1" customWidth="1"/>
    <col min="16117" max="16118" width="12.85546875" style="1" customWidth="1"/>
    <col min="16119" max="16120" width="8.85546875" style="1" customWidth="1"/>
    <col min="16121" max="16121" width="17" style="1" customWidth="1"/>
    <col min="16122" max="16128" width="8.85546875" style="1" customWidth="1"/>
    <col min="16129" max="16129" width="15.140625" style="1" customWidth="1"/>
    <col min="16130" max="16130" width="12.140625" style="1" customWidth="1"/>
    <col min="16131" max="16131" width="16.85546875" style="1" customWidth="1"/>
    <col min="16132" max="16132" width="14.85546875" style="1" customWidth="1"/>
    <col min="16133" max="16133" width="25.140625" style="1" customWidth="1"/>
    <col min="16134" max="16372" width="11.42578125" style="1"/>
    <col min="16373" max="16384" width="11.42578125" style="1" customWidth="1"/>
  </cols>
  <sheetData>
    <row r="1" spans="1:10" s="24" customFormat="1" ht="16.5" thickTop="1" x14ac:dyDescent="0.25">
      <c r="A1" s="23"/>
      <c r="B1" s="84" t="s">
        <v>481</v>
      </c>
      <c r="C1" s="85"/>
      <c r="D1" s="85"/>
      <c r="E1" s="85"/>
      <c r="F1" s="85"/>
      <c r="G1" s="85"/>
      <c r="H1" s="86"/>
    </row>
    <row r="2" spans="1:10" s="24" customFormat="1" ht="15" x14ac:dyDescent="0.25">
      <c r="B2" s="25"/>
      <c r="C2" s="26"/>
      <c r="D2" s="27"/>
      <c r="E2" s="27"/>
      <c r="F2" s="28"/>
      <c r="G2" s="28"/>
      <c r="H2" s="29"/>
    </row>
    <row r="3" spans="1:10" s="24" customFormat="1" ht="27" customHeight="1" x14ac:dyDescent="0.25">
      <c r="B3" s="30"/>
      <c r="C3" s="26"/>
      <c r="D3" s="27"/>
      <c r="E3" s="27"/>
      <c r="F3" s="26"/>
      <c r="G3" s="26"/>
      <c r="H3" s="29"/>
    </row>
    <row r="4" spans="1:10" s="24" customFormat="1" ht="15.75" x14ac:dyDescent="0.25">
      <c r="B4" s="30"/>
      <c r="C4" s="26"/>
      <c r="D4" s="27"/>
      <c r="E4" s="27"/>
      <c r="F4" s="26"/>
      <c r="G4" s="26"/>
      <c r="H4" s="29"/>
    </row>
    <row r="5" spans="1:10" s="24" customFormat="1" ht="9" customHeight="1" x14ac:dyDescent="0.25">
      <c r="B5" s="30"/>
      <c r="C5" s="26"/>
      <c r="D5" s="31"/>
      <c r="E5" s="31"/>
      <c r="F5" s="31"/>
      <c r="G5" s="31"/>
      <c r="H5" s="32"/>
    </row>
    <row r="6" spans="1:10" s="24" customFormat="1" ht="23.25" x14ac:dyDescent="0.25">
      <c r="B6" s="69"/>
      <c r="C6" s="70"/>
      <c r="D6" s="70"/>
      <c r="E6" s="70"/>
      <c r="F6" s="70"/>
      <c r="G6" s="96"/>
      <c r="H6" s="97"/>
    </row>
    <row r="7" spans="1:10" s="24" customFormat="1" ht="24" thickBot="1" x14ac:dyDescent="0.3">
      <c r="B7" s="98"/>
      <c r="C7" s="99"/>
      <c r="D7" s="99"/>
      <c r="E7" s="99"/>
      <c r="F7" s="99"/>
      <c r="G7" s="99"/>
      <c r="H7" s="100"/>
    </row>
    <row r="8" spans="1:10" s="24" customFormat="1" ht="60" customHeight="1" thickTop="1" x14ac:dyDescent="0.25">
      <c r="B8" s="33" t="s">
        <v>6</v>
      </c>
      <c r="C8" s="87" t="s">
        <v>90</v>
      </c>
      <c r="D8" s="87"/>
      <c r="E8" s="87"/>
      <c r="F8" s="87"/>
      <c r="G8" s="88"/>
      <c r="H8" s="89"/>
    </row>
    <row r="9" spans="1:10" s="24" customFormat="1" ht="27.95" customHeight="1" x14ac:dyDescent="0.25">
      <c r="B9" s="34" t="s">
        <v>7</v>
      </c>
      <c r="C9" s="90" t="s">
        <v>89</v>
      </c>
      <c r="D9" s="91"/>
      <c r="E9" s="91"/>
      <c r="F9" s="91"/>
      <c r="G9" s="91"/>
      <c r="H9" s="92"/>
    </row>
    <row r="10" spans="1:10" s="24" customFormat="1" ht="27.95" customHeight="1" x14ac:dyDescent="0.25">
      <c r="B10" s="34" t="s">
        <v>8</v>
      </c>
      <c r="C10" s="90" t="s">
        <v>88</v>
      </c>
      <c r="D10" s="91"/>
      <c r="E10" s="91"/>
      <c r="F10" s="91"/>
      <c r="G10" s="91"/>
      <c r="H10" s="92"/>
    </row>
    <row r="11" spans="1:10" s="24" customFormat="1" ht="22.9" customHeight="1" thickBot="1" x14ac:dyDescent="0.3">
      <c r="B11" s="35" t="s">
        <v>9</v>
      </c>
      <c r="C11" s="93" t="s">
        <v>87</v>
      </c>
      <c r="D11" s="94"/>
      <c r="E11" s="94"/>
      <c r="F11" s="94"/>
      <c r="G11" s="94"/>
      <c r="H11" s="95"/>
    </row>
    <row r="12" spans="1:10" ht="16.5" thickTop="1" x14ac:dyDescent="0.2">
      <c r="B12" s="2"/>
      <c r="C12" s="3"/>
      <c r="D12" s="4"/>
      <c r="E12" s="14"/>
      <c r="F12" s="17"/>
      <c r="G12" s="17"/>
      <c r="H12" s="17"/>
      <c r="J12" s="24"/>
    </row>
    <row r="13" spans="1:10" ht="15.75" x14ac:dyDescent="0.2">
      <c r="B13" s="2"/>
      <c r="C13" s="5" t="s">
        <v>0</v>
      </c>
      <c r="D13" s="4"/>
      <c r="E13" s="14"/>
      <c r="F13" s="17"/>
      <c r="G13" s="17"/>
      <c r="H13" s="17"/>
    </row>
    <row r="14" spans="1:10" ht="15.75" x14ac:dyDescent="0.2">
      <c r="B14" s="2"/>
      <c r="C14" s="3"/>
      <c r="D14" s="4"/>
      <c r="E14" s="14"/>
      <c r="F14" s="17"/>
      <c r="G14" s="17"/>
      <c r="H14" s="17"/>
    </row>
    <row r="15" spans="1:10" ht="40.15" customHeight="1" x14ac:dyDescent="0.2">
      <c r="B15" s="2"/>
      <c r="C15" s="80" t="s">
        <v>91</v>
      </c>
      <c r="D15" s="81"/>
      <c r="E15" s="81"/>
      <c r="F15" s="81"/>
      <c r="G15" s="81"/>
      <c r="H15" s="20"/>
    </row>
    <row r="16" spans="1:10" ht="15.75" x14ac:dyDescent="0.2">
      <c r="B16" s="2"/>
      <c r="C16" s="46" t="s">
        <v>81</v>
      </c>
      <c r="D16" s="47"/>
      <c r="E16" s="48"/>
      <c r="F16" s="48"/>
      <c r="G16" s="48"/>
      <c r="H16" s="38">
        <f>H111</f>
        <v>14122.43</v>
      </c>
    </row>
    <row r="17" spans="2:8" s="9" customFormat="1" ht="15.75" customHeight="1" x14ac:dyDescent="0.25">
      <c r="B17" s="2"/>
      <c r="C17" s="46" t="s">
        <v>82</v>
      </c>
      <c r="D17" s="47"/>
      <c r="E17" s="48"/>
      <c r="F17" s="48"/>
      <c r="G17" s="48"/>
      <c r="H17" s="38">
        <f>H132</f>
        <v>10504.55</v>
      </c>
    </row>
    <row r="18" spans="2:8" s="9" customFormat="1" ht="15.75" customHeight="1" x14ac:dyDescent="0.25">
      <c r="B18" s="2"/>
      <c r="C18" s="46" t="s">
        <v>83</v>
      </c>
      <c r="D18" s="47"/>
      <c r="E18" s="48"/>
      <c r="F18" s="48"/>
      <c r="G18" s="48"/>
      <c r="H18" s="38">
        <f>H144</f>
        <v>11965.92</v>
      </c>
    </row>
    <row r="19" spans="2:8" s="9" customFormat="1" ht="15.75" customHeight="1" x14ac:dyDescent="0.25">
      <c r="B19" s="2"/>
      <c r="C19" s="46" t="s">
        <v>84</v>
      </c>
      <c r="D19" s="47"/>
      <c r="E19" s="48"/>
      <c r="F19" s="48"/>
      <c r="G19" s="48"/>
      <c r="H19" s="38">
        <f>H169</f>
        <v>5062.4399999999996</v>
      </c>
    </row>
    <row r="20" spans="2:8" s="9" customFormat="1" ht="15.75" customHeight="1" x14ac:dyDescent="0.25">
      <c r="B20" s="2"/>
      <c r="C20" s="46" t="s">
        <v>85</v>
      </c>
      <c r="D20" s="47"/>
      <c r="E20" s="48"/>
      <c r="F20" s="48"/>
      <c r="G20" s="48"/>
      <c r="H20" s="38">
        <f>H182</f>
        <v>170.48000000000002</v>
      </c>
    </row>
    <row r="21" spans="2:8" s="9" customFormat="1" ht="15.75" customHeight="1" x14ac:dyDescent="0.25">
      <c r="B21" s="2"/>
      <c r="C21" s="46" t="s">
        <v>86</v>
      </c>
      <c r="D21" s="47"/>
      <c r="E21" s="48"/>
      <c r="F21" s="48"/>
      <c r="G21" s="48"/>
      <c r="H21" s="38"/>
    </row>
    <row r="22" spans="2:8" s="9" customFormat="1" ht="15.75" customHeight="1" x14ac:dyDescent="0.25">
      <c r="B22" s="2"/>
      <c r="C22" s="46" t="s">
        <v>92</v>
      </c>
      <c r="D22" s="47"/>
      <c r="E22" s="48"/>
      <c r="F22" s="48"/>
      <c r="G22" s="48"/>
      <c r="H22" s="38">
        <f>H204</f>
        <v>209</v>
      </c>
    </row>
    <row r="23" spans="2:8" s="9" customFormat="1" ht="15.75" customHeight="1" x14ac:dyDescent="0.25">
      <c r="B23" s="2"/>
      <c r="C23" s="46" t="s">
        <v>93</v>
      </c>
      <c r="D23" s="47"/>
      <c r="E23" s="48"/>
      <c r="F23" s="48"/>
      <c r="G23" s="48"/>
      <c r="H23" s="38">
        <f>H219</f>
        <v>60</v>
      </c>
    </row>
    <row r="24" spans="2:8" s="9" customFormat="1" ht="15.75" customHeight="1" x14ac:dyDescent="0.25">
      <c r="B24" s="2"/>
      <c r="C24" s="46" t="s">
        <v>94</v>
      </c>
      <c r="D24" s="47"/>
      <c r="E24" s="48"/>
      <c r="F24" s="48"/>
      <c r="G24" s="48"/>
      <c r="H24" s="38">
        <f>H239</f>
        <v>825.6</v>
      </c>
    </row>
    <row r="25" spans="2:8" s="9" customFormat="1" ht="15.75" customHeight="1" x14ac:dyDescent="0.25">
      <c r="B25" s="2"/>
      <c r="C25" s="8"/>
      <c r="D25" s="49"/>
      <c r="E25" s="4"/>
      <c r="F25" s="39"/>
      <c r="G25" s="39" t="s">
        <v>18</v>
      </c>
      <c r="H25" s="40">
        <f>SUBTOTAL(9,H16:H24)</f>
        <v>42920.420000000006</v>
      </c>
    </row>
    <row r="26" spans="2:8" s="9" customFormat="1" ht="15.75" customHeight="1" x14ac:dyDescent="0.25">
      <c r="B26" s="2"/>
      <c r="C26" s="8"/>
      <c r="D26" s="49"/>
      <c r="E26" s="4"/>
      <c r="F26" s="39"/>
      <c r="G26" s="39"/>
      <c r="H26" s="73"/>
    </row>
    <row r="27" spans="2:8" ht="15.75" x14ac:dyDescent="0.2">
      <c r="B27" s="2"/>
      <c r="H27" s="21"/>
    </row>
    <row r="28" spans="2:8" ht="15.75" x14ac:dyDescent="0.2">
      <c r="B28" s="2"/>
      <c r="H28" s="21"/>
    </row>
    <row r="29" spans="2:8" ht="15.75" x14ac:dyDescent="0.2">
      <c r="B29" s="2"/>
      <c r="C29" s="82" t="s">
        <v>95</v>
      </c>
      <c r="D29" s="83"/>
      <c r="E29" s="83"/>
      <c r="F29" s="83"/>
      <c r="G29" s="83"/>
      <c r="H29" s="20"/>
    </row>
    <row r="30" spans="2:8" s="72" customFormat="1" ht="15.75" x14ac:dyDescent="0.2">
      <c r="B30" s="2"/>
      <c r="C30" s="47" t="s">
        <v>96</v>
      </c>
      <c r="D30" s="47"/>
      <c r="E30" s="48"/>
      <c r="F30" s="48"/>
      <c r="G30" s="48"/>
      <c r="H30" s="73"/>
    </row>
    <row r="31" spans="2:8" ht="15.75" x14ac:dyDescent="0.2">
      <c r="B31" s="2"/>
      <c r="C31" s="46" t="s">
        <v>97</v>
      </c>
      <c r="D31" s="47"/>
      <c r="E31" s="48"/>
      <c r="F31" s="48"/>
      <c r="G31" s="48"/>
      <c r="H31" s="38">
        <f>H245</f>
        <v>476</v>
      </c>
    </row>
    <row r="32" spans="2:8" s="9" customFormat="1" ht="15.75" customHeight="1" x14ac:dyDescent="0.25">
      <c r="B32" s="2"/>
      <c r="C32" s="46" t="s">
        <v>98</v>
      </c>
      <c r="D32" s="47"/>
      <c r="E32" s="48"/>
      <c r="F32" s="48"/>
      <c r="G32" s="48"/>
      <c r="H32" s="38">
        <f>H255</f>
        <v>795.63000000000011</v>
      </c>
    </row>
    <row r="33" spans="2:8" s="9" customFormat="1" ht="15.75" customHeight="1" x14ac:dyDescent="0.25">
      <c r="B33" s="2"/>
      <c r="C33" s="46" t="s">
        <v>99</v>
      </c>
      <c r="D33" s="47"/>
      <c r="E33" s="48"/>
      <c r="F33" s="48"/>
      <c r="G33" s="48"/>
      <c r="H33" s="38">
        <f>H262</f>
        <v>964.91999999999985</v>
      </c>
    </row>
    <row r="34" spans="2:8" s="9" customFormat="1" ht="15.75" customHeight="1" x14ac:dyDescent="0.25">
      <c r="B34" s="2"/>
      <c r="C34" s="46" t="s">
        <v>111</v>
      </c>
      <c r="D34" s="47"/>
      <c r="E34" s="48"/>
      <c r="F34" s="48"/>
      <c r="G34" s="48"/>
      <c r="H34" s="38">
        <f>H278</f>
        <v>76.22999999999999</v>
      </c>
    </row>
    <row r="35" spans="2:8" s="72" customFormat="1" ht="15.75" x14ac:dyDescent="0.2">
      <c r="B35" s="2"/>
      <c r="C35" s="47" t="s">
        <v>100</v>
      </c>
      <c r="D35" s="47"/>
      <c r="E35" s="48"/>
      <c r="F35" s="48"/>
      <c r="G35" s="48"/>
      <c r="H35" s="38">
        <f>H293</f>
        <v>760.61000000000013</v>
      </c>
    </row>
    <row r="36" spans="2:8" s="72" customFormat="1" ht="15.75" x14ac:dyDescent="0.2">
      <c r="B36" s="2"/>
      <c r="C36" s="47" t="s">
        <v>101</v>
      </c>
      <c r="D36" s="47"/>
      <c r="E36" s="48"/>
      <c r="F36" s="48"/>
      <c r="G36" s="48"/>
      <c r="H36" s="38"/>
    </row>
    <row r="37" spans="2:8" ht="15.75" x14ac:dyDescent="0.2">
      <c r="B37" s="2"/>
      <c r="C37" s="46" t="s">
        <v>102</v>
      </c>
      <c r="D37" s="47"/>
      <c r="E37" s="48"/>
      <c r="F37" s="48"/>
      <c r="G37" s="48"/>
      <c r="H37" s="38">
        <f>H297</f>
        <v>115.2</v>
      </c>
    </row>
    <row r="38" spans="2:8" ht="15.75" x14ac:dyDescent="0.2">
      <c r="B38" s="2"/>
      <c r="C38" s="46" t="s">
        <v>103</v>
      </c>
      <c r="D38" s="47"/>
      <c r="E38" s="48"/>
      <c r="F38" s="48"/>
      <c r="G38" s="48"/>
      <c r="H38" s="38">
        <f>H311</f>
        <v>267.94</v>
      </c>
    </row>
    <row r="39" spans="2:8" ht="15.75" x14ac:dyDescent="0.2">
      <c r="B39" s="2"/>
      <c r="C39" s="46" t="s">
        <v>110</v>
      </c>
      <c r="D39" s="47"/>
      <c r="E39" s="48"/>
      <c r="F39" s="48"/>
      <c r="G39" s="48"/>
      <c r="H39" s="38">
        <f>H322</f>
        <v>439.53</v>
      </c>
    </row>
    <row r="40" spans="2:8" s="9" customFormat="1" ht="15.75" customHeight="1" x14ac:dyDescent="0.25">
      <c r="B40" s="2"/>
      <c r="C40" s="46" t="s">
        <v>104</v>
      </c>
      <c r="D40" s="47"/>
      <c r="E40" s="48"/>
      <c r="F40" s="48"/>
      <c r="G40" s="48"/>
      <c r="H40" s="38">
        <f>H326</f>
        <v>55</v>
      </c>
    </row>
    <row r="41" spans="2:8" s="9" customFormat="1" ht="15.75" customHeight="1" x14ac:dyDescent="0.25">
      <c r="B41" s="2"/>
      <c r="C41" s="47" t="s">
        <v>105</v>
      </c>
      <c r="D41" s="47"/>
      <c r="E41" s="48"/>
      <c r="F41" s="48"/>
      <c r="G41" s="48"/>
      <c r="H41" s="38"/>
    </row>
    <row r="42" spans="2:8" s="9" customFormat="1" ht="15.75" customHeight="1" x14ac:dyDescent="0.25">
      <c r="B42" s="2"/>
      <c r="C42" s="46" t="s">
        <v>106</v>
      </c>
      <c r="D42" s="47"/>
      <c r="E42" s="48"/>
      <c r="F42" s="48"/>
      <c r="G42" s="48"/>
      <c r="H42" s="38">
        <f>H330</f>
        <v>399.37</v>
      </c>
    </row>
    <row r="43" spans="2:8" s="9" customFormat="1" ht="15.75" customHeight="1" x14ac:dyDescent="0.25">
      <c r="B43" s="2"/>
      <c r="C43" s="46" t="s">
        <v>107</v>
      </c>
      <c r="D43" s="47"/>
      <c r="E43" s="48"/>
      <c r="F43" s="48"/>
      <c r="G43" s="48"/>
      <c r="H43" s="38">
        <f>H344</f>
        <v>5927.5000000000009</v>
      </c>
    </row>
    <row r="44" spans="2:8" s="9" customFormat="1" ht="15.75" customHeight="1" x14ac:dyDescent="0.25">
      <c r="B44" s="2"/>
      <c r="C44" s="46" t="s">
        <v>108</v>
      </c>
      <c r="D44" s="47"/>
      <c r="E44" s="48"/>
      <c r="F44" s="48"/>
      <c r="G44" s="48"/>
      <c r="H44" s="38">
        <f>H353</f>
        <v>3055.05</v>
      </c>
    </row>
    <row r="45" spans="2:8" s="9" customFormat="1" ht="15.75" customHeight="1" x14ac:dyDescent="0.25">
      <c r="B45" s="2"/>
      <c r="C45" s="46" t="s">
        <v>109</v>
      </c>
      <c r="D45" s="47"/>
      <c r="E45" s="48"/>
      <c r="F45" s="48"/>
      <c r="G45" s="48"/>
      <c r="H45" s="38">
        <f>H357</f>
        <v>135</v>
      </c>
    </row>
    <row r="46" spans="2:8" s="9" customFormat="1" ht="15.75" customHeight="1" x14ac:dyDescent="0.25">
      <c r="B46" s="2"/>
      <c r="C46" s="47" t="s">
        <v>112</v>
      </c>
      <c r="D46" s="47"/>
      <c r="E46" s="48"/>
      <c r="F46" s="48"/>
      <c r="G46" s="48"/>
      <c r="H46" s="38"/>
    </row>
    <row r="47" spans="2:8" s="9" customFormat="1" ht="15.75" customHeight="1" x14ac:dyDescent="0.25">
      <c r="B47" s="2"/>
      <c r="C47" s="46" t="s">
        <v>113</v>
      </c>
      <c r="D47" s="47"/>
      <c r="E47" s="48"/>
      <c r="F47" s="48"/>
      <c r="G47" s="48"/>
      <c r="H47" s="38">
        <f>H361</f>
        <v>16</v>
      </c>
    </row>
    <row r="48" spans="2:8" s="9" customFormat="1" ht="15.75" customHeight="1" x14ac:dyDescent="0.25">
      <c r="B48" s="2"/>
      <c r="C48" s="46" t="s">
        <v>114</v>
      </c>
      <c r="D48" s="47"/>
      <c r="E48" s="48"/>
      <c r="F48" s="48"/>
      <c r="G48" s="48"/>
      <c r="H48" s="38">
        <f>H382</f>
        <v>331.57</v>
      </c>
    </row>
    <row r="49" spans="2:10" s="9" customFormat="1" ht="15.75" customHeight="1" x14ac:dyDescent="0.25">
      <c r="B49" s="2"/>
      <c r="C49" s="46" t="s">
        <v>115</v>
      </c>
      <c r="D49" s="47"/>
      <c r="E49" s="48"/>
      <c r="F49" s="48"/>
      <c r="G49" s="48"/>
      <c r="H49" s="38">
        <f>H398</f>
        <v>242</v>
      </c>
    </row>
    <row r="50" spans="2:10" s="9" customFormat="1" ht="15.75" customHeight="1" x14ac:dyDescent="0.25">
      <c r="B50" s="2"/>
      <c r="C50" s="47" t="s">
        <v>116</v>
      </c>
      <c r="D50" s="47"/>
      <c r="E50" s="48"/>
      <c r="F50" s="48"/>
      <c r="G50" s="48"/>
      <c r="H50" s="38">
        <f>H407</f>
        <v>215</v>
      </c>
    </row>
    <row r="51" spans="2:10" s="9" customFormat="1" ht="15.75" customHeight="1" x14ac:dyDescent="0.25">
      <c r="B51" s="2"/>
      <c r="C51" s="47" t="s">
        <v>117</v>
      </c>
      <c r="D51" s="47"/>
      <c r="E51" s="48"/>
      <c r="F51" s="48"/>
      <c r="G51" s="48"/>
      <c r="H51" s="38">
        <f>H448</f>
        <v>857</v>
      </c>
    </row>
    <row r="52" spans="2:10" ht="15.75" x14ac:dyDescent="0.2">
      <c r="B52" s="2"/>
      <c r="C52" s="8"/>
      <c r="D52" s="49"/>
      <c r="E52" s="4"/>
      <c r="F52" s="39"/>
      <c r="G52" s="39" t="s">
        <v>50</v>
      </c>
      <c r="H52" s="40">
        <f>SUBTOTAL(9,H30:H51)</f>
        <v>15129.55</v>
      </c>
    </row>
    <row r="53" spans="2:10" ht="15.75" x14ac:dyDescent="0.2">
      <c r="B53" s="2"/>
      <c r="H53" s="21"/>
    </row>
    <row r="54" spans="2:10" ht="15.75" x14ac:dyDescent="0.2">
      <c r="B54" s="2"/>
      <c r="H54" s="21"/>
    </row>
    <row r="55" spans="2:10" ht="15.75" x14ac:dyDescent="0.2">
      <c r="B55" s="2"/>
      <c r="H55" s="21"/>
    </row>
    <row r="56" spans="2:10" ht="15.75" x14ac:dyDescent="0.2">
      <c r="B56" s="2"/>
      <c r="H56" s="21"/>
    </row>
    <row r="57" spans="2:10" ht="15.75" x14ac:dyDescent="0.2">
      <c r="B57" s="2"/>
      <c r="C57" s="41"/>
      <c r="D57" s="12"/>
      <c r="E57" s="42" t="s">
        <v>16</v>
      </c>
      <c r="F57" s="43"/>
      <c r="G57" s="43"/>
      <c r="H57" s="45">
        <f>H25+H52</f>
        <v>58049.97</v>
      </c>
      <c r="I57" s="9"/>
      <c r="J57" s="9"/>
    </row>
    <row r="58" spans="2:10" ht="15.75" x14ac:dyDescent="0.2">
      <c r="B58" s="2"/>
      <c r="C58" s="41"/>
      <c r="D58" s="12"/>
      <c r="E58" s="42" t="s">
        <v>1</v>
      </c>
      <c r="F58" s="44"/>
      <c r="G58" s="43"/>
      <c r="H58" s="45">
        <f>ROUND(H57*16%,2)</f>
        <v>9288</v>
      </c>
      <c r="I58" s="9"/>
      <c r="J58" s="9"/>
    </row>
    <row r="59" spans="2:10" ht="15.75" x14ac:dyDescent="0.2">
      <c r="B59" s="2"/>
      <c r="C59" s="41"/>
      <c r="D59" s="12"/>
      <c r="E59" s="42" t="s">
        <v>2</v>
      </c>
      <c r="F59" s="44"/>
      <c r="G59" s="43"/>
      <c r="H59" s="45">
        <f>SUM(H57:H58)</f>
        <v>67337.97</v>
      </c>
      <c r="I59" s="9"/>
      <c r="J59" s="9"/>
    </row>
    <row r="60" spans="2:10" ht="15.75" x14ac:dyDescent="0.2">
      <c r="B60" s="10"/>
      <c r="C60" s="11"/>
      <c r="D60" s="11"/>
      <c r="E60" s="16"/>
      <c r="F60" s="19"/>
      <c r="G60" s="19"/>
      <c r="H60" s="21"/>
      <c r="I60" s="9"/>
      <c r="J60" s="9"/>
    </row>
    <row r="61" spans="2:10" ht="15.75" x14ac:dyDescent="0.2">
      <c r="B61" s="10"/>
      <c r="C61" s="11"/>
      <c r="D61" s="11"/>
      <c r="E61" s="16"/>
      <c r="F61" s="19"/>
      <c r="G61" s="19"/>
      <c r="H61" s="21"/>
      <c r="I61" s="9"/>
      <c r="J61" s="9"/>
    </row>
    <row r="62" spans="2:10" ht="15.75" x14ac:dyDescent="0.2">
      <c r="B62" s="10"/>
      <c r="C62" s="11"/>
      <c r="D62" s="11"/>
      <c r="E62" s="16"/>
      <c r="F62" s="19"/>
      <c r="G62" s="19"/>
      <c r="H62" s="21"/>
      <c r="I62" s="9"/>
      <c r="J62" s="9"/>
    </row>
    <row r="63" spans="2:10" ht="15.75" x14ac:dyDescent="0.2">
      <c r="B63" s="10"/>
      <c r="C63" s="11"/>
      <c r="D63" s="11"/>
      <c r="E63" s="16"/>
      <c r="F63" s="19"/>
      <c r="G63" s="19"/>
      <c r="H63" s="21"/>
      <c r="I63" s="9"/>
      <c r="J63" s="9"/>
    </row>
    <row r="64" spans="2:10" ht="15.75" x14ac:dyDescent="0.2">
      <c r="B64" s="10"/>
      <c r="C64" s="11"/>
      <c r="D64" s="11"/>
      <c r="E64" s="16"/>
      <c r="F64" s="19"/>
      <c r="G64" s="19"/>
      <c r="H64" s="21"/>
      <c r="I64" s="9"/>
      <c r="J64" s="9"/>
    </row>
    <row r="65" spans="2:10" ht="15.75" x14ac:dyDescent="0.2">
      <c r="B65" s="10"/>
      <c r="C65" s="11"/>
      <c r="D65" s="11"/>
      <c r="E65" s="16"/>
      <c r="F65" s="19"/>
      <c r="G65" s="19"/>
      <c r="H65" s="21"/>
      <c r="I65" s="9"/>
      <c r="J65" s="9"/>
    </row>
    <row r="66" spans="2:10" ht="15.75" x14ac:dyDescent="0.2">
      <c r="B66" s="10"/>
      <c r="C66" s="11"/>
      <c r="D66" s="11"/>
      <c r="E66" s="16"/>
      <c r="F66" s="19"/>
      <c r="G66" s="19"/>
      <c r="H66" s="21"/>
      <c r="I66" s="9"/>
      <c r="J66" s="9"/>
    </row>
    <row r="67" spans="2:10" ht="15.75" x14ac:dyDescent="0.2">
      <c r="B67" s="10"/>
      <c r="C67" s="11"/>
      <c r="D67" s="11"/>
      <c r="E67" s="16"/>
      <c r="F67" s="19"/>
      <c r="G67" s="19"/>
      <c r="H67" s="21"/>
      <c r="I67" s="9"/>
      <c r="J67" s="9"/>
    </row>
    <row r="68" spans="2:10" ht="15.75" x14ac:dyDescent="0.2">
      <c r="B68" s="10"/>
      <c r="C68" s="11"/>
      <c r="D68" s="11"/>
      <c r="E68" s="16"/>
      <c r="F68" s="19"/>
      <c r="G68" s="19"/>
      <c r="H68" s="21"/>
      <c r="I68" s="9"/>
      <c r="J68" s="9"/>
    </row>
    <row r="69" spans="2:10" ht="15.75" x14ac:dyDescent="0.2">
      <c r="B69" s="10"/>
      <c r="C69" s="11"/>
      <c r="D69" s="11"/>
      <c r="E69" s="16"/>
      <c r="F69" s="19"/>
      <c r="G69" s="19"/>
      <c r="H69" s="21"/>
      <c r="I69" s="9"/>
      <c r="J69" s="9"/>
    </row>
    <row r="70" spans="2:10" ht="15.75" x14ac:dyDescent="0.2">
      <c r="B70" s="10"/>
      <c r="C70" s="11"/>
      <c r="D70" s="11"/>
      <c r="E70" s="16"/>
      <c r="F70" s="19"/>
      <c r="G70" s="19"/>
      <c r="H70" s="21"/>
      <c r="I70" s="9"/>
      <c r="J70" s="9"/>
    </row>
    <row r="71" spans="2:10" ht="15.75" x14ac:dyDescent="0.2">
      <c r="B71" s="10"/>
      <c r="C71" s="11"/>
      <c r="D71" s="11"/>
      <c r="E71" s="16"/>
      <c r="F71" s="19"/>
      <c r="G71" s="19"/>
      <c r="H71" s="21"/>
      <c r="I71" s="9"/>
      <c r="J71" s="9"/>
    </row>
    <row r="72" spans="2:10" ht="15.75" x14ac:dyDescent="0.2">
      <c r="B72" s="10"/>
      <c r="C72" s="11"/>
      <c r="D72" s="11"/>
      <c r="E72" s="16"/>
      <c r="F72" s="19"/>
      <c r="G72" s="19"/>
      <c r="H72" s="21"/>
      <c r="I72" s="9"/>
      <c r="J72" s="9"/>
    </row>
    <row r="73" spans="2:10" ht="15.75" x14ac:dyDescent="0.2">
      <c r="B73" s="10"/>
      <c r="C73" s="11"/>
      <c r="D73" s="11"/>
      <c r="E73" s="16"/>
      <c r="F73" s="19"/>
      <c r="G73" s="19"/>
      <c r="H73" s="21"/>
      <c r="I73" s="9"/>
      <c r="J73" s="9"/>
    </row>
    <row r="74" spans="2:10" ht="15.75" x14ac:dyDescent="0.2">
      <c r="B74" s="10"/>
      <c r="C74" s="11"/>
      <c r="D74" s="11"/>
      <c r="E74" s="16"/>
      <c r="F74" s="19"/>
      <c r="G74" s="19"/>
      <c r="H74" s="21"/>
      <c r="I74" s="9"/>
      <c r="J74" s="9"/>
    </row>
    <row r="75" spans="2:10" ht="15.75" x14ac:dyDescent="0.2">
      <c r="B75" s="10"/>
      <c r="C75" s="11"/>
      <c r="D75" s="11"/>
      <c r="E75" s="16"/>
      <c r="F75" s="19"/>
      <c r="G75" s="19"/>
      <c r="H75" s="21"/>
      <c r="I75" s="9"/>
      <c r="J75" s="9"/>
    </row>
    <row r="76" spans="2:10" ht="15.75" x14ac:dyDescent="0.2">
      <c r="B76" s="10"/>
      <c r="C76" s="11"/>
      <c r="D76" s="11"/>
      <c r="E76" s="16"/>
      <c r="F76" s="19"/>
      <c r="G76" s="19"/>
      <c r="H76" s="21"/>
      <c r="I76" s="9"/>
      <c r="J76" s="9"/>
    </row>
    <row r="77" spans="2:10" ht="15.75" x14ac:dyDescent="0.2">
      <c r="B77" s="10"/>
      <c r="C77" s="11"/>
      <c r="D77" s="11"/>
      <c r="E77" s="16"/>
      <c r="F77" s="19"/>
      <c r="G77" s="19"/>
      <c r="H77" s="21"/>
      <c r="I77" s="9"/>
      <c r="J77" s="9"/>
    </row>
    <row r="78" spans="2:10" ht="15.75" x14ac:dyDescent="0.2">
      <c r="B78" s="10"/>
      <c r="C78" s="11"/>
      <c r="D78" s="11"/>
      <c r="E78" s="16"/>
      <c r="F78" s="19"/>
      <c r="G78" s="19"/>
      <c r="H78" s="21"/>
      <c r="I78" s="9"/>
      <c r="J78" s="9"/>
    </row>
    <row r="79" spans="2:10" ht="15.75" x14ac:dyDescent="0.2">
      <c r="B79" s="10"/>
      <c r="C79" s="11"/>
      <c r="D79" s="11"/>
      <c r="E79" s="16"/>
      <c r="F79" s="19"/>
      <c r="G79" s="19"/>
      <c r="H79" s="21"/>
      <c r="I79" s="9"/>
      <c r="J79" s="9"/>
    </row>
    <row r="80" spans="2:10" ht="15.75" x14ac:dyDescent="0.2">
      <c r="B80" s="10"/>
      <c r="C80" s="11"/>
      <c r="D80" s="11"/>
      <c r="E80" s="16"/>
      <c r="F80" s="19"/>
      <c r="G80" s="19"/>
      <c r="H80" s="21"/>
      <c r="I80" s="9"/>
      <c r="J80" s="9"/>
    </row>
    <row r="81" spans="1:10" ht="15.75" x14ac:dyDescent="0.2">
      <c r="B81" s="10"/>
      <c r="C81" s="11"/>
      <c r="D81" s="11"/>
      <c r="E81" s="16"/>
      <c r="F81" s="19"/>
      <c r="G81" s="19"/>
      <c r="H81" s="21"/>
      <c r="I81" s="9"/>
      <c r="J81" s="9"/>
    </row>
    <row r="82" spans="1:10" ht="15.75" x14ac:dyDescent="0.2">
      <c r="B82" s="10"/>
      <c r="C82" s="11"/>
      <c r="D82" s="11"/>
      <c r="E82" s="16"/>
      <c r="F82" s="19"/>
      <c r="G82" s="19"/>
      <c r="H82" s="21"/>
      <c r="I82" s="9"/>
      <c r="J82" s="9"/>
    </row>
    <row r="83" spans="1:10" ht="15.75" x14ac:dyDescent="0.2">
      <c r="B83" s="10"/>
      <c r="C83" s="11"/>
      <c r="D83" s="11"/>
      <c r="E83" s="16"/>
      <c r="F83" s="19"/>
      <c r="G83" s="19"/>
      <c r="H83" s="21"/>
      <c r="I83" s="9"/>
      <c r="J83" s="9"/>
    </row>
    <row r="84" spans="1:10" ht="15.75" x14ac:dyDescent="0.2">
      <c r="B84" s="10"/>
      <c r="C84" s="11"/>
      <c r="D84" s="11"/>
      <c r="E84" s="16"/>
      <c r="F84" s="19"/>
      <c r="G84" s="19"/>
      <c r="H84" s="21"/>
      <c r="I84" s="9"/>
      <c r="J84" s="9"/>
    </row>
    <row r="85" spans="1:10" ht="15.75" x14ac:dyDescent="0.2">
      <c r="B85" s="10"/>
      <c r="C85" s="11"/>
      <c r="D85" s="11"/>
      <c r="E85" s="16"/>
      <c r="F85" s="19"/>
      <c r="G85" s="19"/>
      <c r="H85" s="21"/>
      <c r="I85" s="9"/>
      <c r="J85" s="9"/>
    </row>
    <row r="86" spans="1:10" ht="15.75" x14ac:dyDescent="0.2">
      <c r="B86" s="10"/>
      <c r="C86" s="11"/>
      <c r="D86" s="11"/>
      <c r="E86" s="16"/>
      <c r="F86" s="19"/>
      <c r="G86" s="19"/>
      <c r="H86" s="21"/>
      <c r="I86" s="9"/>
      <c r="J86" s="9"/>
    </row>
    <row r="87" spans="1:10" ht="15.75" x14ac:dyDescent="0.2">
      <c r="B87" s="10"/>
      <c r="C87" s="11"/>
      <c r="D87" s="11"/>
      <c r="E87" s="16"/>
      <c r="F87" s="19"/>
      <c r="G87" s="19"/>
      <c r="H87" s="21"/>
      <c r="I87" s="9"/>
      <c r="J87" s="9"/>
    </row>
    <row r="88" spans="1:10" ht="16.5" thickBot="1" x14ac:dyDescent="0.25">
      <c r="B88" s="10"/>
      <c r="C88" s="11"/>
      <c r="D88" s="11"/>
      <c r="E88" s="16"/>
      <c r="F88" s="19"/>
      <c r="G88" s="19"/>
      <c r="H88" s="21"/>
      <c r="I88" s="9"/>
      <c r="J88" s="9"/>
    </row>
    <row r="89" spans="1:10" s="24" customFormat="1" ht="16.5" thickTop="1" x14ac:dyDescent="0.25">
      <c r="A89" s="23"/>
      <c r="B89" s="84" t="s">
        <v>481</v>
      </c>
      <c r="C89" s="85"/>
      <c r="D89" s="85"/>
      <c r="E89" s="85"/>
      <c r="F89" s="85"/>
      <c r="G89" s="85"/>
      <c r="H89" s="86"/>
    </row>
    <row r="90" spans="1:10" s="24" customFormat="1" ht="15" x14ac:dyDescent="0.25">
      <c r="B90" s="25"/>
      <c r="C90" s="26"/>
      <c r="D90" s="27"/>
      <c r="E90" s="27"/>
      <c r="F90" s="28"/>
      <c r="G90" s="28"/>
      <c r="H90" s="29"/>
    </row>
    <row r="91" spans="1:10" s="24" customFormat="1" ht="27" customHeight="1" x14ac:dyDescent="0.25">
      <c r="B91" s="30"/>
      <c r="C91" s="26"/>
      <c r="D91" s="27"/>
      <c r="E91" s="27"/>
      <c r="F91" s="26"/>
      <c r="G91" s="26"/>
      <c r="H91" s="29"/>
    </row>
    <row r="92" spans="1:10" s="24" customFormat="1" ht="15.75" x14ac:dyDescent="0.25">
      <c r="B92" s="30"/>
      <c r="C92" s="26"/>
      <c r="D92" s="27"/>
      <c r="E92" s="27"/>
      <c r="F92" s="26"/>
      <c r="G92" s="26"/>
      <c r="H92" s="29"/>
    </row>
    <row r="93" spans="1:10" s="24" customFormat="1" ht="9" customHeight="1" x14ac:dyDescent="0.25">
      <c r="B93" s="30"/>
      <c r="C93" s="26"/>
      <c r="D93" s="31"/>
      <c r="E93" s="31"/>
      <c r="F93" s="31"/>
      <c r="G93" s="31"/>
      <c r="H93" s="32"/>
    </row>
    <row r="94" spans="1:10" s="24" customFormat="1" ht="23.25" x14ac:dyDescent="0.25">
      <c r="B94" s="69"/>
      <c r="C94" s="70"/>
      <c r="D94" s="70"/>
      <c r="E94" s="70"/>
      <c r="F94" s="70"/>
      <c r="G94" s="96"/>
      <c r="H94" s="97"/>
    </row>
    <row r="95" spans="1:10" s="24" customFormat="1" ht="24" thickBot="1" x14ac:dyDescent="0.3">
      <c r="B95" s="98"/>
      <c r="C95" s="99"/>
      <c r="D95" s="99"/>
      <c r="E95" s="99"/>
      <c r="F95" s="99"/>
      <c r="G95" s="99"/>
      <c r="H95" s="100"/>
    </row>
    <row r="96" spans="1:10" s="24" customFormat="1" ht="60.6" customHeight="1" thickTop="1" x14ac:dyDescent="0.25">
      <c r="B96" s="33" t="s">
        <v>6</v>
      </c>
      <c r="C96" s="87" t="str">
        <f>C8</f>
        <v>1° etapa: construcción de 6 aulas didácticas de 2 e/e, construcción de dirección provisional de 2 e/e, construcción de cubo de escaleras, construcción de núcleo de servicios sanitarios en estructura U2-C, obra exterior: construcción de plaza cívica, andadores de conexión, construcción de acceso principal, construcción de muros perimetrales, red eléctrica exterior, alumbrado exterior, construcción de cisterna prefabricada de 10'000 lts y red hidro - sanitaria.</v>
      </c>
      <c r="D96" s="87"/>
      <c r="E96" s="87"/>
      <c r="F96" s="87"/>
      <c r="G96" s="88"/>
      <c r="H96" s="89"/>
    </row>
    <row r="97" spans="2:8" s="24" customFormat="1" ht="27.95" customHeight="1" x14ac:dyDescent="0.25">
      <c r="B97" s="34" t="s">
        <v>7</v>
      </c>
      <c r="C97" s="90" t="str">
        <f>C9</f>
        <v>Escuela Primaria Nueva Creación (Colonia Azteca)</v>
      </c>
      <c r="D97" s="91"/>
      <c r="E97" s="91"/>
      <c r="F97" s="91"/>
      <c r="G97" s="91"/>
      <c r="H97" s="92"/>
    </row>
    <row r="98" spans="2:8" s="24" customFormat="1" ht="27.95" customHeight="1" x14ac:dyDescent="0.25">
      <c r="B98" s="34" t="s">
        <v>8</v>
      </c>
      <c r="C98" s="90" t="str">
        <f>C10</f>
        <v>Cabo San Lucas</v>
      </c>
      <c r="D98" s="91"/>
      <c r="E98" s="91"/>
      <c r="F98" s="91"/>
      <c r="G98" s="91"/>
      <c r="H98" s="92"/>
    </row>
    <row r="99" spans="2:8" s="24" customFormat="1" ht="22.9" customHeight="1" thickBot="1" x14ac:dyDescent="0.3">
      <c r="B99" s="35" t="s">
        <v>9</v>
      </c>
      <c r="C99" s="90" t="str">
        <f>C11</f>
        <v>Los Cabos, B.C.S.</v>
      </c>
      <c r="D99" s="91"/>
      <c r="E99" s="91"/>
      <c r="F99" s="91"/>
      <c r="G99" s="91"/>
      <c r="H99" s="92"/>
    </row>
    <row r="100" spans="2:8" s="24" customFormat="1" ht="32.450000000000003" customHeight="1" thickTop="1" thickBot="1" x14ac:dyDescent="0.3">
      <c r="B100" s="36" t="s">
        <v>10</v>
      </c>
      <c r="C100" s="37" t="s">
        <v>11</v>
      </c>
      <c r="D100" s="37" t="s">
        <v>12</v>
      </c>
      <c r="E100" s="37" t="s">
        <v>13</v>
      </c>
      <c r="F100" s="37" t="s">
        <v>15</v>
      </c>
      <c r="G100" s="37" t="s">
        <v>17</v>
      </c>
      <c r="H100" s="37" t="s">
        <v>14</v>
      </c>
    </row>
    <row r="101" spans="2:8" s="24" customFormat="1" ht="54" customHeight="1" thickTop="1" x14ac:dyDescent="0.25">
      <c r="B101" s="34"/>
      <c r="C101" s="74" t="str">
        <f>C15</f>
        <v>I.- construcción de 6 aulas didácticas de 2 e/e, construcción de dirección provisional de 2 e/e, construcción de cubo de escaleras, construcción de núcleo de servicios sanitarios en estructura U2-C</v>
      </c>
      <c r="D101" s="75"/>
      <c r="E101" s="76"/>
      <c r="F101" s="75"/>
      <c r="G101" s="75"/>
      <c r="H101" s="77"/>
    </row>
    <row r="102" spans="2:8" s="6" customFormat="1" ht="15.75" x14ac:dyDescent="0.2">
      <c r="B102" s="50"/>
      <c r="C102" s="51" t="str">
        <f>C16</f>
        <v>01.- Preliminares</v>
      </c>
      <c r="D102" s="52"/>
      <c r="E102" s="52"/>
      <c r="F102" s="52"/>
      <c r="G102" s="52"/>
      <c r="H102" s="52"/>
    </row>
    <row r="103" spans="2:8" ht="42.75" x14ac:dyDescent="0.2">
      <c r="B103" s="67" t="s">
        <v>118</v>
      </c>
      <c r="C103" s="71" t="s">
        <v>119</v>
      </c>
      <c r="D103" s="78" t="s">
        <v>4</v>
      </c>
      <c r="E103" s="79">
        <v>4312</v>
      </c>
      <c r="F103" s="13">
        <v>1</v>
      </c>
      <c r="G103" s="58"/>
      <c r="H103" s="22">
        <f t="shared" ref="H103:H192" si="0">ROUND(E103*F103,2)</f>
        <v>4312</v>
      </c>
    </row>
    <row r="104" spans="2:8" ht="28.5" x14ac:dyDescent="0.2">
      <c r="B104" s="67" t="s">
        <v>120</v>
      </c>
      <c r="C104" s="71" t="s">
        <v>121</v>
      </c>
      <c r="D104" s="78" t="s">
        <v>4</v>
      </c>
      <c r="E104" s="79">
        <v>4312</v>
      </c>
      <c r="F104" s="13">
        <v>1</v>
      </c>
      <c r="G104" s="58"/>
      <c r="H104" s="22">
        <f t="shared" si="0"/>
        <v>4312</v>
      </c>
    </row>
    <row r="105" spans="2:8" ht="57" x14ac:dyDescent="0.2">
      <c r="B105" s="67" t="s">
        <v>122</v>
      </c>
      <c r="C105" s="71" t="s">
        <v>123</v>
      </c>
      <c r="D105" s="78" t="s">
        <v>3</v>
      </c>
      <c r="E105" s="79">
        <v>23</v>
      </c>
      <c r="F105" s="13">
        <v>1</v>
      </c>
      <c r="G105" s="58"/>
      <c r="H105" s="22">
        <f t="shared" si="0"/>
        <v>23</v>
      </c>
    </row>
    <row r="106" spans="2:8" ht="28.5" x14ac:dyDescent="0.2">
      <c r="B106" s="67" t="s">
        <v>124</v>
      </c>
      <c r="C106" s="71" t="s">
        <v>125</v>
      </c>
      <c r="D106" s="78" t="s">
        <v>3</v>
      </c>
      <c r="E106" s="79">
        <v>8</v>
      </c>
      <c r="F106" s="13">
        <v>1</v>
      </c>
      <c r="G106" s="58"/>
      <c r="H106" s="22">
        <f t="shared" ref="H106:H110" si="1">ROUND(E106*F106,2)</f>
        <v>8</v>
      </c>
    </row>
    <row r="107" spans="2:8" ht="57" x14ac:dyDescent="0.2">
      <c r="B107" s="67" t="s">
        <v>126</v>
      </c>
      <c r="C107" s="71" t="s">
        <v>127</v>
      </c>
      <c r="D107" s="78" t="s">
        <v>3</v>
      </c>
      <c r="E107" s="79">
        <v>3</v>
      </c>
      <c r="F107" s="13">
        <v>1</v>
      </c>
      <c r="G107" s="58"/>
      <c r="H107" s="22">
        <f t="shared" si="1"/>
        <v>3</v>
      </c>
    </row>
    <row r="108" spans="2:8" ht="57" x14ac:dyDescent="0.2">
      <c r="B108" s="67" t="s">
        <v>128</v>
      </c>
      <c r="C108" s="71" t="s">
        <v>129</v>
      </c>
      <c r="D108" s="78" t="s">
        <v>3</v>
      </c>
      <c r="E108" s="79">
        <v>3</v>
      </c>
      <c r="F108" s="13">
        <v>1</v>
      </c>
      <c r="G108" s="58"/>
      <c r="H108" s="22">
        <f t="shared" si="1"/>
        <v>3</v>
      </c>
    </row>
    <row r="109" spans="2:8" ht="99.75" x14ac:dyDescent="0.2">
      <c r="B109" s="67" t="s">
        <v>130</v>
      </c>
      <c r="C109" s="71" t="s">
        <v>131</v>
      </c>
      <c r="D109" s="78" t="s">
        <v>21</v>
      </c>
      <c r="E109" s="79">
        <v>5106.66</v>
      </c>
      <c r="F109" s="13">
        <v>1</v>
      </c>
      <c r="G109" s="58"/>
      <c r="H109" s="22">
        <f t="shared" si="1"/>
        <v>5106.66</v>
      </c>
    </row>
    <row r="110" spans="2:8" ht="42.75" x14ac:dyDescent="0.2">
      <c r="B110" s="67" t="s">
        <v>132</v>
      </c>
      <c r="C110" s="71" t="s">
        <v>52</v>
      </c>
      <c r="D110" s="78" t="s">
        <v>4</v>
      </c>
      <c r="E110" s="79">
        <v>354.77</v>
      </c>
      <c r="F110" s="13">
        <v>1</v>
      </c>
      <c r="G110" s="58"/>
      <c r="H110" s="22">
        <f t="shared" si="1"/>
        <v>354.77</v>
      </c>
    </row>
    <row r="111" spans="2:8" ht="15.75" x14ac:dyDescent="0.2">
      <c r="B111" s="51"/>
      <c r="C111" s="53" t="s">
        <v>80</v>
      </c>
      <c r="D111" s="54"/>
      <c r="E111" s="54"/>
      <c r="F111" s="54"/>
      <c r="G111" s="54"/>
      <c r="H111" s="57">
        <f>SUM(H103:H110)</f>
        <v>14122.43</v>
      </c>
    </row>
    <row r="112" spans="2:8" s="6" customFormat="1" ht="15.75" x14ac:dyDescent="0.2">
      <c r="B112" s="50"/>
      <c r="C112" s="51" t="s">
        <v>82</v>
      </c>
      <c r="D112" s="52"/>
      <c r="E112" s="52"/>
      <c r="F112" s="52"/>
      <c r="G112" s="52"/>
      <c r="H112" s="52"/>
    </row>
    <row r="113" spans="2:8" ht="42.75" x14ac:dyDescent="0.2">
      <c r="B113" s="67" t="s">
        <v>133</v>
      </c>
      <c r="C113" s="71" t="s">
        <v>22</v>
      </c>
      <c r="D113" s="78" t="s">
        <v>21</v>
      </c>
      <c r="E113" s="79">
        <v>512.35</v>
      </c>
      <c r="F113" s="13">
        <v>1</v>
      </c>
      <c r="G113" s="58"/>
      <c r="H113" s="22">
        <f t="shared" si="0"/>
        <v>512.35</v>
      </c>
    </row>
    <row r="114" spans="2:8" ht="57" x14ac:dyDescent="0.2">
      <c r="B114" s="67" t="s">
        <v>134</v>
      </c>
      <c r="C114" s="71" t="s">
        <v>135</v>
      </c>
      <c r="D114" s="78" t="s">
        <v>4</v>
      </c>
      <c r="E114" s="79">
        <v>273.32</v>
      </c>
      <c r="F114" s="13">
        <v>1</v>
      </c>
      <c r="G114" s="58"/>
      <c r="H114" s="22">
        <f t="shared" si="0"/>
        <v>273.32</v>
      </c>
    </row>
    <row r="115" spans="2:8" ht="57" x14ac:dyDescent="0.2">
      <c r="B115" s="67" t="s">
        <v>136</v>
      </c>
      <c r="C115" s="71" t="s">
        <v>25</v>
      </c>
      <c r="D115" s="78" t="s">
        <v>20</v>
      </c>
      <c r="E115" s="79">
        <v>1998.54</v>
      </c>
      <c r="F115" s="13">
        <v>1</v>
      </c>
      <c r="G115" s="58"/>
      <c r="H115" s="22">
        <f t="shared" si="0"/>
        <v>1998.54</v>
      </c>
    </row>
    <row r="116" spans="2:8" ht="57" x14ac:dyDescent="0.2">
      <c r="B116" s="67" t="s">
        <v>137</v>
      </c>
      <c r="C116" s="71" t="s">
        <v>53</v>
      </c>
      <c r="D116" s="78" t="s">
        <v>20</v>
      </c>
      <c r="E116" s="79">
        <v>1622.8</v>
      </c>
      <c r="F116" s="13">
        <v>1</v>
      </c>
      <c r="G116" s="58"/>
      <c r="H116" s="22">
        <f t="shared" si="0"/>
        <v>1622.8</v>
      </c>
    </row>
    <row r="117" spans="2:8" ht="57" x14ac:dyDescent="0.2">
      <c r="B117" s="67" t="s">
        <v>138</v>
      </c>
      <c r="C117" s="71" t="s">
        <v>76</v>
      </c>
      <c r="D117" s="78" t="s">
        <v>20</v>
      </c>
      <c r="E117" s="79">
        <v>188.57</v>
      </c>
      <c r="F117" s="13">
        <v>1</v>
      </c>
      <c r="G117" s="58"/>
      <c r="H117" s="22">
        <f t="shared" si="0"/>
        <v>188.57</v>
      </c>
    </row>
    <row r="118" spans="2:8" ht="71.25" x14ac:dyDescent="0.2">
      <c r="B118" s="67" t="s">
        <v>139</v>
      </c>
      <c r="C118" s="71" t="s">
        <v>54</v>
      </c>
      <c r="D118" s="78" t="s">
        <v>20</v>
      </c>
      <c r="E118" s="79">
        <v>4039.6</v>
      </c>
      <c r="F118" s="13">
        <v>1</v>
      </c>
      <c r="G118" s="58"/>
      <c r="H118" s="22">
        <f t="shared" si="0"/>
        <v>4039.6</v>
      </c>
    </row>
    <row r="119" spans="2:8" ht="57" x14ac:dyDescent="0.2">
      <c r="B119" s="67" t="s">
        <v>140</v>
      </c>
      <c r="C119" s="71" t="s">
        <v>24</v>
      </c>
      <c r="D119" s="78" t="s">
        <v>4</v>
      </c>
      <c r="E119" s="79">
        <v>269.02999999999997</v>
      </c>
      <c r="F119" s="13">
        <v>1</v>
      </c>
      <c r="G119" s="58"/>
      <c r="H119" s="22">
        <f t="shared" si="0"/>
        <v>269.02999999999997</v>
      </c>
    </row>
    <row r="120" spans="2:8" ht="42.75" x14ac:dyDescent="0.2">
      <c r="B120" s="67" t="s">
        <v>141</v>
      </c>
      <c r="C120" s="71" t="s">
        <v>142</v>
      </c>
      <c r="D120" s="78" t="s">
        <v>5</v>
      </c>
      <c r="E120" s="79">
        <v>39.200000000000003</v>
      </c>
      <c r="F120" s="13">
        <v>1</v>
      </c>
      <c r="G120" s="58"/>
      <c r="H120" s="22">
        <f t="shared" si="0"/>
        <v>39.200000000000003</v>
      </c>
    </row>
    <row r="121" spans="2:8" ht="42.75" x14ac:dyDescent="0.2">
      <c r="B121" s="67" t="s">
        <v>143</v>
      </c>
      <c r="C121" s="71" t="s">
        <v>45</v>
      </c>
      <c r="D121" s="78" t="s">
        <v>5</v>
      </c>
      <c r="E121" s="79">
        <v>25.8</v>
      </c>
      <c r="F121" s="13">
        <v>1</v>
      </c>
      <c r="G121" s="58"/>
      <c r="H121" s="22">
        <f t="shared" si="0"/>
        <v>25.8</v>
      </c>
    </row>
    <row r="122" spans="2:8" ht="85.5" x14ac:dyDescent="0.2">
      <c r="B122" s="67" t="s">
        <v>144</v>
      </c>
      <c r="C122" s="71" t="s">
        <v>145</v>
      </c>
      <c r="D122" s="78" t="s">
        <v>21</v>
      </c>
      <c r="E122" s="79">
        <v>79.55</v>
      </c>
      <c r="F122" s="13">
        <v>1</v>
      </c>
      <c r="G122" s="58"/>
      <c r="H122" s="22">
        <f t="shared" si="0"/>
        <v>79.55</v>
      </c>
    </row>
    <row r="123" spans="2:8" ht="42.75" x14ac:dyDescent="0.2">
      <c r="B123" s="67" t="s">
        <v>146</v>
      </c>
      <c r="C123" s="71" t="s">
        <v>73</v>
      </c>
      <c r="D123" s="78" t="s">
        <v>4</v>
      </c>
      <c r="E123" s="79">
        <v>45.1</v>
      </c>
      <c r="F123" s="13">
        <v>1</v>
      </c>
      <c r="G123" s="58"/>
      <c r="H123" s="22">
        <f t="shared" ref="H123:H131" si="2">ROUND(E123*F123,2)</f>
        <v>45.1</v>
      </c>
    </row>
    <row r="124" spans="2:8" ht="57" x14ac:dyDescent="0.2">
      <c r="B124" s="67" t="s">
        <v>147</v>
      </c>
      <c r="C124" s="71" t="s">
        <v>148</v>
      </c>
      <c r="D124" s="78" t="s">
        <v>4</v>
      </c>
      <c r="E124" s="79">
        <v>5.14</v>
      </c>
      <c r="F124" s="13">
        <v>1</v>
      </c>
      <c r="G124" s="58"/>
      <c r="H124" s="22">
        <f t="shared" si="2"/>
        <v>5.14</v>
      </c>
    </row>
    <row r="125" spans="2:8" ht="42.75" x14ac:dyDescent="0.2">
      <c r="B125" s="67" t="s">
        <v>149</v>
      </c>
      <c r="C125" s="71" t="s">
        <v>150</v>
      </c>
      <c r="D125" s="78" t="s">
        <v>5</v>
      </c>
      <c r="E125" s="79">
        <v>15.25</v>
      </c>
      <c r="F125" s="13">
        <v>1</v>
      </c>
      <c r="G125" s="58"/>
      <c r="H125" s="22">
        <f t="shared" si="2"/>
        <v>15.25</v>
      </c>
    </row>
    <row r="126" spans="2:8" ht="42.75" x14ac:dyDescent="0.2">
      <c r="B126" s="67" t="s">
        <v>151</v>
      </c>
      <c r="C126" s="71" t="s">
        <v>67</v>
      </c>
      <c r="D126" s="78" t="s">
        <v>5</v>
      </c>
      <c r="E126" s="79">
        <v>69.31</v>
      </c>
      <c r="F126" s="13">
        <v>1</v>
      </c>
      <c r="G126" s="58"/>
      <c r="H126" s="22">
        <f t="shared" si="2"/>
        <v>69.31</v>
      </c>
    </row>
    <row r="127" spans="2:8" ht="71.25" x14ac:dyDescent="0.2">
      <c r="B127" s="67" t="s">
        <v>152</v>
      </c>
      <c r="C127" s="71" t="s">
        <v>153</v>
      </c>
      <c r="D127" s="78" t="s">
        <v>5</v>
      </c>
      <c r="E127" s="79">
        <v>34.270000000000003</v>
      </c>
      <c r="F127" s="13">
        <v>1</v>
      </c>
      <c r="G127" s="58"/>
      <c r="H127" s="22">
        <f t="shared" si="2"/>
        <v>34.270000000000003</v>
      </c>
    </row>
    <row r="128" spans="2:8" ht="85.5" x14ac:dyDescent="0.2">
      <c r="B128" s="67" t="s">
        <v>154</v>
      </c>
      <c r="C128" s="71" t="s">
        <v>155</v>
      </c>
      <c r="D128" s="78" t="s">
        <v>4</v>
      </c>
      <c r="E128" s="79">
        <v>533.91</v>
      </c>
      <c r="F128" s="13">
        <v>1</v>
      </c>
      <c r="G128" s="58"/>
      <c r="H128" s="22">
        <f t="shared" si="2"/>
        <v>533.91</v>
      </c>
    </row>
    <row r="129" spans="2:8" ht="71.25" x14ac:dyDescent="0.2">
      <c r="B129" s="67" t="s">
        <v>156</v>
      </c>
      <c r="C129" s="71" t="s">
        <v>23</v>
      </c>
      <c r="D129" s="78" t="s">
        <v>21</v>
      </c>
      <c r="E129" s="79">
        <v>255.04</v>
      </c>
      <c r="F129" s="13">
        <v>1</v>
      </c>
      <c r="G129" s="58"/>
      <c r="H129" s="22">
        <f t="shared" si="2"/>
        <v>255.04</v>
      </c>
    </row>
    <row r="130" spans="2:8" ht="42.75" x14ac:dyDescent="0.2">
      <c r="B130" s="67" t="s">
        <v>157</v>
      </c>
      <c r="C130" s="71" t="s">
        <v>66</v>
      </c>
      <c r="D130" s="78" t="s">
        <v>21</v>
      </c>
      <c r="E130" s="79">
        <v>257.3</v>
      </c>
      <c r="F130" s="13">
        <v>1</v>
      </c>
      <c r="G130" s="58"/>
      <c r="H130" s="22">
        <f t="shared" si="2"/>
        <v>257.3</v>
      </c>
    </row>
    <row r="131" spans="2:8" ht="71.25" x14ac:dyDescent="0.2">
      <c r="B131" s="67" t="s">
        <v>158</v>
      </c>
      <c r="C131" s="71" t="s">
        <v>46</v>
      </c>
      <c r="D131" s="78" t="s">
        <v>21</v>
      </c>
      <c r="E131" s="79">
        <v>240.47</v>
      </c>
      <c r="F131" s="13">
        <v>1</v>
      </c>
      <c r="G131" s="58"/>
      <c r="H131" s="22">
        <f t="shared" si="2"/>
        <v>240.47</v>
      </c>
    </row>
    <row r="132" spans="2:8" ht="15.75" x14ac:dyDescent="0.2">
      <c r="B132" s="51"/>
      <c r="C132" s="53" t="s">
        <v>65</v>
      </c>
      <c r="D132" s="54"/>
      <c r="E132" s="54"/>
      <c r="F132" s="54"/>
      <c r="G132" s="54"/>
      <c r="H132" s="57">
        <f>SUM(H113:H131)</f>
        <v>10504.55</v>
      </c>
    </row>
    <row r="133" spans="2:8" s="6" customFormat="1" ht="15.75" x14ac:dyDescent="0.2">
      <c r="B133" s="50"/>
      <c r="C133" s="51" t="s">
        <v>83</v>
      </c>
      <c r="D133" s="52"/>
      <c r="E133" s="52"/>
      <c r="F133" s="52"/>
      <c r="G133" s="52"/>
      <c r="H133" s="52"/>
    </row>
    <row r="134" spans="2:8" ht="57" x14ac:dyDescent="0.2">
      <c r="B134" s="67" t="s">
        <v>159</v>
      </c>
      <c r="C134" s="71" t="s">
        <v>160</v>
      </c>
      <c r="D134" s="78" t="s">
        <v>20</v>
      </c>
      <c r="E134" s="79">
        <v>14.3</v>
      </c>
      <c r="F134" s="13">
        <v>1</v>
      </c>
      <c r="G134" s="58"/>
      <c r="H134" s="22">
        <f t="shared" si="0"/>
        <v>14.3</v>
      </c>
    </row>
    <row r="135" spans="2:8" ht="42.75" x14ac:dyDescent="0.2">
      <c r="B135" s="67" t="s">
        <v>161</v>
      </c>
      <c r="C135" s="71" t="s">
        <v>28</v>
      </c>
      <c r="D135" s="78" t="s">
        <v>20</v>
      </c>
      <c r="E135" s="79">
        <v>6609.11</v>
      </c>
      <c r="F135" s="13">
        <v>1</v>
      </c>
      <c r="G135" s="58"/>
      <c r="H135" s="22">
        <f t="shared" si="0"/>
        <v>6609.11</v>
      </c>
    </row>
    <row r="136" spans="2:8" ht="42.75" x14ac:dyDescent="0.2">
      <c r="B136" s="67" t="s">
        <v>162</v>
      </c>
      <c r="C136" s="71" t="s">
        <v>43</v>
      </c>
      <c r="D136" s="78" t="s">
        <v>20</v>
      </c>
      <c r="E136" s="79">
        <v>137.59</v>
      </c>
      <c r="F136" s="13">
        <v>1</v>
      </c>
      <c r="G136" s="58"/>
      <c r="H136" s="22">
        <f t="shared" si="0"/>
        <v>137.59</v>
      </c>
    </row>
    <row r="137" spans="2:8" ht="42.75" x14ac:dyDescent="0.2">
      <c r="B137" s="67" t="s">
        <v>163</v>
      </c>
      <c r="C137" s="71" t="s">
        <v>56</v>
      </c>
      <c r="D137" s="78" t="s">
        <v>20</v>
      </c>
      <c r="E137" s="79">
        <v>766.52</v>
      </c>
      <c r="F137" s="13">
        <v>1</v>
      </c>
      <c r="G137" s="58"/>
      <c r="H137" s="22">
        <f t="shared" si="0"/>
        <v>766.52</v>
      </c>
    </row>
    <row r="138" spans="2:8" ht="71.25" x14ac:dyDescent="0.2">
      <c r="B138" s="67" t="s">
        <v>164</v>
      </c>
      <c r="C138" s="71" t="s">
        <v>57</v>
      </c>
      <c r="D138" s="78" t="s">
        <v>20</v>
      </c>
      <c r="E138" s="79">
        <v>3381.18</v>
      </c>
      <c r="F138" s="13">
        <v>1</v>
      </c>
      <c r="G138" s="58"/>
      <c r="H138" s="22">
        <f t="shared" si="0"/>
        <v>3381.18</v>
      </c>
    </row>
    <row r="139" spans="2:8" ht="42.75" x14ac:dyDescent="0.2">
      <c r="B139" s="67" t="s">
        <v>165</v>
      </c>
      <c r="C139" s="71" t="s">
        <v>55</v>
      </c>
      <c r="D139" s="78" t="s">
        <v>4</v>
      </c>
      <c r="E139" s="79">
        <v>308.64999999999998</v>
      </c>
      <c r="F139" s="13">
        <v>1</v>
      </c>
      <c r="G139" s="58"/>
      <c r="H139" s="22">
        <f t="shared" si="0"/>
        <v>308.64999999999998</v>
      </c>
    </row>
    <row r="140" spans="2:8" ht="28.5" x14ac:dyDescent="0.2">
      <c r="B140" s="67" t="s">
        <v>166</v>
      </c>
      <c r="C140" s="71" t="s">
        <v>27</v>
      </c>
      <c r="D140" s="78" t="s">
        <v>4</v>
      </c>
      <c r="E140" s="79">
        <v>260.57</v>
      </c>
      <c r="F140" s="13">
        <v>1</v>
      </c>
      <c r="G140" s="58"/>
      <c r="H140" s="22">
        <f t="shared" ref="H140:H143" si="3">ROUND(E140*F140,2)</f>
        <v>260.57</v>
      </c>
    </row>
    <row r="141" spans="2:8" ht="28.5" x14ac:dyDescent="0.2">
      <c r="B141" s="67" t="s">
        <v>167</v>
      </c>
      <c r="C141" s="71" t="s">
        <v>26</v>
      </c>
      <c r="D141" s="78" t="s">
        <v>4</v>
      </c>
      <c r="E141" s="79">
        <v>354.33</v>
      </c>
      <c r="F141" s="13">
        <v>1</v>
      </c>
      <c r="G141" s="58"/>
      <c r="H141" s="22">
        <f t="shared" si="3"/>
        <v>354.33</v>
      </c>
    </row>
    <row r="142" spans="2:8" ht="57" x14ac:dyDescent="0.2">
      <c r="B142" s="67" t="s">
        <v>168</v>
      </c>
      <c r="C142" s="71" t="s">
        <v>72</v>
      </c>
      <c r="D142" s="78" t="s">
        <v>4</v>
      </c>
      <c r="E142" s="79">
        <v>35.89</v>
      </c>
      <c r="F142" s="13">
        <v>1</v>
      </c>
      <c r="G142" s="58"/>
      <c r="H142" s="22">
        <f t="shared" si="3"/>
        <v>35.89</v>
      </c>
    </row>
    <row r="143" spans="2:8" ht="85.5" x14ac:dyDescent="0.2">
      <c r="B143" s="67" t="s">
        <v>169</v>
      </c>
      <c r="C143" s="71" t="s">
        <v>170</v>
      </c>
      <c r="D143" s="78" t="s">
        <v>21</v>
      </c>
      <c r="E143" s="79">
        <v>97.78</v>
      </c>
      <c r="F143" s="13">
        <v>1</v>
      </c>
      <c r="G143" s="58"/>
      <c r="H143" s="22">
        <f t="shared" si="3"/>
        <v>97.78</v>
      </c>
    </row>
    <row r="144" spans="2:8" ht="15.75" x14ac:dyDescent="0.2">
      <c r="B144" s="51"/>
      <c r="C144" s="53" t="s">
        <v>29</v>
      </c>
      <c r="D144" s="54"/>
      <c r="E144" s="54"/>
      <c r="F144" s="54"/>
      <c r="G144" s="54"/>
      <c r="H144" s="57">
        <f>SUM(H134:H143)</f>
        <v>11965.92</v>
      </c>
    </row>
    <row r="145" spans="2:8" s="6" customFormat="1" ht="15.75" x14ac:dyDescent="0.2">
      <c r="B145" s="50"/>
      <c r="C145" s="51" t="s">
        <v>84</v>
      </c>
      <c r="D145" s="52"/>
      <c r="E145" s="52"/>
      <c r="F145" s="52"/>
      <c r="G145" s="52"/>
      <c r="H145" s="52"/>
    </row>
    <row r="146" spans="2:8" ht="85.5" x14ac:dyDescent="0.2">
      <c r="B146" s="67" t="s">
        <v>171</v>
      </c>
      <c r="C146" s="71" t="s">
        <v>172</v>
      </c>
      <c r="D146" s="78" t="s">
        <v>5</v>
      </c>
      <c r="E146" s="79">
        <v>64.900000000000006</v>
      </c>
      <c r="F146" s="13">
        <v>1</v>
      </c>
      <c r="G146" s="58"/>
      <c r="H146" s="22">
        <f t="shared" si="0"/>
        <v>64.900000000000006</v>
      </c>
    </row>
    <row r="147" spans="2:8" ht="99.75" x14ac:dyDescent="0.2">
      <c r="B147" s="67" t="s">
        <v>173</v>
      </c>
      <c r="C147" s="71" t="s">
        <v>174</v>
      </c>
      <c r="D147" s="78" t="s">
        <v>5</v>
      </c>
      <c r="E147" s="79">
        <v>168.92</v>
      </c>
      <c r="F147" s="13">
        <v>1</v>
      </c>
      <c r="G147" s="58"/>
      <c r="H147" s="22">
        <f t="shared" si="0"/>
        <v>168.92</v>
      </c>
    </row>
    <row r="148" spans="2:8" ht="99.75" x14ac:dyDescent="0.2">
      <c r="B148" s="67" t="s">
        <v>175</v>
      </c>
      <c r="C148" s="71" t="s">
        <v>176</v>
      </c>
      <c r="D148" s="78" t="s">
        <v>5</v>
      </c>
      <c r="E148" s="79">
        <v>115.18</v>
      </c>
      <c r="F148" s="13">
        <v>1</v>
      </c>
      <c r="G148" s="58"/>
      <c r="H148" s="22">
        <f t="shared" si="0"/>
        <v>115.18</v>
      </c>
    </row>
    <row r="149" spans="2:8" ht="171" x14ac:dyDescent="0.2">
      <c r="B149" s="67" t="s">
        <v>177</v>
      </c>
      <c r="C149" s="71" t="s">
        <v>178</v>
      </c>
      <c r="D149" s="78" t="s">
        <v>4</v>
      </c>
      <c r="E149" s="79">
        <v>208.6</v>
      </c>
      <c r="F149" s="13">
        <v>1</v>
      </c>
      <c r="G149" s="58"/>
      <c r="H149" s="22">
        <f t="shared" si="0"/>
        <v>208.6</v>
      </c>
    </row>
    <row r="150" spans="2:8" ht="156.75" x14ac:dyDescent="0.2">
      <c r="B150" s="67" t="s">
        <v>179</v>
      </c>
      <c r="C150" s="71" t="s">
        <v>180</v>
      </c>
      <c r="D150" s="78" t="s">
        <v>4</v>
      </c>
      <c r="E150" s="79">
        <v>20.16</v>
      </c>
      <c r="F150" s="13">
        <v>1</v>
      </c>
      <c r="G150" s="58"/>
      <c r="H150" s="22">
        <f t="shared" si="0"/>
        <v>20.16</v>
      </c>
    </row>
    <row r="151" spans="2:8" ht="99.75" x14ac:dyDescent="0.2">
      <c r="B151" s="67" t="s">
        <v>181</v>
      </c>
      <c r="C151" s="71" t="s">
        <v>182</v>
      </c>
      <c r="D151" s="78" t="s">
        <v>5</v>
      </c>
      <c r="E151" s="79">
        <v>25.6</v>
      </c>
      <c r="F151" s="13">
        <v>1</v>
      </c>
      <c r="G151" s="58"/>
      <c r="H151" s="22">
        <f t="shared" si="0"/>
        <v>25.6</v>
      </c>
    </row>
    <row r="152" spans="2:8" ht="99.75" x14ac:dyDescent="0.2">
      <c r="B152" s="67" t="s">
        <v>183</v>
      </c>
      <c r="C152" s="71" t="s">
        <v>184</v>
      </c>
      <c r="D152" s="78" t="s">
        <v>4</v>
      </c>
      <c r="E152" s="79">
        <v>21.8</v>
      </c>
      <c r="F152" s="13">
        <v>1</v>
      </c>
      <c r="G152" s="58"/>
      <c r="H152" s="22">
        <f t="shared" si="0"/>
        <v>21.8</v>
      </c>
    </row>
    <row r="153" spans="2:8" ht="57" x14ac:dyDescent="0.2">
      <c r="B153" s="67" t="s">
        <v>185</v>
      </c>
      <c r="C153" s="71" t="s">
        <v>30</v>
      </c>
      <c r="D153" s="78" t="s">
        <v>4</v>
      </c>
      <c r="E153" s="79">
        <v>273.22000000000003</v>
      </c>
      <c r="F153" s="13">
        <v>1</v>
      </c>
      <c r="G153" s="58"/>
      <c r="H153" s="22">
        <f t="shared" si="0"/>
        <v>273.22000000000003</v>
      </c>
    </row>
    <row r="154" spans="2:8" ht="114" x14ac:dyDescent="0.2">
      <c r="B154" s="67" t="s">
        <v>186</v>
      </c>
      <c r="C154" s="71" t="s">
        <v>69</v>
      </c>
      <c r="D154" s="78" t="s">
        <v>4</v>
      </c>
      <c r="E154" s="79">
        <v>200.96</v>
      </c>
      <c r="F154" s="13">
        <v>1</v>
      </c>
      <c r="G154" s="58"/>
      <c r="H154" s="22">
        <f t="shared" si="0"/>
        <v>200.96</v>
      </c>
    </row>
    <row r="155" spans="2:8" ht="114" x14ac:dyDescent="0.2">
      <c r="B155" s="67" t="s">
        <v>187</v>
      </c>
      <c r="C155" s="71" t="s">
        <v>188</v>
      </c>
      <c r="D155" s="78" t="s">
        <v>4</v>
      </c>
      <c r="E155" s="79">
        <v>72.260000000000005</v>
      </c>
      <c r="F155" s="13">
        <v>1</v>
      </c>
      <c r="G155" s="58"/>
      <c r="H155" s="22">
        <f t="shared" ref="H155:H168" si="4">ROUND(E155*F155,2)</f>
        <v>72.260000000000005</v>
      </c>
    </row>
    <row r="156" spans="2:8" ht="42.75" x14ac:dyDescent="0.2">
      <c r="B156" s="67" t="s">
        <v>189</v>
      </c>
      <c r="C156" s="71" t="s">
        <v>190</v>
      </c>
      <c r="D156" s="78" t="s">
        <v>4</v>
      </c>
      <c r="E156" s="79">
        <v>3.85</v>
      </c>
      <c r="F156" s="13">
        <v>1</v>
      </c>
      <c r="G156" s="58"/>
      <c r="H156" s="22">
        <f t="shared" si="4"/>
        <v>3.85</v>
      </c>
    </row>
    <row r="157" spans="2:8" ht="42.75" x14ac:dyDescent="0.2">
      <c r="B157" s="67" t="s">
        <v>191</v>
      </c>
      <c r="C157" s="71" t="s">
        <v>192</v>
      </c>
      <c r="D157" s="78" t="s">
        <v>5</v>
      </c>
      <c r="E157" s="79">
        <v>30.6</v>
      </c>
      <c r="F157" s="13">
        <v>1</v>
      </c>
      <c r="G157" s="58"/>
      <c r="H157" s="22">
        <f t="shared" si="4"/>
        <v>30.6</v>
      </c>
    </row>
    <row r="158" spans="2:8" ht="156.75" x14ac:dyDescent="0.2">
      <c r="B158" s="67" t="s">
        <v>193</v>
      </c>
      <c r="C158" s="71" t="s">
        <v>19</v>
      </c>
      <c r="D158" s="78" t="s">
        <v>4</v>
      </c>
      <c r="E158" s="79">
        <v>359.96</v>
      </c>
      <c r="F158" s="13">
        <v>1</v>
      </c>
      <c r="G158" s="58"/>
      <c r="H158" s="22">
        <f t="shared" si="4"/>
        <v>359.96</v>
      </c>
    </row>
    <row r="159" spans="2:8" ht="85.5" x14ac:dyDescent="0.2">
      <c r="B159" s="67" t="s">
        <v>194</v>
      </c>
      <c r="C159" s="71" t="s">
        <v>31</v>
      </c>
      <c r="D159" s="78" t="s">
        <v>4</v>
      </c>
      <c r="E159" s="79">
        <v>959.45</v>
      </c>
      <c r="F159" s="13">
        <v>1</v>
      </c>
      <c r="G159" s="58"/>
      <c r="H159" s="22">
        <f t="shared" si="4"/>
        <v>959.45</v>
      </c>
    </row>
    <row r="160" spans="2:8" ht="128.25" x14ac:dyDescent="0.2">
      <c r="B160" s="67" t="s">
        <v>195</v>
      </c>
      <c r="C160" s="71" t="s">
        <v>196</v>
      </c>
      <c r="D160" s="78" t="s">
        <v>4</v>
      </c>
      <c r="E160" s="79">
        <v>58.18</v>
      </c>
      <c r="F160" s="13">
        <v>1</v>
      </c>
      <c r="G160" s="58"/>
      <c r="H160" s="22">
        <f t="shared" si="4"/>
        <v>58.18</v>
      </c>
    </row>
    <row r="161" spans="2:8" ht="156.75" x14ac:dyDescent="0.2">
      <c r="B161" s="67" t="s">
        <v>197</v>
      </c>
      <c r="C161" s="71" t="s">
        <v>198</v>
      </c>
      <c r="D161" s="78" t="s">
        <v>4</v>
      </c>
      <c r="E161" s="79">
        <v>58.18</v>
      </c>
      <c r="F161" s="13">
        <v>1</v>
      </c>
      <c r="G161" s="58"/>
      <c r="H161" s="22">
        <f t="shared" si="4"/>
        <v>58.18</v>
      </c>
    </row>
    <row r="162" spans="2:8" ht="156.75" x14ac:dyDescent="0.2">
      <c r="B162" s="67" t="s">
        <v>199</v>
      </c>
      <c r="C162" s="71" t="s">
        <v>200</v>
      </c>
      <c r="D162" s="78" t="s">
        <v>4</v>
      </c>
      <c r="E162" s="79">
        <v>284.24</v>
      </c>
      <c r="F162" s="13">
        <v>1</v>
      </c>
      <c r="G162" s="58"/>
      <c r="H162" s="22">
        <f t="shared" si="4"/>
        <v>284.24</v>
      </c>
    </row>
    <row r="163" spans="2:8" ht="156.75" x14ac:dyDescent="0.2">
      <c r="B163" s="67" t="s">
        <v>201</v>
      </c>
      <c r="C163" s="71" t="s">
        <v>47</v>
      </c>
      <c r="D163" s="78" t="s">
        <v>5</v>
      </c>
      <c r="E163" s="79">
        <v>207.35</v>
      </c>
      <c r="F163" s="13">
        <v>1</v>
      </c>
      <c r="G163" s="58"/>
      <c r="H163" s="22">
        <f t="shared" si="4"/>
        <v>207.35</v>
      </c>
    </row>
    <row r="164" spans="2:8" ht="171" x14ac:dyDescent="0.2">
      <c r="B164" s="67" t="s">
        <v>202</v>
      </c>
      <c r="C164" s="71" t="s">
        <v>68</v>
      </c>
      <c r="D164" s="78" t="s">
        <v>4</v>
      </c>
      <c r="E164" s="79">
        <v>1444.03</v>
      </c>
      <c r="F164" s="13">
        <v>1</v>
      </c>
      <c r="G164" s="58"/>
      <c r="H164" s="22">
        <f t="shared" si="4"/>
        <v>1444.03</v>
      </c>
    </row>
    <row r="165" spans="2:8" ht="128.25" x14ac:dyDescent="0.2">
      <c r="B165" s="67" t="s">
        <v>203</v>
      </c>
      <c r="C165" s="71" t="s">
        <v>204</v>
      </c>
      <c r="D165" s="78" t="s">
        <v>4</v>
      </c>
      <c r="E165" s="79">
        <v>224.29</v>
      </c>
      <c r="F165" s="13">
        <v>1</v>
      </c>
      <c r="G165" s="58"/>
      <c r="H165" s="22">
        <f t="shared" si="4"/>
        <v>224.29</v>
      </c>
    </row>
    <row r="166" spans="2:8" ht="99.75" x14ac:dyDescent="0.2">
      <c r="B166" s="67" t="s">
        <v>205</v>
      </c>
      <c r="C166" s="71" t="s">
        <v>206</v>
      </c>
      <c r="D166" s="78" t="s">
        <v>4</v>
      </c>
      <c r="E166" s="79">
        <v>122.89</v>
      </c>
      <c r="F166" s="13">
        <v>1</v>
      </c>
      <c r="G166" s="58"/>
      <c r="H166" s="22">
        <f t="shared" si="4"/>
        <v>122.89</v>
      </c>
    </row>
    <row r="167" spans="2:8" ht="99.75" x14ac:dyDescent="0.2">
      <c r="B167" s="67" t="s">
        <v>207</v>
      </c>
      <c r="C167" s="71" t="s">
        <v>208</v>
      </c>
      <c r="D167" s="78" t="s">
        <v>3</v>
      </c>
      <c r="E167" s="79">
        <v>9</v>
      </c>
      <c r="F167" s="13">
        <v>1</v>
      </c>
      <c r="G167" s="58"/>
      <c r="H167" s="22">
        <f t="shared" si="4"/>
        <v>9</v>
      </c>
    </row>
    <row r="168" spans="2:8" ht="71.25" x14ac:dyDescent="0.2">
      <c r="B168" s="67" t="s">
        <v>209</v>
      </c>
      <c r="C168" s="71" t="s">
        <v>32</v>
      </c>
      <c r="D168" s="78" t="s">
        <v>4</v>
      </c>
      <c r="E168" s="79">
        <v>128.82</v>
      </c>
      <c r="F168" s="13">
        <v>1</v>
      </c>
      <c r="G168" s="58"/>
      <c r="H168" s="22">
        <f t="shared" si="4"/>
        <v>128.82</v>
      </c>
    </row>
    <row r="169" spans="2:8" ht="15.75" x14ac:dyDescent="0.2">
      <c r="B169" s="51"/>
      <c r="C169" s="53" t="s">
        <v>33</v>
      </c>
      <c r="D169" s="54"/>
      <c r="E169" s="54"/>
      <c r="F169" s="54"/>
      <c r="G169" s="54"/>
      <c r="H169" s="57">
        <f>SUM(H146:H168)</f>
        <v>5062.4399999999996</v>
      </c>
    </row>
    <row r="170" spans="2:8" s="6" customFormat="1" ht="15.75" x14ac:dyDescent="0.2">
      <c r="B170" s="50"/>
      <c r="C170" s="51" t="s">
        <v>85</v>
      </c>
      <c r="D170" s="52"/>
      <c r="E170" s="52"/>
      <c r="F170" s="52"/>
      <c r="G170" s="52"/>
      <c r="H170" s="52"/>
    </row>
    <row r="171" spans="2:8" ht="42.75" x14ac:dyDescent="0.2">
      <c r="B171" s="67" t="s">
        <v>210</v>
      </c>
      <c r="C171" s="71" t="s">
        <v>211</v>
      </c>
      <c r="D171" s="78" t="s">
        <v>4</v>
      </c>
      <c r="E171" s="79">
        <v>43.98</v>
      </c>
      <c r="F171" s="13">
        <v>1</v>
      </c>
      <c r="G171" s="58"/>
      <c r="H171" s="22">
        <f t="shared" si="0"/>
        <v>43.98</v>
      </c>
    </row>
    <row r="172" spans="2:8" ht="99.75" x14ac:dyDescent="0.2">
      <c r="B172" s="67" t="s">
        <v>212</v>
      </c>
      <c r="C172" s="71" t="s">
        <v>48</v>
      </c>
      <c r="D172" s="78" t="s">
        <v>4</v>
      </c>
      <c r="E172" s="79">
        <v>43.98</v>
      </c>
      <c r="F172" s="13">
        <v>1</v>
      </c>
      <c r="G172" s="58"/>
      <c r="H172" s="22">
        <f t="shared" ref="H172:H181" si="5">ROUND(E172*F172,2)</f>
        <v>43.98</v>
      </c>
    </row>
    <row r="173" spans="2:8" ht="99.75" x14ac:dyDescent="0.2">
      <c r="B173" s="67" t="s">
        <v>213</v>
      </c>
      <c r="C173" s="71" t="s">
        <v>58</v>
      </c>
      <c r="D173" s="78" t="s">
        <v>3</v>
      </c>
      <c r="E173" s="79">
        <v>4</v>
      </c>
      <c r="F173" s="13">
        <v>1</v>
      </c>
      <c r="G173" s="58"/>
      <c r="H173" s="22">
        <f t="shared" si="5"/>
        <v>4</v>
      </c>
    </row>
    <row r="174" spans="2:8" ht="85.5" x14ac:dyDescent="0.2">
      <c r="B174" s="67" t="s">
        <v>214</v>
      </c>
      <c r="C174" s="71" t="s">
        <v>215</v>
      </c>
      <c r="D174" s="78" t="s">
        <v>3</v>
      </c>
      <c r="E174" s="79">
        <v>3</v>
      </c>
      <c r="F174" s="13">
        <v>1</v>
      </c>
      <c r="G174" s="58"/>
      <c r="H174" s="22">
        <f t="shared" si="5"/>
        <v>3</v>
      </c>
    </row>
    <row r="175" spans="2:8" ht="57" x14ac:dyDescent="0.2">
      <c r="B175" s="67" t="s">
        <v>216</v>
      </c>
      <c r="C175" s="71" t="s">
        <v>217</v>
      </c>
      <c r="D175" s="78" t="s">
        <v>4</v>
      </c>
      <c r="E175" s="79">
        <v>4.4000000000000004</v>
      </c>
      <c r="F175" s="13">
        <v>1</v>
      </c>
      <c r="G175" s="58"/>
      <c r="H175" s="22">
        <f t="shared" si="5"/>
        <v>4.4000000000000004</v>
      </c>
    </row>
    <row r="176" spans="2:8" ht="42.75" x14ac:dyDescent="0.2">
      <c r="B176" s="67" t="s">
        <v>218</v>
      </c>
      <c r="C176" s="71" t="s">
        <v>219</v>
      </c>
      <c r="D176" s="78" t="s">
        <v>3</v>
      </c>
      <c r="E176" s="79">
        <v>4</v>
      </c>
      <c r="F176" s="13">
        <v>1</v>
      </c>
      <c r="G176" s="58"/>
      <c r="H176" s="22">
        <f t="shared" si="5"/>
        <v>4</v>
      </c>
    </row>
    <row r="177" spans="2:8" ht="185.25" x14ac:dyDescent="0.2">
      <c r="B177" s="67" t="s">
        <v>220</v>
      </c>
      <c r="C177" s="71" t="s">
        <v>221</v>
      </c>
      <c r="D177" s="78" t="s">
        <v>5</v>
      </c>
      <c r="E177" s="79">
        <v>24</v>
      </c>
      <c r="F177" s="13">
        <v>1</v>
      </c>
      <c r="G177" s="58"/>
      <c r="H177" s="22">
        <f t="shared" si="5"/>
        <v>24</v>
      </c>
    </row>
    <row r="178" spans="2:8" ht="42.75" x14ac:dyDescent="0.2">
      <c r="B178" s="67" t="s">
        <v>222</v>
      </c>
      <c r="C178" s="71" t="s">
        <v>223</v>
      </c>
      <c r="D178" s="78" t="s">
        <v>3</v>
      </c>
      <c r="E178" s="79">
        <v>1</v>
      </c>
      <c r="F178" s="13">
        <v>1</v>
      </c>
      <c r="G178" s="58"/>
      <c r="H178" s="22">
        <f t="shared" si="5"/>
        <v>1</v>
      </c>
    </row>
    <row r="179" spans="2:8" ht="42.75" x14ac:dyDescent="0.2">
      <c r="B179" s="67" t="s">
        <v>224</v>
      </c>
      <c r="C179" s="71" t="s">
        <v>225</v>
      </c>
      <c r="D179" s="78" t="s">
        <v>3</v>
      </c>
      <c r="E179" s="79">
        <v>1</v>
      </c>
      <c r="F179" s="13">
        <v>1</v>
      </c>
      <c r="G179" s="58"/>
      <c r="H179" s="22">
        <f t="shared" si="5"/>
        <v>1</v>
      </c>
    </row>
    <row r="180" spans="2:8" ht="42.75" x14ac:dyDescent="0.2">
      <c r="B180" s="67" t="s">
        <v>226</v>
      </c>
      <c r="C180" s="71" t="s">
        <v>227</v>
      </c>
      <c r="D180" s="78" t="s">
        <v>4</v>
      </c>
      <c r="E180" s="79">
        <v>4.4000000000000004</v>
      </c>
      <c r="F180" s="13">
        <v>1</v>
      </c>
      <c r="G180" s="58"/>
      <c r="H180" s="22">
        <f t="shared" si="5"/>
        <v>4.4000000000000004</v>
      </c>
    </row>
    <row r="181" spans="2:8" ht="99.75" x14ac:dyDescent="0.2">
      <c r="B181" s="67" t="s">
        <v>228</v>
      </c>
      <c r="C181" s="71" t="s">
        <v>229</v>
      </c>
      <c r="D181" s="78" t="s">
        <v>4</v>
      </c>
      <c r="E181" s="79">
        <v>36.72</v>
      </c>
      <c r="F181" s="13">
        <v>1</v>
      </c>
      <c r="G181" s="58"/>
      <c r="H181" s="22">
        <f t="shared" si="5"/>
        <v>36.72</v>
      </c>
    </row>
    <row r="182" spans="2:8" ht="15.75" x14ac:dyDescent="0.2">
      <c r="B182" s="51"/>
      <c r="C182" s="53" t="s">
        <v>59</v>
      </c>
      <c r="D182" s="54"/>
      <c r="E182" s="54"/>
      <c r="F182" s="54"/>
      <c r="G182" s="54"/>
      <c r="H182" s="57">
        <f>SUM(H171:H181)</f>
        <v>170.48000000000002</v>
      </c>
    </row>
    <row r="183" spans="2:8" s="6" customFormat="1" ht="15.75" x14ac:dyDescent="0.2">
      <c r="B183" s="50"/>
      <c r="C183" s="51" t="s">
        <v>86</v>
      </c>
      <c r="D183" s="52"/>
      <c r="E183" s="52"/>
      <c r="F183" s="52"/>
      <c r="G183" s="52"/>
      <c r="H183" s="52"/>
    </row>
    <row r="184" spans="2:8" s="6" customFormat="1" ht="15.75" x14ac:dyDescent="0.2">
      <c r="B184" s="50"/>
      <c r="C184" s="51" t="s">
        <v>92</v>
      </c>
      <c r="D184" s="52"/>
      <c r="E184" s="52"/>
      <c r="F184" s="52"/>
      <c r="G184" s="52"/>
      <c r="H184" s="52"/>
    </row>
    <row r="185" spans="2:8" ht="88.9" customHeight="1" x14ac:dyDescent="0.2">
      <c r="B185" s="67" t="s">
        <v>230</v>
      </c>
      <c r="C185" s="71" t="s">
        <v>36</v>
      </c>
      <c r="D185" s="78" t="s">
        <v>35</v>
      </c>
      <c r="E185" s="79">
        <v>23</v>
      </c>
      <c r="F185" s="13">
        <v>1</v>
      </c>
      <c r="G185" s="58"/>
      <c r="H185" s="22">
        <f t="shared" si="0"/>
        <v>23</v>
      </c>
    </row>
    <row r="186" spans="2:8" ht="28.5" x14ac:dyDescent="0.2">
      <c r="B186" s="67" t="s">
        <v>231</v>
      </c>
      <c r="C186" s="71" t="s">
        <v>34</v>
      </c>
      <c r="D186" s="78" t="s">
        <v>35</v>
      </c>
      <c r="E186" s="79">
        <v>37</v>
      </c>
      <c r="F186" s="13">
        <v>1</v>
      </c>
      <c r="G186" s="58"/>
      <c r="H186" s="22">
        <f t="shared" si="0"/>
        <v>37</v>
      </c>
    </row>
    <row r="187" spans="2:8" ht="71.25" x14ac:dyDescent="0.2">
      <c r="B187" s="67" t="s">
        <v>232</v>
      </c>
      <c r="C187" s="71" t="s">
        <v>233</v>
      </c>
      <c r="D187" s="78" t="s">
        <v>3</v>
      </c>
      <c r="E187" s="79">
        <v>20</v>
      </c>
      <c r="F187" s="13">
        <v>1</v>
      </c>
      <c r="G187" s="58"/>
      <c r="H187" s="22">
        <f t="shared" si="0"/>
        <v>20</v>
      </c>
    </row>
    <row r="188" spans="2:8" ht="71.25" x14ac:dyDescent="0.2">
      <c r="B188" s="67" t="s">
        <v>234</v>
      </c>
      <c r="C188" s="71" t="s">
        <v>70</v>
      </c>
      <c r="D188" s="78" t="s">
        <v>3</v>
      </c>
      <c r="E188" s="79">
        <v>15</v>
      </c>
      <c r="F188" s="13">
        <v>1</v>
      </c>
      <c r="G188" s="58"/>
      <c r="H188" s="22">
        <f t="shared" si="0"/>
        <v>15</v>
      </c>
    </row>
    <row r="189" spans="2:8" ht="99.75" x14ac:dyDescent="0.2">
      <c r="B189" s="67" t="s">
        <v>235</v>
      </c>
      <c r="C189" s="71" t="s">
        <v>236</v>
      </c>
      <c r="D189" s="78" t="s">
        <v>3</v>
      </c>
      <c r="E189" s="79">
        <v>2</v>
      </c>
      <c r="F189" s="13">
        <v>1</v>
      </c>
      <c r="G189" s="58"/>
      <c r="H189" s="22">
        <f t="shared" si="0"/>
        <v>2</v>
      </c>
    </row>
    <row r="190" spans="2:8" ht="57" x14ac:dyDescent="0.2">
      <c r="B190" s="67" t="s">
        <v>237</v>
      </c>
      <c r="C190" s="71" t="s">
        <v>38</v>
      </c>
      <c r="D190" s="78" t="s">
        <v>35</v>
      </c>
      <c r="E190" s="79">
        <v>16</v>
      </c>
      <c r="F190" s="13">
        <v>1</v>
      </c>
      <c r="G190" s="58"/>
      <c r="H190" s="22">
        <f t="shared" si="0"/>
        <v>16</v>
      </c>
    </row>
    <row r="191" spans="2:8" ht="42.75" x14ac:dyDescent="0.2">
      <c r="B191" s="67" t="s">
        <v>238</v>
      </c>
      <c r="C191" s="71" t="s">
        <v>37</v>
      </c>
      <c r="D191" s="78" t="s">
        <v>3</v>
      </c>
      <c r="E191" s="79">
        <v>16</v>
      </c>
      <c r="F191" s="13">
        <v>1</v>
      </c>
      <c r="G191" s="58"/>
      <c r="H191" s="22">
        <f t="shared" si="0"/>
        <v>16</v>
      </c>
    </row>
    <row r="192" spans="2:8" ht="114" x14ac:dyDescent="0.2">
      <c r="B192" s="67" t="s">
        <v>239</v>
      </c>
      <c r="C192" s="71" t="s">
        <v>49</v>
      </c>
      <c r="D192" s="78" t="s">
        <v>3</v>
      </c>
      <c r="E192" s="79">
        <v>10</v>
      </c>
      <c r="F192" s="13">
        <v>1</v>
      </c>
      <c r="G192" s="58"/>
      <c r="H192" s="22">
        <f t="shared" si="0"/>
        <v>10</v>
      </c>
    </row>
    <row r="193" spans="2:8" ht="114" x14ac:dyDescent="0.2">
      <c r="B193" s="67" t="s">
        <v>240</v>
      </c>
      <c r="C193" s="71" t="s">
        <v>241</v>
      </c>
      <c r="D193" s="68" t="s">
        <v>35</v>
      </c>
      <c r="E193" s="79">
        <v>7</v>
      </c>
      <c r="F193" s="13">
        <v>1</v>
      </c>
      <c r="G193" s="58"/>
      <c r="H193" s="22">
        <f t="shared" ref="H193:H292" si="6">ROUND(E193*F193,2)</f>
        <v>7</v>
      </c>
    </row>
    <row r="194" spans="2:8" ht="114" x14ac:dyDescent="0.2">
      <c r="B194" s="67" t="s">
        <v>242</v>
      </c>
      <c r="C194" s="71" t="s">
        <v>243</v>
      </c>
      <c r="D194" s="68" t="s">
        <v>35</v>
      </c>
      <c r="E194" s="79">
        <v>2</v>
      </c>
      <c r="F194" s="13">
        <v>1</v>
      </c>
      <c r="G194" s="58"/>
      <c r="H194" s="22">
        <f t="shared" si="6"/>
        <v>2</v>
      </c>
    </row>
    <row r="195" spans="2:8" ht="71.25" x14ac:dyDescent="0.2">
      <c r="B195" s="67" t="s">
        <v>244</v>
      </c>
      <c r="C195" s="71" t="s">
        <v>245</v>
      </c>
      <c r="D195" s="78" t="s">
        <v>3</v>
      </c>
      <c r="E195" s="79">
        <v>7</v>
      </c>
      <c r="F195" s="13">
        <v>1</v>
      </c>
      <c r="G195" s="58"/>
      <c r="H195" s="22">
        <f t="shared" si="6"/>
        <v>7</v>
      </c>
    </row>
    <row r="196" spans="2:8" ht="71.25" x14ac:dyDescent="0.2">
      <c r="B196" s="67" t="s">
        <v>246</v>
      </c>
      <c r="C196" s="71" t="s">
        <v>247</v>
      </c>
      <c r="D196" s="78" t="s">
        <v>3</v>
      </c>
      <c r="E196" s="79">
        <v>2</v>
      </c>
      <c r="F196" s="13">
        <v>1</v>
      </c>
      <c r="G196" s="58"/>
      <c r="H196" s="22">
        <f t="shared" si="6"/>
        <v>2</v>
      </c>
    </row>
    <row r="197" spans="2:8" ht="42.75" x14ac:dyDescent="0.2">
      <c r="B197" s="67" t="s">
        <v>248</v>
      </c>
      <c r="C197" s="71" t="s">
        <v>249</v>
      </c>
      <c r="D197" s="78" t="s">
        <v>35</v>
      </c>
      <c r="E197" s="79">
        <v>9</v>
      </c>
      <c r="F197" s="13">
        <v>1</v>
      </c>
      <c r="G197" s="58"/>
      <c r="H197" s="22">
        <f t="shared" si="6"/>
        <v>9</v>
      </c>
    </row>
    <row r="198" spans="2:8" ht="142.5" x14ac:dyDescent="0.2">
      <c r="B198" s="67" t="s">
        <v>250</v>
      </c>
      <c r="C198" s="71" t="s">
        <v>251</v>
      </c>
      <c r="D198" s="78" t="s">
        <v>3</v>
      </c>
      <c r="E198" s="79">
        <v>2</v>
      </c>
      <c r="F198" s="13">
        <v>1</v>
      </c>
      <c r="G198" s="58"/>
      <c r="H198" s="22">
        <f t="shared" si="6"/>
        <v>2</v>
      </c>
    </row>
    <row r="199" spans="2:8" ht="142.5" x14ac:dyDescent="0.2">
      <c r="B199" s="67" t="s">
        <v>252</v>
      </c>
      <c r="C199" s="71" t="s">
        <v>71</v>
      </c>
      <c r="D199" s="78" t="s">
        <v>3</v>
      </c>
      <c r="E199" s="79">
        <v>7</v>
      </c>
      <c r="F199" s="13">
        <v>1</v>
      </c>
      <c r="G199" s="58"/>
      <c r="H199" s="22">
        <f t="shared" ref="H199:H203" si="7">ROUND(E199*F199,2)</f>
        <v>7</v>
      </c>
    </row>
    <row r="200" spans="2:8" ht="71.25" x14ac:dyDescent="0.2">
      <c r="B200" s="67" t="s">
        <v>253</v>
      </c>
      <c r="C200" s="71" t="s">
        <v>39</v>
      </c>
      <c r="D200" s="78" t="s">
        <v>3</v>
      </c>
      <c r="E200" s="79">
        <v>9</v>
      </c>
      <c r="F200" s="13">
        <v>1</v>
      </c>
      <c r="G200" s="58"/>
      <c r="H200" s="22">
        <f t="shared" si="7"/>
        <v>9</v>
      </c>
    </row>
    <row r="201" spans="2:8" ht="71.25" x14ac:dyDescent="0.2">
      <c r="B201" s="67" t="s">
        <v>254</v>
      </c>
      <c r="C201" s="71" t="s">
        <v>40</v>
      </c>
      <c r="D201" s="78" t="s">
        <v>3</v>
      </c>
      <c r="E201" s="79">
        <v>16</v>
      </c>
      <c r="F201" s="13">
        <v>1</v>
      </c>
      <c r="G201" s="58"/>
      <c r="H201" s="22">
        <f t="shared" si="7"/>
        <v>16</v>
      </c>
    </row>
    <row r="202" spans="2:8" ht="71.25" x14ac:dyDescent="0.2">
      <c r="B202" s="67" t="s">
        <v>255</v>
      </c>
      <c r="C202" s="71" t="s">
        <v>256</v>
      </c>
      <c r="D202" s="78" t="s">
        <v>3</v>
      </c>
      <c r="E202" s="79">
        <v>2</v>
      </c>
      <c r="F202" s="13">
        <v>1</v>
      </c>
      <c r="G202" s="58"/>
      <c r="H202" s="22">
        <f t="shared" si="7"/>
        <v>2</v>
      </c>
    </row>
    <row r="203" spans="2:8" ht="71.25" x14ac:dyDescent="0.2">
      <c r="B203" s="67" t="s">
        <v>257</v>
      </c>
      <c r="C203" s="71" t="s">
        <v>60</v>
      </c>
      <c r="D203" s="78" t="s">
        <v>3</v>
      </c>
      <c r="E203" s="79">
        <v>7</v>
      </c>
      <c r="F203" s="13">
        <v>1</v>
      </c>
      <c r="G203" s="58"/>
      <c r="H203" s="22">
        <f t="shared" si="7"/>
        <v>7</v>
      </c>
    </row>
    <row r="204" spans="2:8" ht="15.75" x14ac:dyDescent="0.2">
      <c r="B204" s="51"/>
      <c r="C204" s="53" t="s">
        <v>258</v>
      </c>
      <c r="D204" s="54"/>
      <c r="E204" s="54"/>
      <c r="F204" s="54"/>
      <c r="G204" s="54"/>
      <c r="H204" s="57">
        <f>SUM(H185:H203)</f>
        <v>209</v>
      </c>
    </row>
    <row r="205" spans="2:8" s="6" customFormat="1" ht="15.75" x14ac:dyDescent="0.2">
      <c r="B205" s="50"/>
      <c r="C205" s="51" t="s">
        <v>93</v>
      </c>
      <c r="D205" s="52"/>
      <c r="E205" s="52"/>
      <c r="F205" s="52"/>
      <c r="G205" s="52"/>
      <c r="H205" s="52"/>
    </row>
    <row r="206" spans="2:8" ht="42.75" x14ac:dyDescent="0.2">
      <c r="B206" s="67" t="s">
        <v>259</v>
      </c>
      <c r="C206" s="71" t="s">
        <v>260</v>
      </c>
      <c r="D206" s="78" t="s">
        <v>35</v>
      </c>
      <c r="E206" s="79">
        <v>9</v>
      </c>
      <c r="F206" s="13">
        <v>1</v>
      </c>
      <c r="G206" s="58"/>
      <c r="H206" s="22">
        <f t="shared" ref="H206:H218" si="8">ROUND(E206*F206,2)</f>
        <v>9</v>
      </c>
    </row>
    <row r="207" spans="2:8" ht="28.5" x14ac:dyDescent="0.2">
      <c r="B207" s="67" t="s">
        <v>261</v>
      </c>
      <c r="C207" s="71" t="s">
        <v>262</v>
      </c>
      <c r="D207" s="78" t="s">
        <v>35</v>
      </c>
      <c r="E207" s="79">
        <v>10</v>
      </c>
      <c r="F207" s="13">
        <v>1</v>
      </c>
      <c r="G207" s="58"/>
      <c r="H207" s="22">
        <f t="shared" si="8"/>
        <v>10</v>
      </c>
    </row>
    <row r="208" spans="2:8" ht="28.5" x14ac:dyDescent="0.2">
      <c r="B208" s="67" t="s">
        <v>263</v>
      </c>
      <c r="C208" s="71" t="s">
        <v>264</v>
      </c>
      <c r="D208" s="78" t="s">
        <v>35</v>
      </c>
      <c r="E208" s="79">
        <v>4</v>
      </c>
      <c r="F208" s="13">
        <v>1</v>
      </c>
      <c r="G208" s="58"/>
      <c r="H208" s="22">
        <f t="shared" si="8"/>
        <v>4</v>
      </c>
    </row>
    <row r="209" spans="2:8" ht="28.5" x14ac:dyDescent="0.2">
      <c r="B209" s="67" t="s">
        <v>265</v>
      </c>
      <c r="C209" s="71" t="s">
        <v>266</v>
      </c>
      <c r="D209" s="78" t="s">
        <v>35</v>
      </c>
      <c r="E209" s="79">
        <v>5</v>
      </c>
      <c r="F209" s="13">
        <v>1</v>
      </c>
      <c r="G209" s="58"/>
      <c r="H209" s="22">
        <f t="shared" si="8"/>
        <v>5</v>
      </c>
    </row>
    <row r="210" spans="2:8" ht="85.5" x14ac:dyDescent="0.2">
      <c r="B210" s="67" t="s">
        <v>267</v>
      </c>
      <c r="C210" s="71" t="s">
        <v>268</v>
      </c>
      <c r="D210" s="78" t="s">
        <v>3</v>
      </c>
      <c r="E210" s="79">
        <v>7</v>
      </c>
      <c r="F210" s="13">
        <v>1</v>
      </c>
      <c r="G210" s="58"/>
      <c r="H210" s="22">
        <f t="shared" si="8"/>
        <v>7</v>
      </c>
    </row>
    <row r="211" spans="2:8" ht="71.25" x14ac:dyDescent="0.2">
      <c r="B211" s="67" t="s">
        <v>269</v>
      </c>
      <c r="C211" s="71" t="s">
        <v>270</v>
      </c>
      <c r="D211" s="78" t="s">
        <v>3</v>
      </c>
      <c r="E211" s="79">
        <v>9</v>
      </c>
      <c r="F211" s="13">
        <v>1</v>
      </c>
      <c r="G211" s="58"/>
      <c r="H211" s="22">
        <f t="shared" si="8"/>
        <v>9</v>
      </c>
    </row>
    <row r="212" spans="2:8" ht="71.25" x14ac:dyDescent="0.2">
      <c r="B212" s="67" t="s">
        <v>271</v>
      </c>
      <c r="C212" s="71" t="s">
        <v>272</v>
      </c>
      <c r="D212" s="78" t="s">
        <v>3</v>
      </c>
      <c r="E212" s="79">
        <v>1</v>
      </c>
      <c r="F212" s="13">
        <v>1</v>
      </c>
      <c r="G212" s="58"/>
      <c r="H212" s="22">
        <f t="shared" si="8"/>
        <v>1</v>
      </c>
    </row>
    <row r="213" spans="2:8" ht="42.75" x14ac:dyDescent="0.2">
      <c r="B213" s="67" t="s">
        <v>273</v>
      </c>
      <c r="C213" s="71" t="s">
        <v>274</v>
      </c>
      <c r="D213" s="78" t="s">
        <v>3</v>
      </c>
      <c r="E213" s="79">
        <v>2</v>
      </c>
      <c r="F213" s="13">
        <v>1</v>
      </c>
      <c r="G213" s="58"/>
      <c r="H213" s="22">
        <f t="shared" si="8"/>
        <v>2</v>
      </c>
    </row>
    <row r="214" spans="2:8" ht="28.5" x14ac:dyDescent="0.2">
      <c r="B214" s="67" t="s">
        <v>275</v>
      </c>
      <c r="C214" s="71" t="s">
        <v>276</v>
      </c>
      <c r="D214" s="78" t="s">
        <v>3</v>
      </c>
      <c r="E214" s="79">
        <v>4</v>
      </c>
      <c r="F214" s="13">
        <v>1</v>
      </c>
      <c r="G214" s="58"/>
      <c r="H214" s="22">
        <f t="shared" si="8"/>
        <v>4</v>
      </c>
    </row>
    <row r="215" spans="2:8" ht="28.5" x14ac:dyDescent="0.2">
      <c r="B215" s="67" t="s">
        <v>277</v>
      </c>
      <c r="C215" s="71" t="s">
        <v>278</v>
      </c>
      <c r="D215" s="78" t="s">
        <v>3</v>
      </c>
      <c r="E215" s="79">
        <v>5</v>
      </c>
      <c r="F215" s="13">
        <v>1</v>
      </c>
      <c r="G215" s="58"/>
      <c r="H215" s="22">
        <f t="shared" si="8"/>
        <v>5</v>
      </c>
    </row>
    <row r="216" spans="2:8" ht="42.75" x14ac:dyDescent="0.2">
      <c r="B216" s="67" t="s">
        <v>279</v>
      </c>
      <c r="C216" s="71" t="s">
        <v>280</v>
      </c>
      <c r="D216" s="78" t="s">
        <v>3</v>
      </c>
      <c r="E216" s="79">
        <v>2</v>
      </c>
      <c r="F216" s="13">
        <v>1</v>
      </c>
      <c r="G216" s="58"/>
      <c r="H216" s="22">
        <f t="shared" si="8"/>
        <v>2</v>
      </c>
    </row>
    <row r="217" spans="2:8" ht="42.75" x14ac:dyDescent="0.2">
      <c r="B217" s="67" t="s">
        <v>281</v>
      </c>
      <c r="C217" s="71" t="s">
        <v>62</v>
      </c>
      <c r="D217" s="78" t="s">
        <v>3</v>
      </c>
      <c r="E217" s="79">
        <v>1</v>
      </c>
      <c r="F217" s="13">
        <v>1</v>
      </c>
      <c r="G217" s="58"/>
      <c r="H217" s="22">
        <f t="shared" si="8"/>
        <v>1</v>
      </c>
    </row>
    <row r="218" spans="2:8" ht="42.75" x14ac:dyDescent="0.2">
      <c r="B218" s="67" t="s">
        <v>282</v>
      </c>
      <c r="C218" s="71" t="s">
        <v>63</v>
      </c>
      <c r="D218" s="78" t="s">
        <v>3</v>
      </c>
      <c r="E218" s="79">
        <v>1</v>
      </c>
      <c r="F218" s="13">
        <v>1</v>
      </c>
      <c r="G218" s="58"/>
      <c r="H218" s="22">
        <f t="shared" si="8"/>
        <v>1</v>
      </c>
    </row>
    <row r="219" spans="2:8" ht="15.75" x14ac:dyDescent="0.2">
      <c r="B219" s="51"/>
      <c r="C219" s="53" t="s">
        <v>258</v>
      </c>
      <c r="D219" s="54"/>
      <c r="E219" s="54"/>
      <c r="F219" s="54"/>
      <c r="G219" s="54"/>
      <c r="H219" s="57">
        <f>SUM(H206:H218)</f>
        <v>60</v>
      </c>
    </row>
    <row r="220" spans="2:8" ht="15.75" x14ac:dyDescent="0.2">
      <c r="B220" s="51"/>
      <c r="C220" s="53" t="s">
        <v>44</v>
      </c>
      <c r="D220" s="54"/>
      <c r="E220" s="54"/>
      <c r="F220" s="54"/>
      <c r="G220" s="54"/>
      <c r="H220" s="57">
        <f>H219+H204</f>
        <v>269</v>
      </c>
    </row>
    <row r="221" spans="2:8" s="6" customFormat="1" ht="15.75" x14ac:dyDescent="0.2">
      <c r="B221" s="50"/>
      <c r="C221" s="51" t="s">
        <v>94</v>
      </c>
      <c r="D221" s="52"/>
      <c r="E221" s="52"/>
      <c r="F221" s="52"/>
      <c r="G221" s="52"/>
      <c r="H221" s="52"/>
    </row>
    <row r="222" spans="2:8" ht="71.25" x14ac:dyDescent="0.2">
      <c r="B222" s="67" t="s">
        <v>284</v>
      </c>
      <c r="C222" s="71" t="s">
        <v>285</v>
      </c>
      <c r="D222" s="78" t="s">
        <v>3</v>
      </c>
      <c r="E222" s="79">
        <v>2</v>
      </c>
      <c r="F222" s="13">
        <v>1</v>
      </c>
      <c r="G222" s="58"/>
      <c r="H222" s="22">
        <f t="shared" ref="H222:H238" si="9">ROUND(E222*F222,2)</f>
        <v>2</v>
      </c>
    </row>
    <row r="223" spans="2:8" ht="57" x14ac:dyDescent="0.2">
      <c r="B223" s="67" t="s">
        <v>286</v>
      </c>
      <c r="C223" s="71" t="s">
        <v>287</v>
      </c>
      <c r="D223" s="78" t="s">
        <v>3</v>
      </c>
      <c r="E223" s="79">
        <v>1</v>
      </c>
      <c r="F223" s="13">
        <v>1</v>
      </c>
      <c r="G223" s="58"/>
      <c r="H223" s="22">
        <f t="shared" si="9"/>
        <v>1</v>
      </c>
    </row>
    <row r="224" spans="2:8" ht="42.75" x14ac:dyDescent="0.2">
      <c r="B224" s="67" t="s">
        <v>288</v>
      </c>
      <c r="C224" s="71" t="s">
        <v>289</v>
      </c>
      <c r="D224" s="78" t="s">
        <v>5</v>
      </c>
      <c r="E224" s="79">
        <v>120</v>
      </c>
      <c r="F224" s="13">
        <v>1</v>
      </c>
      <c r="G224" s="58"/>
      <c r="H224" s="22">
        <f t="shared" si="9"/>
        <v>120</v>
      </c>
    </row>
    <row r="225" spans="2:8" ht="42.75" x14ac:dyDescent="0.2">
      <c r="B225" s="67" t="s">
        <v>290</v>
      </c>
      <c r="C225" s="71" t="s">
        <v>77</v>
      </c>
      <c r="D225" s="78" t="s">
        <v>5</v>
      </c>
      <c r="E225" s="79">
        <v>2.5</v>
      </c>
      <c r="F225" s="13">
        <v>1</v>
      </c>
      <c r="G225" s="58"/>
      <c r="H225" s="22">
        <f t="shared" si="9"/>
        <v>2.5</v>
      </c>
    </row>
    <row r="226" spans="2:8" ht="85.5" x14ac:dyDescent="0.2">
      <c r="B226" s="67" t="s">
        <v>291</v>
      </c>
      <c r="C226" s="71" t="s">
        <v>78</v>
      </c>
      <c r="D226" s="78" t="s">
        <v>5</v>
      </c>
      <c r="E226" s="79">
        <v>2</v>
      </c>
      <c r="F226" s="13">
        <v>1</v>
      </c>
      <c r="G226" s="58"/>
      <c r="H226" s="22">
        <f t="shared" si="9"/>
        <v>2</v>
      </c>
    </row>
    <row r="227" spans="2:8" ht="28.5" x14ac:dyDescent="0.2">
      <c r="B227" s="67" t="s">
        <v>292</v>
      </c>
      <c r="C227" s="71" t="s">
        <v>293</v>
      </c>
      <c r="D227" s="78" t="s">
        <v>3</v>
      </c>
      <c r="E227" s="79">
        <v>1</v>
      </c>
      <c r="F227" s="13">
        <v>1</v>
      </c>
      <c r="G227" s="58"/>
      <c r="H227" s="22">
        <f t="shared" si="9"/>
        <v>1</v>
      </c>
    </row>
    <row r="228" spans="2:8" ht="28.5" x14ac:dyDescent="0.2">
      <c r="B228" s="67" t="s">
        <v>294</v>
      </c>
      <c r="C228" s="71" t="s">
        <v>295</v>
      </c>
      <c r="D228" s="78" t="s">
        <v>3</v>
      </c>
      <c r="E228" s="79">
        <v>2</v>
      </c>
      <c r="F228" s="13">
        <v>1</v>
      </c>
      <c r="G228" s="58"/>
      <c r="H228" s="22">
        <f t="shared" si="9"/>
        <v>2</v>
      </c>
    </row>
    <row r="229" spans="2:8" ht="71.25" x14ac:dyDescent="0.2">
      <c r="B229" s="67" t="s">
        <v>296</v>
      </c>
      <c r="C229" s="71" t="s">
        <v>297</v>
      </c>
      <c r="D229" s="78" t="s">
        <v>3</v>
      </c>
      <c r="E229" s="79">
        <v>2</v>
      </c>
      <c r="F229" s="13">
        <v>1</v>
      </c>
      <c r="G229" s="58"/>
      <c r="H229" s="22">
        <f t="shared" si="9"/>
        <v>2</v>
      </c>
    </row>
    <row r="230" spans="2:8" ht="71.25" x14ac:dyDescent="0.2">
      <c r="B230" s="67" t="s">
        <v>254</v>
      </c>
      <c r="C230" s="71" t="s">
        <v>40</v>
      </c>
      <c r="D230" s="78" t="s">
        <v>3</v>
      </c>
      <c r="E230" s="79">
        <v>2</v>
      </c>
      <c r="F230" s="13">
        <v>1</v>
      </c>
      <c r="G230" s="58"/>
      <c r="H230" s="22">
        <f t="shared" si="9"/>
        <v>2</v>
      </c>
    </row>
    <row r="231" spans="2:8" ht="42.75" x14ac:dyDescent="0.2">
      <c r="B231" s="67" t="s">
        <v>298</v>
      </c>
      <c r="C231" s="71" t="s">
        <v>299</v>
      </c>
      <c r="D231" s="78" t="s">
        <v>5</v>
      </c>
      <c r="E231" s="79">
        <v>139.5</v>
      </c>
      <c r="F231" s="13">
        <v>1</v>
      </c>
      <c r="G231" s="58"/>
      <c r="H231" s="22">
        <f t="shared" si="9"/>
        <v>139.5</v>
      </c>
    </row>
    <row r="232" spans="2:8" ht="42.75" x14ac:dyDescent="0.2">
      <c r="B232" s="67" t="s">
        <v>300</v>
      </c>
      <c r="C232" s="71" t="s">
        <v>301</v>
      </c>
      <c r="D232" s="78" t="s">
        <v>5</v>
      </c>
      <c r="E232" s="79">
        <v>46.5</v>
      </c>
      <c r="F232" s="13">
        <v>1</v>
      </c>
      <c r="G232" s="58"/>
      <c r="H232" s="22">
        <f t="shared" si="9"/>
        <v>46.5</v>
      </c>
    </row>
    <row r="233" spans="2:8" ht="42.75" x14ac:dyDescent="0.2">
      <c r="B233" s="67" t="s">
        <v>302</v>
      </c>
      <c r="C233" s="71" t="s">
        <v>303</v>
      </c>
      <c r="D233" s="78" t="s">
        <v>5</v>
      </c>
      <c r="E233" s="79">
        <v>255</v>
      </c>
      <c r="F233" s="13">
        <v>1</v>
      </c>
      <c r="G233" s="58"/>
      <c r="H233" s="22">
        <f t="shared" si="9"/>
        <v>255</v>
      </c>
    </row>
    <row r="234" spans="2:8" ht="42.75" x14ac:dyDescent="0.2">
      <c r="B234" s="67" t="s">
        <v>304</v>
      </c>
      <c r="C234" s="71" t="s">
        <v>41</v>
      </c>
      <c r="D234" s="78" t="s">
        <v>5</v>
      </c>
      <c r="E234" s="79">
        <v>143.5</v>
      </c>
      <c r="F234" s="13">
        <v>1</v>
      </c>
      <c r="G234" s="58"/>
      <c r="H234" s="22">
        <f t="shared" si="9"/>
        <v>143.5</v>
      </c>
    </row>
    <row r="235" spans="2:8" ht="42.75" x14ac:dyDescent="0.2">
      <c r="B235" s="67" t="s">
        <v>305</v>
      </c>
      <c r="C235" s="71" t="s">
        <v>42</v>
      </c>
      <c r="D235" s="78" t="s">
        <v>5</v>
      </c>
      <c r="E235" s="79">
        <v>89</v>
      </c>
      <c r="F235" s="13">
        <v>1</v>
      </c>
      <c r="G235" s="58"/>
      <c r="H235" s="22">
        <f t="shared" si="9"/>
        <v>89</v>
      </c>
    </row>
    <row r="236" spans="2:8" ht="42.75" x14ac:dyDescent="0.2">
      <c r="B236" s="67" t="s">
        <v>306</v>
      </c>
      <c r="C236" s="71" t="s">
        <v>51</v>
      </c>
      <c r="D236" s="78" t="s">
        <v>5</v>
      </c>
      <c r="E236" s="79">
        <v>4</v>
      </c>
      <c r="F236" s="13">
        <v>1</v>
      </c>
      <c r="G236" s="58"/>
      <c r="H236" s="22">
        <f t="shared" si="9"/>
        <v>4</v>
      </c>
    </row>
    <row r="237" spans="2:8" ht="42.75" x14ac:dyDescent="0.2">
      <c r="B237" s="67" t="s">
        <v>307</v>
      </c>
      <c r="C237" s="71" t="s">
        <v>308</v>
      </c>
      <c r="D237" s="78" t="s">
        <v>5</v>
      </c>
      <c r="E237" s="79">
        <v>11.6</v>
      </c>
      <c r="F237" s="13">
        <v>1</v>
      </c>
      <c r="G237" s="58"/>
      <c r="H237" s="22">
        <f t="shared" si="9"/>
        <v>11.6</v>
      </c>
    </row>
    <row r="238" spans="2:8" ht="114" x14ac:dyDescent="0.2">
      <c r="B238" s="67" t="s">
        <v>309</v>
      </c>
      <c r="C238" s="71" t="s">
        <v>310</v>
      </c>
      <c r="D238" s="78" t="s">
        <v>35</v>
      </c>
      <c r="E238" s="79">
        <v>2</v>
      </c>
      <c r="F238" s="13">
        <v>1</v>
      </c>
      <c r="G238" s="58"/>
      <c r="H238" s="22">
        <f t="shared" si="9"/>
        <v>2</v>
      </c>
    </row>
    <row r="239" spans="2:8" ht="15.75" x14ac:dyDescent="0.2">
      <c r="B239" s="51"/>
      <c r="C239" s="53" t="s">
        <v>283</v>
      </c>
      <c r="D239" s="54"/>
      <c r="E239" s="54"/>
      <c r="F239" s="54"/>
      <c r="G239" s="54"/>
      <c r="H239" s="57">
        <f>SUM(H222:H238)</f>
        <v>825.6</v>
      </c>
    </row>
    <row r="240" spans="2:8" ht="47.25" x14ac:dyDescent="0.2">
      <c r="B240" s="55"/>
      <c r="C240" s="56" t="s">
        <v>311</v>
      </c>
      <c r="D240" s="63"/>
      <c r="E240" s="65"/>
      <c r="F240" s="65"/>
      <c r="G240" s="64"/>
      <c r="H240" s="59">
        <f>H111+H132+H144+H169+H182+H220+H239</f>
        <v>42920.420000000006</v>
      </c>
    </row>
    <row r="241" spans="2:8" s="24" customFormat="1" ht="15.75" x14ac:dyDescent="0.25">
      <c r="B241" s="34"/>
      <c r="C241" s="60" t="s">
        <v>95</v>
      </c>
      <c r="D241" s="61"/>
      <c r="E241" s="66"/>
      <c r="F241" s="66"/>
      <c r="G241" s="61"/>
      <c r="H241" s="62"/>
    </row>
    <row r="242" spans="2:8" s="6" customFormat="1" ht="15.75" x14ac:dyDescent="0.2">
      <c r="B242" s="50"/>
      <c r="C242" s="51" t="s">
        <v>96</v>
      </c>
      <c r="D242" s="52"/>
      <c r="E242" s="52"/>
      <c r="F242" s="52"/>
      <c r="G242" s="52"/>
      <c r="H242" s="52"/>
    </row>
    <row r="243" spans="2:8" s="6" customFormat="1" ht="15.75" x14ac:dyDescent="0.2">
      <c r="B243" s="50"/>
      <c r="C243" s="51" t="s">
        <v>97</v>
      </c>
      <c r="D243" s="52"/>
      <c r="E243" s="52"/>
      <c r="F243" s="52"/>
      <c r="G243" s="52"/>
      <c r="H243" s="52"/>
    </row>
    <row r="244" spans="2:8" ht="42.75" x14ac:dyDescent="0.2">
      <c r="B244" s="67" t="s">
        <v>132</v>
      </c>
      <c r="C244" s="71" t="s">
        <v>52</v>
      </c>
      <c r="D244" s="68" t="s">
        <v>4</v>
      </c>
      <c r="E244" s="79">
        <v>476</v>
      </c>
      <c r="F244" s="13">
        <v>1</v>
      </c>
      <c r="G244" s="58"/>
      <c r="H244" s="22">
        <f t="shared" si="6"/>
        <v>476</v>
      </c>
    </row>
    <row r="245" spans="2:8" ht="15.75" x14ac:dyDescent="0.2">
      <c r="B245" s="51"/>
      <c r="C245" s="53" t="s">
        <v>80</v>
      </c>
      <c r="D245" s="54"/>
      <c r="E245" s="54"/>
      <c r="F245" s="54"/>
      <c r="G245" s="54"/>
      <c r="H245" s="57">
        <f>SUM(H244:H244)</f>
        <v>476</v>
      </c>
    </row>
    <row r="246" spans="2:8" s="6" customFormat="1" ht="15.75" x14ac:dyDescent="0.2">
      <c r="B246" s="50"/>
      <c r="C246" s="51" t="s">
        <v>98</v>
      </c>
      <c r="D246" s="52"/>
      <c r="E246" s="52"/>
      <c r="F246" s="52"/>
      <c r="G246" s="52"/>
      <c r="H246" s="52"/>
    </row>
    <row r="247" spans="2:8" ht="42.75" x14ac:dyDescent="0.2">
      <c r="B247" s="67" t="s">
        <v>133</v>
      </c>
      <c r="C247" s="71" t="s">
        <v>22</v>
      </c>
      <c r="D247" s="78" t="s">
        <v>21</v>
      </c>
      <c r="E247" s="79">
        <v>42.72</v>
      </c>
      <c r="F247" s="13">
        <v>1</v>
      </c>
      <c r="G247" s="58"/>
      <c r="H247" s="22">
        <f t="shared" si="6"/>
        <v>42.72</v>
      </c>
    </row>
    <row r="248" spans="2:8" ht="57" x14ac:dyDescent="0.2">
      <c r="B248" s="67" t="s">
        <v>134</v>
      </c>
      <c r="C248" s="71" t="s">
        <v>135</v>
      </c>
      <c r="D248" s="78" t="s">
        <v>4</v>
      </c>
      <c r="E248" s="79">
        <v>53.4</v>
      </c>
      <c r="F248" s="13">
        <v>1</v>
      </c>
      <c r="G248" s="58"/>
      <c r="H248" s="22">
        <f t="shared" si="6"/>
        <v>53.4</v>
      </c>
    </row>
    <row r="249" spans="2:8" ht="57" x14ac:dyDescent="0.2">
      <c r="B249" s="67" t="s">
        <v>136</v>
      </c>
      <c r="C249" s="71" t="s">
        <v>25</v>
      </c>
      <c r="D249" s="78" t="s">
        <v>20</v>
      </c>
      <c r="E249" s="79">
        <v>49.84</v>
      </c>
      <c r="F249" s="13">
        <v>1</v>
      </c>
      <c r="G249" s="58"/>
      <c r="H249" s="22">
        <f t="shared" si="6"/>
        <v>49.84</v>
      </c>
    </row>
    <row r="250" spans="2:8" ht="57" x14ac:dyDescent="0.2">
      <c r="B250" s="67" t="s">
        <v>147</v>
      </c>
      <c r="C250" s="71" t="s">
        <v>148</v>
      </c>
      <c r="D250" s="78" t="s">
        <v>4</v>
      </c>
      <c r="E250" s="79">
        <v>71.2</v>
      </c>
      <c r="F250" s="13">
        <v>1</v>
      </c>
      <c r="G250" s="58"/>
      <c r="H250" s="22">
        <f t="shared" si="6"/>
        <v>71.2</v>
      </c>
    </row>
    <row r="251" spans="2:8" ht="85.5" x14ac:dyDescent="0.2">
      <c r="B251" s="67" t="s">
        <v>154</v>
      </c>
      <c r="C251" s="71" t="s">
        <v>155</v>
      </c>
      <c r="D251" s="78" t="s">
        <v>4</v>
      </c>
      <c r="E251" s="79">
        <v>142.4</v>
      </c>
      <c r="F251" s="13">
        <v>1</v>
      </c>
      <c r="G251" s="58"/>
      <c r="H251" s="22">
        <f t="shared" si="6"/>
        <v>142.4</v>
      </c>
    </row>
    <row r="252" spans="2:8" ht="71.25" x14ac:dyDescent="0.2">
      <c r="B252" s="67" t="s">
        <v>158</v>
      </c>
      <c r="C252" s="71" t="s">
        <v>46</v>
      </c>
      <c r="D252" s="78" t="s">
        <v>21</v>
      </c>
      <c r="E252" s="79">
        <v>393.35</v>
      </c>
      <c r="F252" s="13">
        <v>1</v>
      </c>
      <c r="G252" s="58"/>
      <c r="H252" s="22">
        <f t="shared" si="6"/>
        <v>393.35</v>
      </c>
    </row>
    <row r="253" spans="2:8" ht="71.25" x14ac:dyDescent="0.2">
      <c r="B253" s="67" t="s">
        <v>156</v>
      </c>
      <c r="C253" s="71" t="s">
        <v>23</v>
      </c>
      <c r="D253" s="78" t="s">
        <v>21</v>
      </c>
      <c r="E253" s="79">
        <v>33.51</v>
      </c>
      <c r="F253" s="13">
        <v>1</v>
      </c>
      <c r="G253" s="58"/>
      <c r="H253" s="22">
        <f t="shared" si="6"/>
        <v>33.51</v>
      </c>
    </row>
    <row r="254" spans="2:8" ht="42.75" x14ac:dyDescent="0.2">
      <c r="B254" s="67" t="s">
        <v>157</v>
      </c>
      <c r="C254" s="71" t="s">
        <v>66</v>
      </c>
      <c r="D254" s="78" t="s">
        <v>21</v>
      </c>
      <c r="E254" s="79">
        <v>9.2100000000000009</v>
      </c>
      <c r="F254" s="13">
        <v>1</v>
      </c>
      <c r="G254" s="58"/>
      <c r="H254" s="22">
        <f t="shared" si="6"/>
        <v>9.2100000000000009</v>
      </c>
    </row>
    <row r="255" spans="2:8" ht="15.75" x14ac:dyDescent="0.2">
      <c r="B255" s="51"/>
      <c r="C255" s="53" t="s">
        <v>312</v>
      </c>
      <c r="D255" s="54"/>
      <c r="E255" s="54"/>
      <c r="F255" s="54"/>
      <c r="G255" s="54"/>
      <c r="H255" s="57">
        <f>SUM(H247:H254)</f>
        <v>795.63000000000011</v>
      </c>
    </row>
    <row r="256" spans="2:8" s="6" customFormat="1" ht="15.75" x14ac:dyDescent="0.2">
      <c r="B256" s="50"/>
      <c r="C256" s="51" t="s">
        <v>99</v>
      </c>
      <c r="D256" s="52"/>
      <c r="E256" s="52"/>
      <c r="F256" s="52"/>
      <c r="G256" s="52"/>
      <c r="H256" s="52"/>
    </row>
    <row r="257" spans="2:8" ht="57" x14ac:dyDescent="0.2">
      <c r="B257" s="67" t="s">
        <v>313</v>
      </c>
      <c r="C257" s="71" t="s">
        <v>74</v>
      </c>
      <c r="D257" s="78" t="s">
        <v>20</v>
      </c>
      <c r="E257" s="79">
        <v>40.32</v>
      </c>
      <c r="F257" s="13">
        <v>1</v>
      </c>
      <c r="G257" s="58"/>
      <c r="H257" s="22">
        <f t="shared" si="6"/>
        <v>40.32</v>
      </c>
    </row>
    <row r="258" spans="2:8" ht="57" x14ac:dyDescent="0.2">
      <c r="B258" s="67" t="s">
        <v>185</v>
      </c>
      <c r="C258" s="71" t="s">
        <v>30</v>
      </c>
      <c r="D258" s="78" t="s">
        <v>4</v>
      </c>
      <c r="E258" s="79">
        <v>400</v>
      </c>
      <c r="F258" s="13">
        <v>1</v>
      </c>
      <c r="G258" s="58"/>
      <c r="H258" s="22">
        <f t="shared" si="6"/>
        <v>400</v>
      </c>
    </row>
    <row r="259" spans="2:8" ht="142.5" x14ac:dyDescent="0.2">
      <c r="B259" s="67" t="s">
        <v>314</v>
      </c>
      <c r="C259" s="71" t="s">
        <v>75</v>
      </c>
      <c r="D259" s="78" t="s">
        <v>4</v>
      </c>
      <c r="E259" s="79">
        <v>400</v>
      </c>
      <c r="F259" s="13">
        <v>1</v>
      </c>
      <c r="G259" s="58"/>
      <c r="H259" s="22">
        <f t="shared" si="6"/>
        <v>400</v>
      </c>
    </row>
    <row r="260" spans="2:8" ht="156.75" x14ac:dyDescent="0.2">
      <c r="B260" s="67" t="s">
        <v>193</v>
      </c>
      <c r="C260" s="71" t="s">
        <v>19</v>
      </c>
      <c r="D260" s="78" t="s">
        <v>4</v>
      </c>
      <c r="E260" s="79">
        <v>62.3</v>
      </c>
      <c r="F260" s="13">
        <v>1</v>
      </c>
      <c r="G260" s="58"/>
      <c r="H260" s="22">
        <f t="shared" si="6"/>
        <v>62.3</v>
      </c>
    </row>
    <row r="261" spans="2:8" ht="171" x14ac:dyDescent="0.2">
      <c r="B261" s="67" t="s">
        <v>202</v>
      </c>
      <c r="C261" s="71" t="s">
        <v>68</v>
      </c>
      <c r="D261" s="78" t="s">
        <v>4</v>
      </c>
      <c r="E261" s="79">
        <v>62.3</v>
      </c>
      <c r="F261" s="13">
        <v>1</v>
      </c>
      <c r="G261" s="58"/>
      <c r="H261" s="22">
        <f t="shared" si="6"/>
        <v>62.3</v>
      </c>
    </row>
    <row r="262" spans="2:8" ht="15.75" x14ac:dyDescent="0.2">
      <c r="B262" s="51"/>
      <c r="C262" s="53" t="s">
        <v>33</v>
      </c>
      <c r="D262" s="54"/>
      <c r="E262" s="54"/>
      <c r="F262" s="54"/>
      <c r="G262" s="54"/>
      <c r="H262" s="57">
        <f>SUM(H257:H261)</f>
        <v>964.91999999999985</v>
      </c>
    </row>
    <row r="263" spans="2:8" s="6" customFormat="1" ht="15.75" x14ac:dyDescent="0.2">
      <c r="B263" s="50"/>
      <c r="C263" s="51" t="s">
        <v>111</v>
      </c>
      <c r="D263" s="52"/>
      <c r="E263" s="52"/>
      <c r="F263" s="52"/>
      <c r="G263" s="52"/>
      <c r="H263" s="52"/>
    </row>
    <row r="264" spans="2:8" ht="42.75" x14ac:dyDescent="0.2">
      <c r="B264" s="67" t="s">
        <v>132</v>
      </c>
      <c r="C264" s="71" t="s">
        <v>52</v>
      </c>
      <c r="D264" s="78" t="s">
        <v>4</v>
      </c>
      <c r="E264" s="79">
        <v>7.26</v>
      </c>
      <c r="F264" s="13">
        <v>1</v>
      </c>
      <c r="G264" s="58"/>
      <c r="H264" s="22">
        <f t="shared" si="6"/>
        <v>7.26</v>
      </c>
    </row>
    <row r="265" spans="2:8" ht="42.75" x14ac:dyDescent="0.2">
      <c r="B265" s="67" t="s">
        <v>133</v>
      </c>
      <c r="C265" s="71" t="s">
        <v>22</v>
      </c>
      <c r="D265" s="78" t="s">
        <v>21</v>
      </c>
      <c r="E265" s="79">
        <v>3.3</v>
      </c>
      <c r="F265" s="13">
        <v>1</v>
      </c>
      <c r="G265" s="58"/>
      <c r="H265" s="22">
        <f t="shared" ref="H265:H277" si="10">ROUND(E265*F265,2)</f>
        <v>3.3</v>
      </c>
    </row>
    <row r="266" spans="2:8" ht="57" x14ac:dyDescent="0.2">
      <c r="B266" s="67" t="s">
        <v>134</v>
      </c>
      <c r="C266" s="71" t="s">
        <v>135</v>
      </c>
      <c r="D266" s="78" t="s">
        <v>4</v>
      </c>
      <c r="E266" s="79">
        <v>6</v>
      </c>
      <c r="F266" s="13">
        <v>1</v>
      </c>
      <c r="G266" s="58"/>
      <c r="H266" s="22">
        <f t="shared" si="10"/>
        <v>6</v>
      </c>
    </row>
    <row r="267" spans="2:8" ht="57" x14ac:dyDescent="0.2">
      <c r="B267" s="67" t="s">
        <v>136</v>
      </c>
      <c r="C267" s="71" t="s">
        <v>25</v>
      </c>
      <c r="D267" s="78" t="s">
        <v>20</v>
      </c>
      <c r="E267" s="79">
        <v>6.16</v>
      </c>
      <c r="F267" s="13">
        <v>1</v>
      </c>
      <c r="G267" s="58"/>
      <c r="H267" s="22">
        <f t="shared" si="10"/>
        <v>6.16</v>
      </c>
    </row>
    <row r="268" spans="2:8" ht="57" x14ac:dyDescent="0.2">
      <c r="B268" s="67" t="s">
        <v>147</v>
      </c>
      <c r="C268" s="71" t="s">
        <v>148</v>
      </c>
      <c r="D268" s="78" t="s">
        <v>4</v>
      </c>
      <c r="E268" s="79">
        <v>8.25</v>
      </c>
      <c r="F268" s="13">
        <v>1</v>
      </c>
      <c r="G268" s="58"/>
      <c r="H268" s="22">
        <f t="shared" si="10"/>
        <v>8.25</v>
      </c>
    </row>
    <row r="269" spans="2:8" ht="71.25" x14ac:dyDescent="0.2">
      <c r="B269" s="67" t="s">
        <v>158</v>
      </c>
      <c r="C269" s="71" t="s">
        <v>46</v>
      </c>
      <c r="D269" s="78" t="s">
        <v>21</v>
      </c>
      <c r="E269" s="79">
        <v>1.0900000000000001</v>
      </c>
      <c r="F269" s="13">
        <v>1</v>
      </c>
      <c r="G269" s="58"/>
      <c r="H269" s="22">
        <f t="shared" si="10"/>
        <v>1.0900000000000001</v>
      </c>
    </row>
    <row r="270" spans="2:8" ht="57" x14ac:dyDescent="0.2">
      <c r="B270" s="67" t="s">
        <v>185</v>
      </c>
      <c r="C270" s="71" t="s">
        <v>30</v>
      </c>
      <c r="D270" s="78" t="s">
        <v>4</v>
      </c>
      <c r="E270" s="79">
        <v>7.26</v>
      </c>
      <c r="F270" s="13">
        <v>1</v>
      </c>
      <c r="G270" s="58"/>
      <c r="H270" s="22">
        <f t="shared" si="10"/>
        <v>7.26</v>
      </c>
    </row>
    <row r="271" spans="2:8" ht="114" x14ac:dyDescent="0.2">
      <c r="B271" s="67" t="s">
        <v>187</v>
      </c>
      <c r="C271" s="71" t="s">
        <v>188</v>
      </c>
      <c r="D271" s="78" t="s">
        <v>4</v>
      </c>
      <c r="E271" s="79">
        <v>7.26</v>
      </c>
      <c r="F271" s="13">
        <v>1</v>
      </c>
      <c r="G271" s="58"/>
      <c r="H271" s="22">
        <f t="shared" si="10"/>
        <v>7.26</v>
      </c>
    </row>
    <row r="272" spans="2:8" ht="99.75" x14ac:dyDescent="0.2">
      <c r="B272" s="67" t="s">
        <v>173</v>
      </c>
      <c r="C272" s="71" t="s">
        <v>174</v>
      </c>
      <c r="D272" s="78" t="s">
        <v>5</v>
      </c>
      <c r="E272" s="79">
        <v>7</v>
      </c>
      <c r="F272" s="13">
        <v>1</v>
      </c>
      <c r="G272" s="58"/>
      <c r="H272" s="22">
        <f t="shared" si="10"/>
        <v>7</v>
      </c>
    </row>
    <row r="273" spans="2:8" ht="171" x14ac:dyDescent="0.2">
      <c r="B273" s="67" t="s">
        <v>177</v>
      </c>
      <c r="C273" s="71" t="s">
        <v>178</v>
      </c>
      <c r="D273" s="78" t="s">
        <v>4</v>
      </c>
      <c r="E273" s="79">
        <v>2.67</v>
      </c>
      <c r="F273" s="13">
        <v>1</v>
      </c>
      <c r="G273" s="58"/>
      <c r="H273" s="22">
        <f t="shared" si="10"/>
        <v>2.67</v>
      </c>
    </row>
    <row r="274" spans="2:8" ht="156.75" x14ac:dyDescent="0.2">
      <c r="B274" s="67" t="s">
        <v>193</v>
      </c>
      <c r="C274" s="71" t="s">
        <v>19</v>
      </c>
      <c r="D274" s="78" t="s">
        <v>4</v>
      </c>
      <c r="E274" s="79">
        <v>8.49</v>
      </c>
      <c r="F274" s="13">
        <v>1</v>
      </c>
      <c r="G274" s="58"/>
      <c r="H274" s="22">
        <f t="shared" si="10"/>
        <v>8.49</v>
      </c>
    </row>
    <row r="275" spans="2:8" ht="171" x14ac:dyDescent="0.2">
      <c r="B275" s="67" t="s">
        <v>202</v>
      </c>
      <c r="C275" s="71" t="s">
        <v>68</v>
      </c>
      <c r="D275" s="78" t="s">
        <v>4</v>
      </c>
      <c r="E275" s="79">
        <v>8.49</v>
      </c>
      <c r="F275" s="13">
        <v>1</v>
      </c>
      <c r="G275" s="58"/>
      <c r="H275" s="22">
        <f t="shared" si="10"/>
        <v>8.49</v>
      </c>
    </row>
    <row r="276" spans="2:8" ht="71.25" x14ac:dyDescent="0.2">
      <c r="B276" s="67" t="s">
        <v>315</v>
      </c>
      <c r="C276" s="71" t="s">
        <v>316</v>
      </c>
      <c r="D276" s="78" t="s">
        <v>3</v>
      </c>
      <c r="E276" s="79">
        <v>1</v>
      </c>
      <c r="F276" s="13">
        <v>1</v>
      </c>
      <c r="G276" s="58"/>
      <c r="H276" s="22">
        <f t="shared" si="10"/>
        <v>1</v>
      </c>
    </row>
    <row r="277" spans="2:8" ht="42.75" x14ac:dyDescent="0.2">
      <c r="B277" s="67" t="s">
        <v>317</v>
      </c>
      <c r="C277" s="71" t="s">
        <v>318</v>
      </c>
      <c r="D277" s="78" t="s">
        <v>3</v>
      </c>
      <c r="E277" s="79">
        <v>2</v>
      </c>
      <c r="F277" s="13">
        <v>1</v>
      </c>
      <c r="G277" s="58"/>
      <c r="H277" s="22">
        <f t="shared" si="10"/>
        <v>2</v>
      </c>
    </row>
    <row r="278" spans="2:8" ht="15.75" x14ac:dyDescent="0.2">
      <c r="B278" s="51"/>
      <c r="C278" s="53" t="s">
        <v>319</v>
      </c>
      <c r="D278" s="54"/>
      <c r="E278" s="54"/>
      <c r="F278" s="54"/>
      <c r="G278" s="54"/>
      <c r="H278" s="57">
        <f>SUM(H264:H277)</f>
        <v>76.22999999999999</v>
      </c>
    </row>
    <row r="279" spans="2:8" s="6" customFormat="1" ht="15.75" x14ac:dyDescent="0.2">
      <c r="B279" s="50"/>
      <c r="C279" s="51" t="s">
        <v>100</v>
      </c>
      <c r="D279" s="52"/>
      <c r="E279" s="52"/>
      <c r="F279" s="52"/>
      <c r="G279" s="52"/>
      <c r="H279" s="52"/>
    </row>
    <row r="280" spans="2:8" ht="42.75" x14ac:dyDescent="0.2">
      <c r="B280" s="67" t="s">
        <v>132</v>
      </c>
      <c r="C280" s="71" t="s">
        <v>52</v>
      </c>
      <c r="D280" s="78" t="s">
        <v>4</v>
      </c>
      <c r="E280" s="79">
        <v>87.92</v>
      </c>
      <c r="F280" s="13">
        <v>1</v>
      </c>
      <c r="G280" s="58"/>
      <c r="H280" s="22">
        <f t="shared" si="6"/>
        <v>87.92</v>
      </c>
    </row>
    <row r="281" spans="2:8" ht="42.75" x14ac:dyDescent="0.2">
      <c r="B281" s="67" t="s">
        <v>133</v>
      </c>
      <c r="C281" s="71" t="s">
        <v>22</v>
      </c>
      <c r="D281" s="78" t="s">
        <v>21</v>
      </c>
      <c r="E281" s="79">
        <v>32.549999999999997</v>
      </c>
      <c r="F281" s="13">
        <v>1</v>
      </c>
      <c r="G281" s="58"/>
      <c r="H281" s="22">
        <f t="shared" si="6"/>
        <v>32.549999999999997</v>
      </c>
    </row>
    <row r="282" spans="2:8" ht="57" x14ac:dyDescent="0.2">
      <c r="B282" s="67" t="s">
        <v>134</v>
      </c>
      <c r="C282" s="71" t="s">
        <v>135</v>
      </c>
      <c r="D282" s="78" t="s">
        <v>4</v>
      </c>
      <c r="E282" s="79">
        <v>73.62</v>
      </c>
      <c r="F282" s="13">
        <v>1</v>
      </c>
      <c r="G282" s="58"/>
      <c r="H282" s="22">
        <f t="shared" si="6"/>
        <v>73.62</v>
      </c>
    </row>
    <row r="283" spans="2:8" ht="57" x14ac:dyDescent="0.2">
      <c r="B283" s="67" t="s">
        <v>147</v>
      </c>
      <c r="C283" s="71" t="s">
        <v>148</v>
      </c>
      <c r="D283" s="78" t="s">
        <v>4</v>
      </c>
      <c r="E283" s="79">
        <v>54.25</v>
      </c>
      <c r="F283" s="13">
        <v>1</v>
      </c>
      <c r="G283" s="58"/>
      <c r="H283" s="22">
        <f t="shared" si="6"/>
        <v>54.25</v>
      </c>
    </row>
    <row r="284" spans="2:8" ht="85.5" x14ac:dyDescent="0.2">
      <c r="B284" s="67" t="s">
        <v>154</v>
      </c>
      <c r="C284" s="71" t="s">
        <v>155</v>
      </c>
      <c r="D284" s="78" t="s">
        <v>4</v>
      </c>
      <c r="E284" s="79">
        <v>108.5</v>
      </c>
      <c r="F284" s="13">
        <v>1</v>
      </c>
      <c r="G284" s="58"/>
      <c r="H284" s="22">
        <f t="shared" si="6"/>
        <v>108.5</v>
      </c>
    </row>
    <row r="285" spans="2:8" ht="57" x14ac:dyDescent="0.2">
      <c r="B285" s="67" t="s">
        <v>185</v>
      </c>
      <c r="C285" s="71" t="s">
        <v>30</v>
      </c>
      <c r="D285" s="78" t="s">
        <v>4</v>
      </c>
      <c r="E285" s="79">
        <v>87.92</v>
      </c>
      <c r="F285" s="13">
        <v>1</v>
      </c>
      <c r="G285" s="58"/>
      <c r="H285" s="22">
        <f t="shared" si="6"/>
        <v>87.92</v>
      </c>
    </row>
    <row r="286" spans="2:8" ht="142.5" x14ac:dyDescent="0.2">
      <c r="B286" s="67" t="s">
        <v>314</v>
      </c>
      <c r="C286" s="71" t="s">
        <v>75</v>
      </c>
      <c r="D286" s="78" t="s">
        <v>4</v>
      </c>
      <c r="E286" s="79">
        <v>87.92</v>
      </c>
      <c r="F286" s="13">
        <v>1</v>
      </c>
      <c r="G286" s="58"/>
      <c r="H286" s="22">
        <f t="shared" si="6"/>
        <v>87.92</v>
      </c>
    </row>
    <row r="287" spans="2:8" ht="142.5" x14ac:dyDescent="0.2">
      <c r="B287" s="67" t="s">
        <v>320</v>
      </c>
      <c r="C287" s="71" t="s">
        <v>321</v>
      </c>
      <c r="D287" s="78" t="s">
        <v>4</v>
      </c>
      <c r="E287" s="79">
        <v>9.23</v>
      </c>
      <c r="F287" s="13">
        <v>1</v>
      </c>
      <c r="G287" s="58"/>
      <c r="H287" s="22">
        <f t="shared" si="6"/>
        <v>9.23</v>
      </c>
    </row>
    <row r="288" spans="2:8" ht="42.75" x14ac:dyDescent="0.2">
      <c r="B288" s="67" t="s">
        <v>191</v>
      </c>
      <c r="C288" s="71" t="s">
        <v>192</v>
      </c>
      <c r="D288" s="78" t="s">
        <v>5</v>
      </c>
      <c r="E288" s="79">
        <v>28.75</v>
      </c>
      <c r="F288" s="13">
        <v>1</v>
      </c>
      <c r="G288" s="58"/>
      <c r="H288" s="22">
        <f t="shared" si="6"/>
        <v>28.75</v>
      </c>
    </row>
    <row r="289" spans="2:8" ht="171" x14ac:dyDescent="0.2">
      <c r="B289" s="67" t="s">
        <v>177</v>
      </c>
      <c r="C289" s="71" t="s">
        <v>178</v>
      </c>
      <c r="D289" s="78" t="s">
        <v>4</v>
      </c>
      <c r="E289" s="79">
        <v>83.45</v>
      </c>
      <c r="F289" s="13">
        <v>1</v>
      </c>
      <c r="G289" s="58"/>
      <c r="H289" s="22">
        <f t="shared" si="6"/>
        <v>83.45</v>
      </c>
    </row>
    <row r="290" spans="2:8" ht="57" x14ac:dyDescent="0.2">
      <c r="B290" s="67" t="s">
        <v>322</v>
      </c>
      <c r="C290" s="71" t="s">
        <v>323</v>
      </c>
      <c r="D290" s="78" t="s">
        <v>5</v>
      </c>
      <c r="E290" s="79">
        <v>35.5</v>
      </c>
      <c r="F290" s="13">
        <v>1</v>
      </c>
      <c r="G290" s="58"/>
      <c r="H290" s="22">
        <f t="shared" si="6"/>
        <v>35.5</v>
      </c>
    </row>
    <row r="291" spans="2:8" ht="156.75" x14ac:dyDescent="0.2">
      <c r="B291" s="67" t="s">
        <v>193</v>
      </c>
      <c r="C291" s="71" t="s">
        <v>19</v>
      </c>
      <c r="D291" s="78" t="s">
        <v>4</v>
      </c>
      <c r="E291" s="79">
        <v>35.5</v>
      </c>
      <c r="F291" s="13">
        <v>1</v>
      </c>
      <c r="G291" s="58"/>
      <c r="H291" s="22">
        <f t="shared" si="6"/>
        <v>35.5</v>
      </c>
    </row>
    <row r="292" spans="2:8" ht="171" x14ac:dyDescent="0.2">
      <c r="B292" s="67" t="s">
        <v>202</v>
      </c>
      <c r="C292" s="71" t="s">
        <v>68</v>
      </c>
      <c r="D292" s="78" t="s">
        <v>4</v>
      </c>
      <c r="E292" s="79">
        <v>35.5</v>
      </c>
      <c r="F292" s="13">
        <v>1</v>
      </c>
      <c r="G292" s="58"/>
      <c r="H292" s="22">
        <f t="shared" si="6"/>
        <v>35.5</v>
      </c>
    </row>
    <row r="293" spans="2:8" ht="15.75" x14ac:dyDescent="0.2">
      <c r="B293" s="51"/>
      <c r="C293" s="53" t="s">
        <v>324</v>
      </c>
      <c r="D293" s="54"/>
      <c r="E293" s="54"/>
      <c r="F293" s="54"/>
      <c r="G293" s="54"/>
      <c r="H293" s="57">
        <f>SUM(H280:H292)</f>
        <v>760.61000000000013</v>
      </c>
    </row>
    <row r="294" spans="2:8" ht="15.75" x14ac:dyDescent="0.2">
      <c r="B294" s="51"/>
      <c r="C294" s="51" t="s">
        <v>101</v>
      </c>
      <c r="D294" s="54"/>
      <c r="E294" s="54"/>
      <c r="F294" s="54"/>
      <c r="G294" s="54"/>
      <c r="H294" s="57"/>
    </row>
    <row r="295" spans="2:8" s="6" customFormat="1" ht="15.75" x14ac:dyDescent="0.2">
      <c r="B295" s="50"/>
      <c r="C295" s="51" t="s">
        <v>102</v>
      </c>
      <c r="D295" s="52"/>
      <c r="E295" s="52"/>
      <c r="F295" s="52"/>
      <c r="G295" s="52"/>
      <c r="H295" s="52"/>
    </row>
    <row r="296" spans="2:8" ht="42.75" x14ac:dyDescent="0.2">
      <c r="B296" s="67" t="s">
        <v>132</v>
      </c>
      <c r="C296" s="71" t="s">
        <v>52</v>
      </c>
      <c r="D296" s="78" t="s">
        <v>4</v>
      </c>
      <c r="E296" s="79">
        <v>115.2</v>
      </c>
      <c r="F296" s="13">
        <v>1</v>
      </c>
      <c r="G296" s="58"/>
      <c r="H296" s="22">
        <f t="shared" ref="H296:H329" si="11">ROUND(E296*F296,2)</f>
        <v>115.2</v>
      </c>
    </row>
    <row r="297" spans="2:8" ht="15.75" x14ac:dyDescent="0.2">
      <c r="B297" s="51"/>
      <c r="C297" s="53" t="s">
        <v>80</v>
      </c>
      <c r="D297" s="54"/>
      <c r="E297" s="54"/>
      <c r="F297" s="54"/>
      <c r="G297" s="54"/>
      <c r="H297" s="57">
        <f>SUM(H296:H296)</f>
        <v>115.2</v>
      </c>
    </row>
    <row r="298" spans="2:8" s="6" customFormat="1" ht="15.75" x14ac:dyDescent="0.2">
      <c r="B298" s="50"/>
      <c r="C298" s="51" t="s">
        <v>103</v>
      </c>
      <c r="D298" s="52"/>
      <c r="E298" s="52"/>
      <c r="F298" s="52"/>
      <c r="G298" s="52"/>
      <c r="H298" s="52"/>
    </row>
    <row r="299" spans="2:8" ht="42.75" x14ac:dyDescent="0.2">
      <c r="B299" s="67" t="s">
        <v>133</v>
      </c>
      <c r="C299" s="71" t="s">
        <v>22</v>
      </c>
      <c r="D299" s="78" t="s">
        <v>21</v>
      </c>
      <c r="E299" s="79">
        <v>12.68</v>
      </c>
      <c r="F299" s="13">
        <v>1</v>
      </c>
      <c r="G299" s="58"/>
      <c r="H299" s="22">
        <f t="shared" si="11"/>
        <v>12.68</v>
      </c>
    </row>
    <row r="300" spans="2:8" ht="57" x14ac:dyDescent="0.2">
      <c r="B300" s="67" t="s">
        <v>134</v>
      </c>
      <c r="C300" s="71" t="s">
        <v>135</v>
      </c>
      <c r="D300" s="78" t="s">
        <v>4</v>
      </c>
      <c r="E300" s="79">
        <v>16.440000000000001</v>
      </c>
      <c r="F300" s="13">
        <v>1</v>
      </c>
      <c r="G300" s="58"/>
      <c r="H300" s="22">
        <f t="shared" si="11"/>
        <v>16.440000000000001</v>
      </c>
    </row>
    <row r="301" spans="2:8" ht="57" x14ac:dyDescent="0.2">
      <c r="B301" s="67" t="s">
        <v>136</v>
      </c>
      <c r="C301" s="71" t="s">
        <v>25</v>
      </c>
      <c r="D301" s="78" t="s">
        <v>20</v>
      </c>
      <c r="E301" s="79">
        <v>169.7</v>
      </c>
      <c r="F301" s="13">
        <v>1</v>
      </c>
      <c r="G301" s="58"/>
      <c r="H301" s="22">
        <f t="shared" si="11"/>
        <v>169.7</v>
      </c>
    </row>
    <row r="302" spans="2:8" ht="57" x14ac:dyDescent="0.2">
      <c r="B302" s="67" t="s">
        <v>325</v>
      </c>
      <c r="C302" s="71" t="s">
        <v>326</v>
      </c>
      <c r="D302" s="78" t="s">
        <v>5</v>
      </c>
      <c r="E302" s="79">
        <v>4.8</v>
      </c>
      <c r="F302" s="13">
        <v>1</v>
      </c>
      <c r="G302" s="58"/>
      <c r="H302" s="22">
        <f t="shared" si="11"/>
        <v>4.8</v>
      </c>
    </row>
    <row r="303" spans="2:8" ht="42.75" x14ac:dyDescent="0.2">
      <c r="B303" s="67" t="s">
        <v>327</v>
      </c>
      <c r="C303" s="71" t="s">
        <v>328</v>
      </c>
      <c r="D303" s="78" t="s">
        <v>5</v>
      </c>
      <c r="E303" s="79">
        <v>6.4</v>
      </c>
      <c r="F303" s="13">
        <v>1</v>
      </c>
      <c r="G303" s="58"/>
      <c r="H303" s="22">
        <f t="shared" ref="H303:H310" si="12">ROUND(E303*F303,2)</f>
        <v>6.4</v>
      </c>
    </row>
    <row r="304" spans="2:8" ht="57" x14ac:dyDescent="0.2">
      <c r="B304" s="67" t="s">
        <v>140</v>
      </c>
      <c r="C304" s="71" t="s">
        <v>24</v>
      </c>
      <c r="D304" s="78" t="s">
        <v>4</v>
      </c>
      <c r="E304" s="79">
        <v>9.39</v>
      </c>
      <c r="F304" s="13">
        <v>1</v>
      </c>
      <c r="G304" s="58"/>
      <c r="H304" s="22">
        <f t="shared" si="12"/>
        <v>9.39</v>
      </c>
    </row>
    <row r="305" spans="2:8" ht="71.25" x14ac:dyDescent="0.2">
      <c r="B305" s="67" t="s">
        <v>329</v>
      </c>
      <c r="C305" s="71" t="s">
        <v>330</v>
      </c>
      <c r="D305" s="78" t="s">
        <v>21</v>
      </c>
      <c r="E305" s="79">
        <v>1.88</v>
      </c>
      <c r="F305" s="13">
        <v>1</v>
      </c>
      <c r="G305" s="58"/>
      <c r="H305" s="22">
        <f t="shared" si="12"/>
        <v>1.88</v>
      </c>
    </row>
    <row r="306" spans="2:8" ht="42.75" x14ac:dyDescent="0.2">
      <c r="B306" s="67" t="s">
        <v>146</v>
      </c>
      <c r="C306" s="71" t="s">
        <v>73</v>
      </c>
      <c r="D306" s="78" t="s">
        <v>4</v>
      </c>
      <c r="E306" s="79">
        <v>2.42</v>
      </c>
      <c r="F306" s="13">
        <v>1</v>
      </c>
      <c r="G306" s="58"/>
      <c r="H306" s="22">
        <f t="shared" si="12"/>
        <v>2.42</v>
      </c>
    </row>
    <row r="307" spans="2:8" ht="57" x14ac:dyDescent="0.2">
      <c r="B307" s="67" t="s">
        <v>331</v>
      </c>
      <c r="C307" s="71" t="s">
        <v>332</v>
      </c>
      <c r="D307" s="78" t="s">
        <v>4</v>
      </c>
      <c r="E307" s="79">
        <v>4.55</v>
      </c>
      <c r="F307" s="13">
        <v>1</v>
      </c>
      <c r="G307" s="58"/>
      <c r="H307" s="22">
        <f t="shared" si="12"/>
        <v>4.55</v>
      </c>
    </row>
    <row r="308" spans="2:8" ht="85.5" x14ac:dyDescent="0.2">
      <c r="B308" s="67" t="s">
        <v>154</v>
      </c>
      <c r="C308" s="71" t="s">
        <v>155</v>
      </c>
      <c r="D308" s="78" t="s">
        <v>4</v>
      </c>
      <c r="E308" s="79">
        <v>27</v>
      </c>
      <c r="F308" s="13">
        <v>1</v>
      </c>
      <c r="G308" s="58"/>
      <c r="H308" s="22">
        <f t="shared" si="12"/>
        <v>27</v>
      </c>
    </row>
    <row r="309" spans="2:8" ht="71.25" x14ac:dyDescent="0.2">
      <c r="B309" s="67" t="s">
        <v>156</v>
      </c>
      <c r="C309" s="71" t="s">
        <v>23</v>
      </c>
      <c r="D309" s="78" t="s">
        <v>21</v>
      </c>
      <c r="E309" s="79">
        <v>9.56</v>
      </c>
      <c r="F309" s="13">
        <v>1</v>
      </c>
      <c r="G309" s="58"/>
      <c r="H309" s="22">
        <f t="shared" si="12"/>
        <v>9.56</v>
      </c>
    </row>
    <row r="310" spans="2:8" ht="42.75" x14ac:dyDescent="0.2">
      <c r="B310" s="67" t="s">
        <v>157</v>
      </c>
      <c r="C310" s="71" t="s">
        <v>66</v>
      </c>
      <c r="D310" s="78" t="s">
        <v>21</v>
      </c>
      <c r="E310" s="79">
        <v>3.12</v>
      </c>
      <c r="F310" s="13">
        <v>1</v>
      </c>
      <c r="G310" s="58"/>
      <c r="H310" s="22">
        <f t="shared" si="12"/>
        <v>3.12</v>
      </c>
    </row>
    <row r="311" spans="2:8" ht="15.75" x14ac:dyDescent="0.2">
      <c r="B311" s="51"/>
      <c r="C311" s="53" t="s">
        <v>65</v>
      </c>
      <c r="D311" s="54"/>
      <c r="E311" s="54"/>
      <c r="F311" s="54"/>
      <c r="G311" s="54"/>
      <c r="H311" s="57">
        <f>SUM(H299:H310)</f>
        <v>267.94</v>
      </c>
    </row>
    <row r="312" spans="2:8" s="6" customFormat="1" ht="15.75" x14ac:dyDescent="0.2">
      <c r="B312" s="50"/>
      <c r="C312" s="51" t="s">
        <v>110</v>
      </c>
      <c r="D312" s="52"/>
      <c r="E312" s="52"/>
      <c r="F312" s="52"/>
      <c r="G312" s="52"/>
      <c r="H312" s="52"/>
    </row>
    <row r="313" spans="2:8" ht="99.75" x14ac:dyDescent="0.2">
      <c r="B313" s="67" t="s">
        <v>173</v>
      </c>
      <c r="C313" s="71" t="s">
        <v>174</v>
      </c>
      <c r="D313" s="78" t="s">
        <v>5</v>
      </c>
      <c r="E313" s="79">
        <v>37.880000000000003</v>
      </c>
      <c r="F313" s="13">
        <v>1</v>
      </c>
      <c r="G313" s="58"/>
      <c r="H313" s="22">
        <f t="shared" si="11"/>
        <v>37.880000000000003</v>
      </c>
    </row>
    <row r="314" spans="2:8" ht="171" x14ac:dyDescent="0.2">
      <c r="B314" s="67" t="s">
        <v>177</v>
      </c>
      <c r="C314" s="71" t="s">
        <v>178</v>
      </c>
      <c r="D314" s="78" t="s">
        <v>4</v>
      </c>
      <c r="E314" s="79">
        <v>18.29</v>
      </c>
      <c r="F314" s="13">
        <v>1</v>
      </c>
      <c r="G314" s="58"/>
      <c r="H314" s="22">
        <f t="shared" si="11"/>
        <v>18.29</v>
      </c>
    </row>
    <row r="315" spans="2:8" ht="171" x14ac:dyDescent="0.2">
      <c r="B315" s="67" t="s">
        <v>333</v>
      </c>
      <c r="C315" s="71" t="s">
        <v>334</v>
      </c>
      <c r="D315" s="78" t="s">
        <v>4</v>
      </c>
      <c r="E315" s="79">
        <v>42.5</v>
      </c>
      <c r="F315" s="13">
        <v>1</v>
      </c>
      <c r="G315" s="58"/>
      <c r="H315" s="22">
        <f t="shared" ref="H315:H321" si="13">ROUND(E315*F315,2)</f>
        <v>42.5</v>
      </c>
    </row>
    <row r="316" spans="2:8" ht="99.75" x14ac:dyDescent="0.2">
      <c r="B316" s="67" t="s">
        <v>335</v>
      </c>
      <c r="C316" s="71" t="s">
        <v>336</v>
      </c>
      <c r="D316" s="78" t="s">
        <v>5</v>
      </c>
      <c r="E316" s="79">
        <v>21.44</v>
      </c>
      <c r="F316" s="13">
        <v>1</v>
      </c>
      <c r="G316" s="58"/>
      <c r="H316" s="22">
        <f t="shared" si="13"/>
        <v>21.44</v>
      </c>
    </row>
    <row r="317" spans="2:8" ht="99.75" x14ac:dyDescent="0.2">
      <c r="B317" s="67" t="s">
        <v>337</v>
      </c>
      <c r="C317" s="71" t="s">
        <v>338</v>
      </c>
      <c r="D317" s="78" t="s">
        <v>5</v>
      </c>
      <c r="E317" s="79">
        <v>15.86</v>
      </c>
      <c r="F317" s="13">
        <v>1</v>
      </c>
      <c r="G317" s="58"/>
      <c r="H317" s="22">
        <f t="shared" si="13"/>
        <v>15.86</v>
      </c>
    </row>
    <row r="318" spans="2:8" ht="57" x14ac:dyDescent="0.2">
      <c r="B318" s="67" t="s">
        <v>185</v>
      </c>
      <c r="C318" s="71" t="s">
        <v>30</v>
      </c>
      <c r="D318" s="78" t="s">
        <v>4</v>
      </c>
      <c r="E318" s="79">
        <v>115.2</v>
      </c>
      <c r="F318" s="13">
        <v>1</v>
      </c>
      <c r="G318" s="58"/>
      <c r="H318" s="22">
        <f t="shared" si="13"/>
        <v>115.2</v>
      </c>
    </row>
    <row r="319" spans="2:8" ht="142.5" x14ac:dyDescent="0.2">
      <c r="B319" s="67" t="s">
        <v>314</v>
      </c>
      <c r="C319" s="71" t="s">
        <v>75</v>
      </c>
      <c r="D319" s="78" t="s">
        <v>4</v>
      </c>
      <c r="E319" s="79">
        <v>115.2</v>
      </c>
      <c r="F319" s="13">
        <v>1</v>
      </c>
      <c r="G319" s="58"/>
      <c r="H319" s="22">
        <f t="shared" si="13"/>
        <v>115.2</v>
      </c>
    </row>
    <row r="320" spans="2:8" ht="156.75" x14ac:dyDescent="0.2">
      <c r="B320" s="67" t="s">
        <v>193</v>
      </c>
      <c r="C320" s="71" t="s">
        <v>19</v>
      </c>
      <c r="D320" s="78" t="s">
        <v>4</v>
      </c>
      <c r="E320" s="79">
        <v>36.58</v>
      </c>
      <c r="F320" s="13">
        <v>1</v>
      </c>
      <c r="G320" s="58"/>
      <c r="H320" s="22">
        <f t="shared" si="13"/>
        <v>36.58</v>
      </c>
    </row>
    <row r="321" spans="2:8" ht="171" x14ac:dyDescent="0.2">
      <c r="B321" s="67" t="s">
        <v>202</v>
      </c>
      <c r="C321" s="71" t="s">
        <v>68</v>
      </c>
      <c r="D321" s="78" t="s">
        <v>4</v>
      </c>
      <c r="E321" s="79">
        <v>36.58</v>
      </c>
      <c r="F321" s="13">
        <v>1</v>
      </c>
      <c r="G321" s="58"/>
      <c r="H321" s="22">
        <f t="shared" si="13"/>
        <v>36.58</v>
      </c>
    </row>
    <row r="322" spans="2:8" ht="15.75" x14ac:dyDescent="0.2">
      <c r="B322" s="51"/>
      <c r="C322" s="53" t="s">
        <v>33</v>
      </c>
      <c r="D322" s="54"/>
      <c r="E322" s="54"/>
      <c r="F322" s="54"/>
      <c r="G322" s="54"/>
      <c r="H322" s="57">
        <f>SUM(H313:H321)</f>
        <v>439.53</v>
      </c>
    </row>
    <row r="323" spans="2:8" s="6" customFormat="1" ht="15.75" x14ac:dyDescent="0.2">
      <c r="B323" s="50"/>
      <c r="C323" s="51" t="s">
        <v>104</v>
      </c>
      <c r="D323" s="52"/>
      <c r="E323" s="52"/>
      <c r="F323" s="52"/>
      <c r="G323" s="52"/>
      <c r="H323" s="52"/>
    </row>
    <row r="324" spans="2:8" ht="128.25" x14ac:dyDescent="0.2">
      <c r="B324" s="67" t="s">
        <v>339</v>
      </c>
      <c r="C324" s="71" t="s">
        <v>340</v>
      </c>
      <c r="D324" s="78" t="s">
        <v>3</v>
      </c>
      <c r="E324" s="79">
        <v>1</v>
      </c>
      <c r="F324" s="13">
        <v>1</v>
      </c>
      <c r="G324" s="58"/>
      <c r="H324" s="22">
        <f t="shared" si="11"/>
        <v>1</v>
      </c>
    </row>
    <row r="325" spans="2:8" ht="99.75" x14ac:dyDescent="0.2">
      <c r="B325" s="67" t="s">
        <v>341</v>
      </c>
      <c r="C325" s="71" t="s">
        <v>342</v>
      </c>
      <c r="D325" s="78" t="s">
        <v>5</v>
      </c>
      <c r="E325" s="79">
        <v>54</v>
      </c>
      <c r="F325" s="13">
        <v>1</v>
      </c>
      <c r="G325" s="58"/>
      <c r="H325" s="22">
        <f t="shared" si="11"/>
        <v>54</v>
      </c>
    </row>
    <row r="326" spans="2:8" ht="15.75" x14ac:dyDescent="0.2">
      <c r="B326" s="51"/>
      <c r="C326" s="53" t="s">
        <v>59</v>
      </c>
      <c r="D326" s="54"/>
      <c r="E326" s="54"/>
      <c r="F326" s="54"/>
      <c r="G326" s="54"/>
      <c r="H326" s="57">
        <f>SUM(H324:H325)</f>
        <v>55</v>
      </c>
    </row>
    <row r="327" spans="2:8" s="6" customFormat="1" ht="15.75" x14ac:dyDescent="0.2">
      <c r="B327" s="50"/>
      <c r="C327" s="51" t="s">
        <v>105</v>
      </c>
      <c r="D327" s="52"/>
      <c r="E327" s="52"/>
      <c r="F327" s="52"/>
      <c r="G327" s="52"/>
      <c r="H327" s="52"/>
    </row>
    <row r="328" spans="2:8" s="6" customFormat="1" ht="15.75" x14ac:dyDescent="0.2">
      <c r="B328" s="50"/>
      <c r="C328" s="51" t="s">
        <v>106</v>
      </c>
      <c r="D328" s="52"/>
      <c r="E328" s="52"/>
      <c r="F328" s="52"/>
      <c r="G328" s="52"/>
      <c r="H328" s="52"/>
    </row>
    <row r="329" spans="2:8" ht="42.75" x14ac:dyDescent="0.2">
      <c r="B329" s="67" t="s">
        <v>132</v>
      </c>
      <c r="C329" s="71" t="s">
        <v>52</v>
      </c>
      <c r="D329" s="78" t="s">
        <v>4</v>
      </c>
      <c r="E329" s="79">
        <v>399.37</v>
      </c>
      <c r="F329" s="13">
        <v>1</v>
      </c>
      <c r="G329" s="58"/>
      <c r="H329" s="22">
        <f t="shared" si="11"/>
        <v>399.37</v>
      </c>
    </row>
    <row r="330" spans="2:8" ht="15.75" x14ac:dyDescent="0.2">
      <c r="B330" s="51"/>
      <c r="C330" s="53" t="s">
        <v>80</v>
      </c>
      <c r="D330" s="54"/>
      <c r="E330" s="54"/>
      <c r="F330" s="54"/>
      <c r="G330" s="54"/>
      <c r="H330" s="57">
        <f>SUM(H329:H329)</f>
        <v>399.37</v>
      </c>
    </row>
    <row r="331" spans="2:8" s="6" customFormat="1" ht="15.75" x14ac:dyDescent="0.2">
      <c r="B331" s="50"/>
      <c r="C331" s="51" t="s">
        <v>107</v>
      </c>
      <c r="D331" s="52"/>
      <c r="E331" s="52"/>
      <c r="F331" s="52"/>
      <c r="G331" s="52"/>
      <c r="H331" s="52"/>
    </row>
    <row r="332" spans="2:8" ht="42.75" x14ac:dyDescent="0.2">
      <c r="B332" s="67" t="s">
        <v>133</v>
      </c>
      <c r="C332" s="71" t="s">
        <v>22</v>
      </c>
      <c r="D332" s="78" t="s">
        <v>21</v>
      </c>
      <c r="E332" s="79">
        <v>431.43</v>
      </c>
      <c r="F332" s="13">
        <v>1</v>
      </c>
      <c r="G332" s="58"/>
      <c r="H332" s="22">
        <f t="shared" ref="H332:H364" si="14">ROUND(E332*F332,2)</f>
        <v>431.43</v>
      </c>
    </row>
    <row r="333" spans="2:8" ht="57" x14ac:dyDescent="0.2">
      <c r="B333" s="67" t="s">
        <v>134</v>
      </c>
      <c r="C333" s="71" t="s">
        <v>135</v>
      </c>
      <c r="D333" s="78" t="s">
        <v>4</v>
      </c>
      <c r="E333" s="79">
        <v>340.87</v>
      </c>
      <c r="F333" s="13">
        <v>1</v>
      </c>
      <c r="G333" s="58"/>
      <c r="H333" s="22">
        <f t="shared" si="14"/>
        <v>340.87</v>
      </c>
    </row>
    <row r="334" spans="2:8" ht="57" x14ac:dyDescent="0.2">
      <c r="B334" s="67" t="s">
        <v>136</v>
      </c>
      <c r="C334" s="71" t="s">
        <v>25</v>
      </c>
      <c r="D334" s="78" t="s">
        <v>20</v>
      </c>
      <c r="E334" s="79">
        <v>948.06</v>
      </c>
      <c r="F334" s="13">
        <v>1</v>
      </c>
      <c r="G334" s="58"/>
      <c r="H334" s="22">
        <f t="shared" si="14"/>
        <v>948.06</v>
      </c>
    </row>
    <row r="335" spans="2:8" ht="57" x14ac:dyDescent="0.2">
      <c r="B335" s="67" t="s">
        <v>137</v>
      </c>
      <c r="C335" s="71" t="s">
        <v>53</v>
      </c>
      <c r="D335" s="78" t="s">
        <v>20</v>
      </c>
      <c r="E335" s="79">
        <v>2455.85</v>
      </c>
      <c r="F335" s="13">
        <v>1</v>
      </c>
      <c r="G335" s="58"/>
      <c r="H335" s="22">
        <f t="shared" si="14"/>
        <v>2455.85</v>
      </c>
    </row>
    <row r="336" spans="2:8" ht="57" x14ac:dyDescent="0.2">
      <c r="B336" s="67" t="s">
        <v>325</v>
      </c>
      <c r="C336" s="71" t="s">
        <v>326</v>
      </c>
      <c r="D336" s="78" t="s">
        <v>5</v>
      </c>
      <c r="E336" s="79">
        <v>177.6</v>
      </c>
      <c r="F336" s="13">
        <v>1</v>
      </c>
      <c r="G336" s="58"/>
      <c r="H336" s="22">
        <f t="shared" si="14"/>
        <v>177.6</v>
      </c>
    </row>
    <row r="337" spans="2:8" ht="28.5" x14ac:dyDescent="0.2">
      <c r="B337" s="67" t="s">
        <v>343</v>
      </c>
      <c r="C337" s="71" t="s">
        <v>344</v>
      </c>
      <c r="D337" s="78" t="s">
        <v>5</v>
      </c>
      <c r="E337" s="79">
        <v>292.52</v>
      </c>
      <c r="F337" s="13">
        <v>1</v>
      </c>
      <c r="G337" s="58"/>
      <c r="H337" s="22">
        <f t="shared" si="14"/>
        <v>292.52</v>
      </c>
    </row>
    <row r="338" spans="2:8" ht="57" x14ac:dyDescent="0.2">
      <c r="B338" s="67" t="s">
        <v>140</v>
      </c>
      <c r="C338" s="71" t="s">
        <v>24</v>
      </c>
      <c r="D338" s="78" t="s">
        <v>4</v>
      </c>
      <c r="E338" s="79">
        <v>204.32</v>
      </c>
      <c r="F338" s="13">
        <v>1</v>
      </c>
      <c r="G338" s="58"/>
      <c r="H338" s="22">
        <f t="shared" si="14"/>
        <v>204.32</v>
      </c>
    </row>
    <row r="339" spans="2:8" ht="71.25" x14ac:dyDescent="0.2">
      <c r="B339" s="67" t="s">
        <v>329</v>
      </c>
      <c r="C339" s="71" t="s">
        <v>330</v>
      </c>
      <c r="D339" s="78" t="s">
        <v>21</v>
      </c>
      <c r="E339" s="79">
        <v>61.1</v>
      </c>
      <c r="F339" s="13">
        <v>1</v>
      </c>
      <c r="G339" s="58"/>
      <c r="H339" s="22">
        <f t="shared" si="14"/>
        <v>61.1</v>
      </c>
    </row>
    <row r="340" spans="2:8" ht="42.75" x14ac:dyDescent="0.2">
      <c r="B340" s="67" t="s">
        <v>146</v>
      </c>
      <c r="C340" s="71" t="s">
        <v>73</v>
      </c>
      <c r="D340" s="78" t="s">
        <v>4</v>
      </c>
      <c r="E340" s="79">
        <v>175.51</v>
      </c>
      <c r="F340" s="13">
        <v>1</v>
      </c>
      <c r="G340" s="58"/>
      <c r="H340" s="22">
        <f t="shared" si="14"/>
        <v>175.51</v>
      </c>
    </row>
    <row r="341" spans="2:8" ht="85.5" x14ac:dyDescent="0.2">
      <c r="B341" s="67" t="s">
        <v>154</v>
      </c>
      <c r="C341" s="71" t="s">
        <v>155</v>
      </c>
      <c r="D341" s="78" t="s">
        <v>4</v>
      </c>
      <c r="E341" s="79">
        <v>408.81</v>
      </c>
      <c r="F341" s="13">
        <v>1</v>
      </c>
      <c r="G341" s="58"/>
      <c r="H341" s="22">
        <f t="shared" si="14"/>
        <v>408.81</v>
      </c>
    </row>
    <row r="342" spans="2:8" ht="71.25" x14ac:dyDescent="0.2">
      <c r="B342" s="67" t="s">
        <v>156</v>
      </c>
      <c r="C342" s="71" t="s">
        <v>23</v>
      </c>
      <c r="D342" s="78" t="s">
        <v>21</v>
      </c>
      <c r="E342" s="79">
        <v>323.55</v>
      </c>
      <c r="F342" s="13">
        <v>1</v>
      </c>
      <c r="G342" s="58"/>
      <c r="H342" s="22">
        <f t="shared" si="14"/>
        <v>323.55</v>
      </c>
    </row>
    <row r="343" spans="2:8" ht="42.75" x14ac:dyDescent="0.2">
      <c r="B343" s="67" t="s">
        <v>157</v>
      </c>
      <c r="C343" s="71" t="s">
        <v>66</v>
      </c>
      <c r="D343" s="78" t="s">
        <v>21</v>
      </c>
      <c r="E343" s="79">
        <v>107.88</v>
      </c>
      <c r="F343" s="13">
        <v>1</v>
      </c>
      <c r="G343" s="58"/>
      <c r="H343" s="22">
        <f t="shared" si="14"/>
        <v>107.88</v>
      </c>
    </row>
    <row r="344" spans="2:8" ht="15.75" x14ac:dyDescent="0.2">
      <c r="B344" s="51"/>
      <c r="C344" s="53" t="s">
        <v>65</v>
      </c>
      <c r="D344" s="54"/>
      <c r="E344" s="54"/>
      <c r="F344" s="54"/>
      <c r="G344" s="54"/>
      <c r="H344" s="57">
        <f>SUM(H332:H343)</f>
        <v>5927.5000000000009</v>
      </c>
    </row>
    <row r="345" spans="2:8" s="6" customFormat="1" ht="15.75" x14ac:dyDescent="0.2">
      <c r="B345" s="50"/>
      <c r="C345" s="51" t="s">
        <v>108</v>
      </c>
      <c r="D345" s="52"/>
      <c r="E345" s="52"/>
      <c r="F345" s="52"/>
      <c r="G345" s="52"/>
      <c r="H345" s="52"/>
    </row>
    <row r="346" spans="2:8" ht="99.75" x14ac:dyDescent="0.2">
      <c r="B346" s="67" t="s">
        <v>173</v>
      </c>
      <c r="C346" s="71" t="s">
        <v>174</v>
      </c>
      <c r="D346" s="78" t="s">
        <v>5</v>
      </c>
      <c r="E346" s="79">
        <v>428.25</v>
      </c>
      <c r="F346" s="13">
        <v>1</v>
      </c>
      <c r="G346" s="58"/>
      <c r="H346" s="22">
        <f t="shared" si="14"/>
        <v>428.25</v>
      </c>
    </row>
    <row r="347" spans="2:8" ht="171" x14ac:dyDescent="0.2">
      <c r="B347" s="67" t="s">
        <v>177</v>
      </c>
      <c r="C347" s="71" t="s">
        <v>178</v>
      </c>
      <c r="D347" s="78" t="s">
        <v>4</v>
      </c>
      <c r="E347" s="79">
        <v>415.44</v>
      </c>
      <c r="F347" s="13">
        <v>1</v>
      </c>
      <c r="G347" s="58"/>
      <c r="H347" s="22">
        <f t="shared" si="14"/>
        <v>415.44</v>
      </c>
    </row>
    <row r="348" spans="2:8" ht="42.75" x14ac:dyDescent="0.2">
      <c r="B348" s="67" t="s">
        <v>346</v>
      </c>
      <c r="C348" s="71" t="s">
        <v>347</v>
      </c>
      <c r="D348" s="78" t="s">
        <v>5</v>
      </c>
      <c r="E348" s="79">
        <v>90</v>
      </c>
      <c r="F348" s="13">
        <v>1</v>
      </c>
      <c r="G348" s="58"/>
      <c r="H348" s="22">
        <f t="shared" si="14"/>
        <v>90</v>
      </c>
    </row>
    <row r="349" spans="2:8" ht="42.75" x14ac:dyDescent="0.2">
      <c r="B349" s="67" t="s">
        <v>165</v>
      </c>
      <c r="C349" s="71" t="s">
        <v>55</v>
      </c>
      <c r="D349" s="78" t="s">
        <v>4</v>
      </c>
      <c r="E349" s="79">
        <v>233.14</v>
      </c>
      <c r="F349" s="13">
        <v>1</v>
      </c>
      <c r="G349" s="58"/>
      <c r="H349" s="22">
        <f t="shared" si="14"/>
        <v>233.14</v>
      </c>
    </row>
    <row r="350" spans="2:8" ht="85.5" x14ac:dyDescent="0.2">
      <c r="B350" s="67" t="s">
        <v>169</v>
      </c>
      <c r="C350" s="71" t="s">
        <v>170</v>
      </c>
      <c r="D350" s="78" t="s">
        <v>21</v>
      </c>
      <c r="E350" s="79">
        <v>25.64</v>
      </c>
      <c r="F350" s="13">
        <v>1</v>
      </c>
      <c r="G350" s="58"/>
      <c r="H350" s="22">
        <f t="shared" si="14"/>
        <v>25.64</v>
      </c>
    </row>
    <row r="351" spans="2:8" ht="156.75" x14ac:dyDescent="0.2">
      <c r="B351" s="67" t="s">
        <v>193</v>
      </c>
      <c r="C351" s="71" t="s">
        <v>19</v>
      </c>
      <c r="D351" s="78" t="s">
        <v>4</v>
      </c>
      <c r="E351" s="79">
        <v>931.29</v>
      </c>
      <c r="F351" s="13">
        <v>1</v>
      </c>
      <c r="G351" s="58"/>
      <c r="H351" s="22">
        <f t="shared" si="14"/>
        <v>931.29</v>
      </c>
    </row>
    <row r="352" spans="2:8" ht="171" x14ac:dyDescent="0.2">
      <c r="B352" s="67" t="s">
        <v>202</v>
      </c>
      <c r="C352" s="71" t="s">
        <v>68</v>
      </c>
      <c r="D352" s="78" t="s">
        <v>4</v>
      </c>
      <c r="E352" s="79">
        <v>931.29</v>
      </c>
      <c r="F352" s="13">
        <v>1</v>
      </c>
      <c r="G352" s="58"/>
      <c r="H352" s="22">
        <f t="shared" si="14"/>
        <v>931.29</v>
      </c>
    </row>
    <row r="353" spans="2:8" ht="15.75" x14ac:dyDescent="0.2">
      <c r="B353" s="51"/>
      <c r="C353" s="53" t="s">
        <v>345</v>
      </c>
      <c r="D353" s="54"/>
      <c r="E353" s="54"/>
      <c r="F353" s="54"/>
      <c r="G353" s="54"/>
      <c r="H353" s="57">
        <f>SUM(H346:H352)</f>
        <v>3055.05</v>
      </c>
    </row>
    <row r="354" spans="2:8" s="6" customFormat="1" ht="15.75" x14ac:dyDescent="0.2">
      <c r="B354" s="50"/>
      <c r="C354" s="51" t="s">
        <v>109</v>
      </c>
      <c r="D354" s="52"/>
      <c r="E354" s="52"/>
      <c r="F354" s="52"/>
      <c r="G354" s="52"/>
      <c r="H354" s="52"/>
    </row>
    <row r="355" spans="2:8" ht="57" x14ac:dyDescent="0.2">
      <c r="B355" s="67" t="s">
        <v>349</v>
      </c>
      <c r="C355" s="71" t="s">
        <v>350</v>
      </c>
      <c r="D355" s="78" t="s">
        <v>5</v>
      </c>
      <c r="E355" s="79">
        <v>45</v>
      </c>
      <c r="F355" s="13">
        <v>1</v>
      </c>
      <c r="G355" s="58"/>
      <c r="H355" s="22">
        <f t="shared" si="14"/>
        <v>45</v>
      </c>
    </row>
    <row r="356" spans="2:8" ht="57" x14ac:dyDescent="0.2">
      <c r="B356" s="67" t="s">
        <v>351</v>
      </c>
      <c r="C356" s="71" t="s">
        <v>352</v>
      </c>
      <c r="D356" s="78" t="s">
        <v>5</v>
      </c>
      <c r="E356" s="79">
        <v>90</v>
      </c>
      <c r="F356" s="13">
        <v>1</v>
      </c>
      <c r="G356" s="58"/>
      <c r="H356" s="22">
        <f t="shared" si="14"/>
        <v>90</v>
      </c>
    </row>
    <row r="357" spans="2:8" ht="15.75" x14ac:dyDescent="0.2">
      <c r="B357" s="51"/>
      <c r="C357" s="53" t="s">
        <v>348</v>
      </c>
      <c r="D357" s="54"/>
      <c r="E357" s="54"/>
      <c r="F357" s="54"/>
      <c r="G357" s="54"/>
      <c r="H357" s="57">
        <f>SUM(H355:H356)</f>
        <v>135</v>
      </c>
    </row>
    <row r="358" spans="2:8" s="6" customFormat="1" ht="15.75" x14ac:dyDescent="0.2">
      <c r="B358" s="50"/>
      <c r="C358" s="51" t="s">
        <v>112</v>
      </c>
      <c r="D358" s="52"/>
      <c r="E358" s="52"/>
      <c r="F358" s="52"/>
      <c r="G358" s="52"/>
      <c r="H358" s="52"/>
    </row>
    <row r="359" spans="2:8" s="6" customFormat="1" ht="15.75" x14ac:dyDescent="0.2">
      <c r="B359" s="50"/>
      <c r="C359" s="51" t="s">
        <v>113</v>
      </c>
      <c r="D359" s="52"/>
      <c r="E359" s="52"/>
      <c r="F359" s="52"/>
      <c r="G359" s="52"/>
      <c r="H359" s="52"/>
    </row>
    <row r="360" spans="2:8" ht="42.75" x14ac:dyDescent="0.2">
      <c r="B360" s="67" t="s">
        <v>132</v>
      </c>
      <c r="C360" s="71" t="s">
        <v>52</v>
      </c>
      <c r="D360" s="78" t="s">
        <v>4</v>
      </c>
      <c r="E360" s="79">
        <v>16</v>
      </c>
      <c r="F360" s="13">
        <v>1</v>
      </c>
      <c r="G360" s="58"/>
      <c r="H360" s="22">
        <f t="shared" si="14"/>
        <v>16</v>
      </c>
    </row>
    <row r="361" spans="2:8" ht="15.75" x14ac:dyDescent="0.2">
      <c r="B361" s="51"/>
      <c r="C361" s="53" t="s">
        <v>80</v>
      </c>
      <c r="D361" s="54"/>
      <c r="E361" s="54"/>
      <c r="F361" s="54"/>
      <c r="G361" s="54"/>
      <c r="H361" s="57">
        <f>SUM(H360:H360)</f>
        <v>16</v>
      </c>
    </row>
    <row r="362" spans="2:8" s="6" customFormat="1" ht="15.75" x14ac:dyDescent="0.2">
      <c r="B362" s="50"/>
      <c r="C362" s="51" t="s">
        <v>114</v>
      </c>
      <c r="D362" s="52"/>
      <c r="E362" s="52"/>
      <c r="F362" s="52"/>
      <c r="G362" s="52"/>
      <c r="H362" s="52"/>
    </row>
    <row r="363" spans="2:8" ht="42.75" x14ac:dyDescent="0.2">
      <c r="B363" s="67" t="s">
        <v>133</v>
      </c>
      <c r="C363" s="71" t="s">
        <v>22</v>
      </c>
      <c r="D363" s="78" t="s">
        <v>21</v>
      </c>
      <c r="E363" s="79">
        <v>28.68</v>
      </c>
      <c r="F363" s="13">
        <v>1</v>
      </c>
      <c r="G363" s="58"/>
      <c r="H363" s="22">
        <f t="shared" si="14"/>
        <v>28.68</v>
      </c>
    </row>
    <row r="364" spans="2:8" ht="71.25" x14ac:dyDescent="0.2">
      <c r="B364" s="67" t="s">
        <v>156</v>
      </c>
      <c r="C364" s="71" t="s">
        <v>23</v>
      </c>
      <c r="D364" s="78" t="s">
        <v>21</v>
      </c>
      <c r="E364" s="79">
        <v>11.71</v>
      </c>
      <c r="F364" s="13">
        <v>1</v>
      </c>
      <c r="G364" s="58"/>
      <c r="H364" s="22">
        <f t="shared" si="14"/>
        <v>11.71</v>
      </c>
    </row>
    <row r="365" spans="2:8" ht="42.75" x14ac:dyDescent="0.2">
      <c r="B365" s="67" t="s">
        <v>157</v>
      </c>
      <c r="C365" s="71" t="s">
        <v>66</v>
      </c>
      <c r="D365" s="78" t="s">
        <v>21</v>
      </c>
      <c r="E365" s="79">
        <v>16.97</v>
      </c>
      <c r="F365" s="13">
        <v>1</v>
      </c>
      <c r="G365" s="58"/>
      <c r="H365" s="22">
        <f t="shared" ref="H365:H381" si="15">ROUND(E365*F365,2)</f>
        <v>16.97</v>
      </c>
    </row>
    <row r="366" spans="2:8" ht="57" x14ac:dyDescent="0.2">
      <c r="B366" s="67" t="s">
        <v>134</v>
      </c>
      <c r="C366" s="71" t="s">
        <v>135</v>
      </c>
      <c r="D366" s="78" t="s">
        <v>4</v>
      </c>
      <c r="E366" s="79">
        <v>7.07</v>
      </c>
      <c r="F366" s="13">
        <v>1</v>
      </c>
      <c r="G366" s="58"/>
      <c r="H366" s="22">
        <f t="shared" si="15"/>
        <v>7.07</v>
      </c>
    </row>
    <row r="367" spans="2:8" ht="57" x14ac:dyDescent="0.2">
      <c r="B367" s="67" t="s">
        <v>140</v>
      </c>
      <c r="C367" s="71" t="s">
        <v>24</v>
      </c>
      <c r="D367" s="78" t="s">
        <v>4</v>
      </c>
      <c r="E367" s="79">
        <v>0.94</v>
      </c>
      <c r="F367" s="13">
        <v>1</v>
      </c>
      <c r="G367" s="58"/>
      <c r="H367" s="22">
        <f t="shared" si="15"/>
        <v>0.94</v>
      </c>
    </row>
    <row r="368" spans="2:8" ht="57" x14ac:dyDescent="0.2">
      <c r="B368" s="67" t="s">
        <v>136</v>
      </c>
      <c r="C368" s="71" t="s">
        <v>25</v>
      </c>
      <c r="D368" s="78" t="s">
        <v>20</v>
      </c>
      <c r="E368" s="79">
        <v>92.01</v>
      </c>
      <c r="F368" s="13">
        <v>1</v>
      </c>
      <c r="G368" s="58"/>
      <c r="H368" s="22">
        <f t="shared" si="15"/>
        <v>92.01</v>
      </c>
    </row>
    <row r="369" spans="2:8" ht="85.5" x14ac:dyDescent="0.2">
      <c r="B369" s="67" t="s">
        <v>353</v>
      </c>
      <c r="C369" s="71" t="s">
        <v>354</v>
      </c>
      <c r="D369" s="78" t="s">
        <v>21</v>
      </c>
      <c r="E369" s="79">
        <v>1.66</v>
      </c>
      <c r="F369" s="13">
        <v>1</v>
      </c>
      <c r="G369" s="58"/>
      <c r="H369" s="22">
        <f t="shared" si="15"/>
        <v>1.66</v>
      </c>
    </row>
    <row r="370" spans="2:8" ht="171" x14ac:dyDescent="0.2">
      <c r="B370" s="67" t="s">
        <v>177</v>
      </c>
      <c r="C370" s="71" t="s">
        <v>178</v>
      </c>
      <c r="D370" s="78" t="s">
        <v>4</v>
      </c>
      <c r="E370" s="79">
        <v>27.42</v>
      </c>
      <c r="F370" s="13">
        <v>1</v>
      </c>
      <c r="G370" s="58"/>
      <c r="H370" s="22">
        <f t="shared" si="15"/>
        <v>27.42</v>
      </c>
    </row>
    <row r="371" spans="2:8" ht="71.25" x14ac:dyDescent="0.2">
      <c r="B371" s="67" t="s">
        <v>355</v>
      </c>
      <c r="C371" s="71" t="s">
        <v>356</v>
      </c>
      <c r="D371" s="78" t="s">
        <v>5</v>
      </c>
      <c r="E371" s="79">
        <v>63.36</v>
      </c>
      <c r="F371" s="13">
        <v>1</v>
      </c>
      <c r="G371" s="58"/>
      <c r="H371" s="22">
        <f t="shared" si="15"/>
        <v>63.36</v>
      </c>
    </row>
    <row r="372" spans="2:8" ht="42.75" x14ac:dyDescent="0.2">
      <c r="B372" s="67" t="s">
        <v>357</v>
      </c>
      <c r="C372" s="71" t="s">
        <v>358</v>
      </c>
      <c r="D372" s="78" t="s">
        <v>4</v>
      </c>
      <c r="E372" s="79">
        <v>8.01</v>
      </c>
      <c r="F372" s="13">
        <v>1</v>
      </c>
      <c r="G372" s="58"/>
      <c r="H372" s="22">
        <f t="shared" si="15"/>
        <v>8.01</v>
      </c>
    </row>
    <row r="373" spans="2:8" ht="42.75" x14ac:dyDescent="0.2">
      <c r="B373" s="67" t="s">
        <v>161</v>
      </c>
      <c r="C373" s="71" t="s">
        <v>28</v>
      </c>
      <c r="D373" s="78" t="s">
        <v>20</v>
      </c>
      <c r="E373" s="79">
        <v>37.5</v>
      </c>
      <c r="F373" s="13">
        <v>1</v>
      </c>
      <c r="G373" s="58"/>
      <c r="H373" s="22">
        <f t="shared" si="15"/>
        <v>37.5</v>
      </c>
    </row>
    <row r="374" spans="2:8" ht="99.75" x14ac:dyDescent="0.2">
      <c r="B374" s="67" t="s">
        <v>359</v>
      </c>
      <c r="C374" s="71" t="s">
        <v>360</v>
      </c>
      <c r="D374" s="78" t="s">
        <v>5</v>
      </c>
      <c r="E374" s="79">
        <v>4.4000000000000004</v>
      </c>
      <c r="F374" s="13">
        <v>1</v>
      </c>
      <c r="G374" s="58"/>
      <c r="H374" s="22">
        <f t="shared" si="15"/>
        <v>4.4000000000000004</v>
      </c>
    </row>
    <row r="375" spans="2:8" ht="99.75" x14ac:dyDescent="0.2">
      <c r="B375" s="67" t="s">
        <v>361</v>
      </c>
      <c r="C375" s="71" t="s">
        <v>362</v>
      </c>
      <c r="D375" s="78" t="s">
        <v>3</v>
      </c>
      <c r="E375" s="79">
        <v>1</v>
      </c>
      <c r="F375" s="13">
        <v>1</v>
      </c>
      <c r="G375" s="58"/>
      <c r="H375" s="22">
        <f t="shared" si="15"/>
        <v>1</v>
      </c>
    </row>
    <row r="376" spans="2:8" ht="42.75" x14ac:dyDescent="0.2">
      <c r="B376" s="67" t="s">
        <v>146</v>
      </c>
      <c r="C376" s="71" t="s">
        <v>73</v>
      </c>
      <c r="D376" s="78" t="s">
        <v>4</v>
      </c>
      <c r="E376" s="79">
        <v>1.35</v>
      </c>
      <c r="F376" s="13">
        <v>1</v>
      </c>
      <c r="G376" s="58"/>
      <c r="H376" s="22">
        <f t="shared" si="15"/>
        <v>1.35</v>
      </c>
    </row>
    <row r="377" spans="2:8" ht="57" x14ac:dyDescent="0.2">
      <c r="B377" s="67" t="s">
        <v>363</v>
      </c>
      <c r="C377" s="71" t="s">
        <v>364</v>
      </c>
      <c r="D377" s="78" t="s">
        <v>3</v>
      </c>
      <c r="E377" s="79">
        <v>2</v>
      </c>
      <c r="F377" s="13">
        <v>1</v>
      </c>
      <c r="G377" s="58"/>
      <c r="H377" s="22">
        <f t="shared" si="15"/>
        <v>2</v>
      </c>
    </row>
    <row r="378" spans="2:8" ht="156.75" x14ac:dyDescent="0.2">
      <c r="B378" s="67" t="s">
        <v>193</v>
      </c>
      <c r="C378" s="71" t="s">
        <v>19</v>
      </c>
      <c r="D378" s="78" t="s">
        <v>4</v>
      </c>
      <c r="E378" s="79">
        <v>11.31</v>
      </c>
      <c r="F378" s="13">
        <v>1</v>
      </c>
      <c r="G378" s="58"/>
      <c r="H378" s="22">
        <f t="shared" si="15"/>
        <v>11.31</v>
      </c>
    </row>
    <row r="379" spans="2:8" ht="171" x14ac:dyDescent="0.2">
      <c r="B379" s="67" t="s">
        <v>202</v>
      </c>
      <c r="C379" s="71" t="s">
        <v>68</v>
      </c>
      <c r="D379" s="78" t="s">
        <v>4</v>
      </c>
      <c r="E379" s="79">
        <v>11.31</v>
      </c>
      <c r="F379" s="13">
        <v>1</v>
      </c>
      <c r="G379" s="58"/>
      <c r="H379" s="22">
        <f t="shared" si="15"/>
        <v>11.31</v>
      </c>
    </row>
    <row r="380" spans="2:8" ht="57" x14ac:dyDescent="0.2">
      <c r="B380" s="67" t="s">
        <v>365</v>
      </c>
      <c r="C380" s="71" t="s">
        <v>366</v>
      </c>
      <c r="D380" s="78" t="s">
        <v>4</v>
      </c>
      <c r="E380" s="79">
        <v>3.52</v>
      </c>
      <c r="F380" s="13">
        <v>1</v>
      </c>
      <c r="G380" s="58"/>
      <c r="H380" s="22">
        <f t="shared" si="15"/>
        <v>3.52</v>
      </c>
    </row>
    <row r="381" spans="2:8" ht="71.25" x14ac:dyDescent="0.2">
      <c r="B381" s="67" t="s">
        <v>367</v>
      </c>
      <c r="C381" s="71" t="s">
        <v>368</v>
      </c>
      <c r="D381" s="78" t="s">
        <v>4</v>
      </c>
      <c r="E381" s="79">
        <v>1.35</v>
      </c>
      <c r="F381" s="13">
        <v>1</v>
      </c>
      <c r="G381" s="58"/>
      <c r="H381" s="22">
        <f t="shared" si="15"/>
        <v>1.35</v>
      </c>
    </row>
    <row r="382" spans="2:8" ht="15.75" x14ac:dyDescent="0.2">
      <c r="B382" s="51"/>
      <c r="C382" s="53" t="s">
        <v>345</v>
      </c>
      <c r="D382" s="54"/>
      <c r="E382" s="54"/>
      <c r="F382" s="54"/>
      <c r="G382" s="54"/>
      <c r="H382" s="57">
        <f>SUM(H363:H381)</f>
        <v>331.57</v>
      </c>
    </row>
    <row r="383" spans="2:8" s="6" customFormat="1" ht="15.75" x14ac:dyDescent="0.2">
      <c r="B383" s="50"/>
      <c r="C383" s="51" t="s">
        <v>115</v>
      </c>
      <c r="D383" s="52"/>
      <c r="E383" s="52"/>
      <c r="F383" s="52"/>
      <c r="G383" s="52"/>
      <c r="H383" s="52"/>
    </row>
    <row r="384" spans="2:8" ht="28.5" x14ac:dyDescent="0.2">
      <c r="B384" s="67" t="s">
        <v>369</v>
      </c>
      <c r="C384" s="71" t="s">
        <v>370</v>
      </c>
      <c r="D384" s="78" t="s">
        <v>3</v>
      </c>
      <c r="E384" s="79">
        <v>1</v>
      </c>
      <c r="F384" s="13">
        <v>1</v>
      </c>
      <c r="G384" s="58"/>
      <c r="H384" s="22">
        <f t="shared" ref="H384:H397" si="16">ROUND(E384*F384,2)</f>
        <v>1</v>
      </c>
    </row>
    <row r="385" spans="2:8" ht="99.75" x14ac:dyDescent="0.2">
      <c r="B385" s="67" t="s">
        <v>371</v>
      </c>
      <c r="C385" s="71" t="s">
        <v>372</v>
      </c>
      <c r="D385" s="78" t="s">
        <v>3</v>
      </c>
      <c r="E385" s="79">
        <v>2</v>
      </c>
      <c r="F385" s="13">
        <v>1</v>
      </c>
      <c r="G385" s="58"/>
      <c r="H385" s="22">
        <f t="shared" si="16"/>
        <v>2</v>
      </c>
    </row>
    <row r="386" spans="2:8" ht="57" x14ac:dyDescent="0.2">
      <c r="B386" s="67" t="s">
        <v>373</v>
      </c>
      <c r="C386" s="71" t="s">
        <v>374</v>
      </c>
      <c r="D386" s="78" t="s">
        <v>3</v>
      </c>
      <c r="E386" s="79">
        <v>1</v>
      </c>
      <c r="F386" s="13">
        <v>1</v>
      </c>
      <c r="G386" s="58"/>
      <c r="H386" s="22">
        <f t="shared" si="16"/>
        <v>1</v>
      </c>
    </row>
    <row r="387" spans="2:8" ht="57" x14ac:dyDescent="0.2">
      <c r="B387" s="67" t="s">
        <v>375</v>
      </c>
      <c r="C387" s="71" t="s">
        <v>376</v>
      </c>
      <c r="D387" s="78" t="s">
        <v>3</v>
      </c>
      <c r="E387" s="79">
        <v>1</v>
      </c>
      <c r="F387" s="13">
        <v>1</v>
      </c>
      <c r="G387" s="58"/>
      <c r="H387" s="22">
        <f t="shared" si="16"/>
        <v>1</v>
      </c>
    </row>
    <row r="388" spans="2:8" ht="42.75" x14ac:dyDescent="0.2">
      <c r="B388" s="67" t="s">
        <v>377</v>
      </c>
      <c r="C388" s="71" t="s">
        <v>64</v>
      </c>
      <c r="D388" s="78" t="s">
        <v>3</v>
      </c>
      <c r="E388" s="79">
        <v>1</v>
      </c>
      <c r="F388" s="13">
        <v>1</v>
      </c>
      <c r="G388" s="58"/>
      <c r="H388" s="22">
        <f t="shared" si="16"/>
        <v>1</v>
      </c>
    </row>
    <row r="389" spans="2:8" ht="28.5" x14ac:dyDescent="0.2">
      <c r="B389" s="67" t="s">
        <v>378</v>
      </c>
      <c r="C389" s="71" t="s">
        <v>379</v>
      </c>
      <c r="D389" s="78" t="s">
        <v>3</v>
      </c>
      <c r="E389" s="79">
        <v>1</v>
      </c>
      <c r="F389" s="13">
        <v>1</v>
      </c>
      <c r="G389" s="58"/>
      <c r="H389" s="22">
        <f t="shared" si="16"/>
        <v>1</v>
      </c>
    </row>
    <row r="390" spans="2:8" ht="42.75" x14ac:dyDescent="0.2">
      <c r="B390" s="67" t="s">
        <v>380</v>
      </c>
      <c r="C390" s="71" t="s">
        <v>381</v>
      </c>
      <c r="D390" s="78" t="s">
        <v>3</v>
      </c>
      <c r="E390" s="79">
        <v>1</v>
      </c>
      <c r="F390" s="13">
        <v>1</v>
      </c>
      <c r="G390" s="58"/>
      <c r="H390" s="22">
        <f t="shared" si="16"/>
        <v>1</v>
      </c>
    </row>
    <row r="391" spans="2:8" ht="71.25" x14ac:dyDescent="0.2">
      <c r="B391" s="67" t="s">
        <v>255</v>
      </c>
      <c r="C391" s="71" t="s">
        <v>256</v>
      </c>
      <c r="D391" s="78" t="s">
        <v>3</v>
      </c>
      <c r="E391" s="79">
        <v>2</v>
      </c>
      <c r="F391" s="13">
        <v>1</v>
      </c>
      <c r="G391" s="58"/>
      <c r="H391" s="22">
        <f t="shared" si="16"/>
        <v>2</v>
      </c>
    </row>
    <row r="392" spans="2:8" ht="28.5" x14ac:dyDescent="0.2">
      <c r="B392" s="67" t="s">
        <v>382</v>
      </c>
      <c r="C392" s="71" t="s">
        <v>383</v>
      </c>
      <c r="D392" s="78" t="s">
        <v>3</v>
      </c>
      <c r="E392" s="79">
        <v>1</v>
      </c>
      <c r="F392" s="13">
        <v>1</v>
      </c>
      <c r="G392" s="58"/>
      <c r="H392" s="22">
        <f t="shared" si="16"/>
        <v>1</v>
      </c>
    </row>
    <row r="393" spans="2:8" ht="42.75" x14ac:dyDescent="0.2">
      <c r="B393" s="67" t="s">
        <v>384</v>
      </c>
      <c r="C393" s="71" t="s">
        <v>385</v>
      </c>
      <c r="D393" s="78" t="s">
        <v>5</v>
      </c>
      <c r="E393" s="79">
        <v>30</v>
      </c>
      <c r="F393" s="13">
        <v>1</v>
      </c>
      <c r="G393" s="58"/>
      <c r="H393" s="22">
        <f t="shared" si="16"/>
        <v>30</v>
      </c>
    </row>
    <row r="394" spans="2:8" ht="42.75" x14ac:dyDescent="0.2">
      <c r="B394" s="67" t="s">
        <v>386</v>
      </c>
      <c r="C394" s="71" t="s">
        <v>387</v>
      </c>
      <c r="D394" s="78" t="s">
        <v>5</v>
      </c>
      <c r="E394" s="79">
        <v>50</v>
      </c>
      <c r="F394" s="13">
        <v>1</v>
      </c>
      <c r="G394" s="58"/>
      <c r="H394" s="22">
        <f t="shared" si="16"/>
        <v>50</v>
      </c>
    </row>
    <row r="395" spans="2:8" ht="42.75" x14ac:dyDescent="0.2">
      <c r="B395" s="67" t="s">
        <v>388</v>
      </c>
      <c r="C395" s="71" t="s">
        <v>389</v>
      </c>
      <c r="D395" s="78" t="s">
        <v>5</v>
      </c>
      <c r="E395" s="79">
        <v>50</v>
      </c>
      <c r="F395" s="13">
        <v>1</v>
      </c>
      <c r="G395" s="58"/>
      <c r="H395" s="22">
        <f t="shared" si="16"/>
        <v>50</v>
      </c>
    </row>
    <row r="396" spans="2:8" ht="42.75" x14ac:dyDescent="0.2">
      <c r="B396" s="67" t="s">
        <v>306</v>
      </c>
      <c r="C396" s="71" t="s">
        <v>51</v>
      </c>
      <c r="D396" s="78" t="s">
        <v>5</v>
      </c>
      <c r="E396" s="79">
        <v>100</v>
      </c>
      <c r="F396" s="13">
        <v>1</v>
      </c>
      <c r="G396" s="58"/>
      <c r="H396" s="22">
        <f t="shared" si="16"/>
        <v>100</v>
      </c>
    </row>
    <row r="397" spans="2:8" ht="28.5" x14ac:dyDescent="0.2">
      <c r="B397" s="67" t="s">
        <v>390</v>
      </c>
      <c r="C397" s="71" t="s">
        <v>391</v>
      </c>
      <c r="D397" s="78" t="s">
        <v>3</v>
      </c>
      <c r="E397" s="79">
        <v>1</v>
      </c>
      <c r="F397" s="13">
        <v>1</v>
      </c>
      <c r="G397" s="58"/>
      <c r="H397" s="22">
        <f t="shared" si="16"/>
        <v>1</v>
      </c>
    </row>
    <row r="398" spans="2:8" ht="15.75" x14ac:dyDescent="0.2">
      <c r="B398" s="51"/>
      <c r="C398" s="53" t="s">
        <v>392</v>
      </c>
      <c r="D398" s="54"/>
      <c r="E398" s="54"/>
      <c r="F398" s="54"/>
      <c r="G398" s="54"/>
      <c r="H398" s="57">
        <f>SUM(H384:H397)</f>
        <v>242</v>
      </c>
    </row>
    <row r="399" spans="2:8" s="6" customFormat="1" ht="15.75" x14ac:dyDescent="0.2">
      <c r="B399" s="50"/>
      <c r="C399" s="51" t="s">
        <v>116</v>
      </c>
      <c r="D399" s="52"/>
      <c r="E399" s="52"/>
      <c r="F399" s="52"/>
      <c r="G399" s="52"/>
      <c r="H399" s="52"/>
    </row>
    <row r="400" spans="2:8" ht="42.75" x14ac:dyDescent="0.2">
      <c r="B400" s="67" t="s">
        <v>384</v>
      </c>
      <c r="C400" s="71" t="s">
        <v>385</v>
      </c>
      <c r="D400" s="78" t="s">
        <v>5</v>
      </c>
      <c r="E400" s="79">
        <v>75</v>
      </c>
      <c r="F400" s="13">
        <v>1</v>
      </c>
      <c r="G400" s="58"/>
      <c r="H400" s="22">
        <f t="shared" ref="H400:H406" si="17">ROUND(E400*F400,2)</f>
        <v>75</v>
      </c>
    </row>
    <row r="401" spans="2:8" ht="57" x14ac:dyDescent="0.2">
      <c r="B401" s="67" t="s">
        <v>393</v>
      </c>
      <c r="C401" s="71" t="s">
        <v>394</v>
      </c>
      <c r="D401" s="78" t="s">
        <v>3</v>
      </c>
      <c r="E401" s="79">
        <v>1</v>
      </c>
      <c r="F401" s="13">
        <v>1</v>
      </c>
      <c r="G401" s="58"/>
      <c r="H401" s="22">
        <f t="shared" si="17"/>
        <v>1</v>
      </c>
    </row>
    <row r="402" spans="2:8" ht="28.5" x14ac:dyDescent="0.2">
      <c r="B402" s="67" t="s">
        <v>395</v>
      </c>
      <c r="C402" s="71" t="s">
        <v>396</v>
      </c>
      <c r="D402" s="78" t="s">
        <v>3</v>
      </c>
      <c r="E402" s="79">
        <v>2</v>
      </c>
      <c r="F402" s="13">
        <v>1</v>
      </c>
      <c r="G402" s="58"/>
      <c r="H402" s="22">
        <f t="shared" si="17"/>
        <v>2</v>
      </c>
    </row>
    <row r="403" spans="2:8" ht="42.75" x14ac:dyDescent="0.2">
      <c r="B403" s="67" t="s">
        <v>397</v>
      </c>
      <c r="C403" s="71" t="s">
        <v>398</v>
      </c>
      <c r="D403" s="78" t="s">
        <v>3</v>
      </c>
      <c r="E403" s="79">
        <v>1</v>
      </c>
      <c r="F403" s="13">
        <v>1</v>
      </c>
      <c r="G403" s="58"/>
      <c r="H403" s="22">
        <f t="shared" si="17"/>
        <v>1</v>
      </c>
    </row>
    <row r="404" spans="2:8" ht="128.25" x14ac:dyDescent="0.2">
      <c r="B404" s="67" t="s">
        <v>399</v>
      </c>
      <c r="C404" s="71" t="s">
        <v>61</v>
      </c>
      <c r="D404" s="78" t="s">
        <v>3</v>
      </c>
      <c r="E404" s="79">
        <v>6</v>
      </c>
      <c r="F404" s="13">
        <v>1</v>
      </c>
      <c r="G404" s="58"/>
      <c r="H404" s="22">
        <f t="shared" si="17"/>
        <v>6</v>
      </c>
    </row>
    <row r="405" spans="2:8" ht="42.75" x14ac:dyDescent="0.2">
      <c r="B405" s="67" t="s">
        <v>400</v>
      </c>
      <c r="C405" s="71" t="s">
        <v>79</v>
      </c>
      <c r="D405" s="78" t="s">
        <v>5</v>
      </c>
      <c r="E405" s="79">
        <v>50</v>
      </c>
      <c r="F405" s="13">
        <v>1</v>
      </c>
      <c r="G405" s="58"/>
      <c r="H405" s="22">
        <f t="shared" si="17"/>
        <v>50</v>
      </c>
    </row>
    <row r="406" spans="2:8" ht="42.75" x14ac:dyDescent="0.2">
      <c r="B406" s="67" t="s">
        <v>401</v>
      </c>
      <c r="C406" s="71" t="s">
        <v>402</v>
      </c>
      <c r="D406" s="78" t="s">
        <v>5</v>
      </c>
      <c r="E406" s="79">
        <v>80</v>
      </c>
      <c r="F406" s="13">
        <v>1</v>
      </c>
      <c r="G406" s="58"/>
      <c r="H406" s="22">
        <f t="shared" si="17"/>
        <v>80</v>
      </c>
    </row>
    <row r="407" spans="2:8" ht="15.75" x14ac:dyDescent="0.2">
      <c r="B407" s="51"/>
      <c r="C407" s="53" t="s">
        <v>403</v>
      </c>
      <c r="D407" s="54"/>
      <c r="E407" s="54"/>
      <c r="F407" s="54"/>
      <c r="G407" s="54"/>
      <c r="H407" s="57">
        <f>SUM(H400:H406)</f>
        <v>215</v>
      </c>
    </row>
    <row r="408" spans="2:8" s="6" customFormat="1" ht="15.75" x14ac:dyDescent="0.2">
      <c r="B408" s="50"/>
      <c r="C408" s="51" t="s">
        <v>117</v>
      </c>
      <c r="D408" s="52"/>
      <c r="E408" s="52"/>
      <c r="F408" s="52"/>
      <c r="G408" s="52"/>
      <c r="H408" s="52"/>
    </row>
    <row r="409" spans="2:8" ht="57" x14ac:dyDescent="0.2">
      <c r="B409" s="67" t="s">
        <v>404</v>
      </c>
      <c r="C409" s="71" t="s">
        <v>405</v>
      </c>
      <c r="D409" s="78" t="s">
        <v>3</v>
      </c>
      <c r="E409" s="79">
        <v>1</v>
      </c>
      <c r="F409" s="13">
        <v>1</v>
      </c>
      <c r="G409" s="58"/>
      <c r="H409" s="22">
        <f t="shared" ref="H409:H447" si="18">ROUND(E409*F409,2)</f>
        <v>1</v>
      </c>
    </row>
    <row r="410" spans="2:8" ht="42.75" x14ac:dyDescent="0.2">
      <c r="B410" s="67" t="s">
        <v>406</v>
      </c>
      <c r="C410" s="71" t="s">
        <v>407</v>
      </c>
      <c r="D410" s="78" t="s">
        <v>3</v>
      </c>
      <c r="E410" s="79">
        <v>1</v>
      </c>
      <c r="F410" s="13">
        <v>1</v>
      </c>
      <c r="G410" s="58"/>
      <c r="H410" s="22">
        <f t="shared" si="18"/>
        <v>1</v>
      </c>
    </row>
    <row r="411" spans="2:8" ht="128.25" x14ac:dyDescent="0.2">
      <c r="B411" s="67" t="s">
        <v>408</v>
      </c>
      <c r="C411" s="71" t="s">
        <v>409</v>
      </c>
      <c r="D411" s="78" t="s">
        <v>3</v>
      </c>
      <c r="E411" s="79">
        <v>1</v>
      </c>
      <c r="F411" s="13">
        <v>1</v>
      </c>
      <c r="G411" s="58"/>
      <c r="H411" s="22">
        <f t="shared" si="18"/>
        <v>1</v>
      </c>
    </row>
    <row r="412" spans="2:8" ht="99.75" x14ac:dyDescent="0.2">
      <c r="B412" s="67" t="s">
        <v>410</v>
      </c>
      <c r="C412" s="71" t="s">
        <v>411</v>
      </c>
      <c r="D412" s="78" t="s">
        <v>3</v>
      </c>
      <c r="E412" s="79">
        <v>1</v>
      </c>
      <c r="F412" s="13">
        <v>1</v>
      </c>
      <c r="G412" s="58"/>
      <c r="H412" s="22">
        <f t="shared" si="18"/>
        <v>1</v>
      </c>
    </row>
    <row r="413" spans="2:8" ht="85.5" x14ac:dyDescent="0.2">
      <c r="B413" s="67" t="s">
        <v>412</v>
      </c>
      <c r="C413" s="71" t="s">
        <v>413</v>
      </c>
      <c r="D413" s="78" t="s">
        <v>3</v>
      </c>
      <c r="E413" s="79">
        <v>1</v>
      </c>
      <c r="F413" s="13">
        <v>1</v>
      </c>
      <c r="G413" s="58"/>
      <c r="H413" s="22">
        <f t="shared" si="18"/>
        <v>1</v>
      </c>
    </row>
    <row r="414" spans="2:8" ht="57" x14ac:dyDescent="0.2">
      <c r="B414" s="67" t="s">
        <v>414</v>
      </c>
      <c r="C414" s="71" t="s">
        <v>415</v>
      </c>
      <c r="D414" s="78" t="s">
        <v>3</v>
      </c>
      <c r="E414" s="79">
        <v>1</v>
      </c>
      <c r="F414" s="13">
        <v>1</v>
      </c>
      <c r="G414" s="58"/>
      <c r="H414" s="22">
        <f t="shared" si="18"/>
        <v>1</v>
      </c>
    </row>
    <row r="415" spans="2:8" ht="57" x14ac:dyDescent="0.2">
      <c r="B415" s="67" t="s">
        <v>416</v>
      </c>
      <c r="C415" s="71" t="s">
        <v>417</v>
      </c>
      <c r="D415" s="78" t="s">
        <v>3</v>
      </c>
      <c r="E415" s="79">
        <v>3</v>
      </c>
      <c r="F415" s="13">
        <v>1</v>
      </c>
      <c r="G415" s="58"/>
      <c r="H415" s="22">
        <f t="shared" si="18"/>
        <v>3</v>
      </c>
    </row>
    <row r="416" spans="2:8" ht="85.5" x14ac:dyDescent="0.2">
      <c r="B416" s="67" t="s">
        <v>418</v>
      </c>
      <c r="C416" s="71" t="s">
        <v>419</v>
      </c>
      <c r="D416" s="78" t="s">
        <v>3</v>
      </c>
      <c r="E416" s="79">
        <v>1</v>
      </c>
      <c r="F416" s="13">
        <v>1</v>
      </c>
      <c r="G416" s="58"/>
      <c r="H416" s="22">
        <f t="shared" si="18"/>
        <v>1</v>
      </c>
    </row>
    <row r="417" spans="2:8" ht="71.25" x14ac:dyDescent="0.2">
      <c r="B417" s="67" t="s">
        <v>420</v>
      </c>
      <c r="C417" s="71" t="s">
        <v>421</v>
      </c>
      <c r="D417" s="78" t="s">
        <v>3</v>
      </c>
      <c r="E417" s="79">
        <v>1</v>
      </c>
      <c r="F417" s="13">
        <v>1</v>
      </c>
      <c r="G417" s="58"/>
      <c r="H417" s="22">
        <f t="shared" si="18"/>
        <v>1</v>
      </c>
    </row>
    <row r="418" spans="2:8" ht="99.75" x14ac:dyDescent="0.2">
      <c r="B418" s="67" t="s">
        <v>422</v>
      </c>
      <c r="C418" s="71" t="s">
        <v>423</v>
      </c>
      <c r="D418" s="78" t="s">
        <v>3</v>
      </c>
      <c r="E418" s="79">
        <v>1</v>
      </c>
      <c r="F418" s="13">
        <v>1</v>
      </c>
      <c r="G418" s="58"/>
      <c r="H418" s="22">
        <f t="shared" si="18"/>
        <v>1</v>
      </c>
    </row>
    <row r="419" spans="2:8" ht="114" x14ac:dyDescent="0.2">
      <c r="B419" s="67" t="s">
        <v>424</v>
      </c>
      <c r="C419" s="71" t="s">
        <v>425</v>
      </c>
      <c r="D419" s="78" t="s">
        <v>3</v>
      </c>
      <c r="E419" s="79">
        <v>1</v>
      </c>
      <c r="F419" s="13">
        <v>1</v>
      </c>
      <c r="G419" s="58"/>
      <c r="H419" s="22">
        <f t="shared" si="18"/>
        <v>1</v>
      </c>
    </row>
    <row r="420" spans="2:8" ht="142.5" x14ac:dyDescent="0.2">
      <c r="B420" s="67" t="s">
        <v>426</v>
      </c>
      <c r="C420" s="71" t="s">
        <v>427</v>
      </c>
      <c r="D420" s="78" t="s">
        <v>3</v>
      </c>
      <c r="E420" s="79">
        <v>1</v>
      </c>
      <c r="F420" s="13">
        <v>1</v>
      </c>
      <c r="G420" s="58"/>
      <c r="H420" s="22">
        <f t="shared" si="18"/>
        <v>1</v>
      </c>
    </row>
    <row r="421" spans="2:8" ht="99.75" x14ac:dyDescent="0.2">
      <c r="B421" s="67" t="s">
        <v>428</v>
      </c>
      <c r="C421" s="71" t="s">
        <v>429</v>
      </c>
      <c r="D421" s="78" t="s">
        <v>3</v>
      </c>
      <c r="E421" s="79">
        <v>1</v>
      </c>
      <c r="F421" s="13">
        <v>1</v>
      </c>
      <c r="G421" s="58"/>
      <c r="H421" s="22">
        <f t="shared" si="18"/>
        <v>1</v>
      </c>
    </row>
    <row r="422" spans="2:8" ht="85.5" x14ac:dyDescent="0.2">
      <c r="B422" s="67" t="s">
        <v>430</v>
      </c>
      <c r="C422" s="71" t="s">
        <v>431</v>
      </c>
      <c r="D422" s="78" t="s">
        <v>3</v>
      </c>
      <c r="E422" s="79">
        <v>1</v>
      </c>
      <c r="F422" s="13">
        <v>1</v>
      </c>
      <c r="G422" s="58"/>
      <c r="H422" s="22">
        <f t="shared" si="18"/>
        <v>1</v>
      </c>
    </row>
    <row r="423" spans="2:8" ht="128.25" x14ac:dyDescent="0.2">
      <c r="B423" s="67" t="s">
        <v>432</v>
      </c>
      <c r="C423" s="71" t="s">
        <v>433</v>
      </c>
      <c r="D423" s="78" t="s">
        <v>3</v>
      </c>
      <c r="E423" s="79">
        <v>2</v>
      </c>
      <c r="F423" s="13">
        <v>1</v>
      </c>
      <c r="G423" s="58"/>
      <c r="H423" s="22">
        <f t="shared" si="18"/>
        <v>2</v>
      </c>
    </row>
    <row r="424" spans="2:8" ht="128.25" x14ac:dyDescent="0.2">
      <c r="B424" s="67" t="s">
        <v>434</v>
      </c>
      <c r="C424" s="71" t="s">
        <v>435</v>
      </c>
      <c r="D424" s="78" t="s">
        <v>3</v>
      </c>
      <c r="E424" s="79">
        <v>1</v>
      </c>
      <c r="F424" s="13">
        <v>1</v>
      </c>
      <c r="G424" s="58"/>
      <c r="H424" s="22">
        <f t="shared" si="18"/>
        <v>1</v>
      </c>
    </row>
    <row r="425" spans="2:8" ht="71.25" x14ac:dyDescent="0.2">
      <c r="B425" s="67" t="s">
        <v>436</v>
      </c>
      <c r="C425" s="71" t="s">
        <v>437</v>
      </c>
      <c r="D425" s="78" t="s">
        <v>5</v>
      </c>
      <c r="E425" s="79">
        <v>130</v>
      </c>
      <c r="F425" s="13">
        <v>1</v>
      </c>
      <c r="G425" s="58"/>
      <c r="H425" s="22">
        <f t="shared" si="18"/>
        <v>130</v>
      </c>
    </row>
    <row r="426" spans="2:8" ht="57" x14ac:dyDescent="0.2">
      <c r="B426" s="67" t="s">
        <v>438</v>
      </c>
      <c r="C426" s="71" t="s">
        <v>439</v>
      </c>
      <c r="D426" s="78" t="s">
        <v>3</v>
      </c>
      <c r="E426" s="79">
        <v>3</v>
      </c>
      <c r="F426" s="13">
        <v>1</v>
      </c>
      <c r="G426" s="58"/>
      <c r="H426" s="22">
        <f t="shared" si="18"/>
        <v>3</v>
      </c>
    </row>
    <row r="427" spans="2:8" ht="85.5" x14ac:dyDescent="0.2">
      <c r="B427" s="67" t="s">
        <v>440</v>
      </c>
      <c r="C427" s="71" t="s">
        <v>441</v>
      </c>
      <c r="D427" s="78" t="s">
        <v>5</v>
      </c>
      <c r="E427" s="79">
        <v>390</v>
      </c>
      <c r="F427" s="13">
        <v>1</v>
      </c>
      <c r="G427" s="58"/>
      <c r="H427" s="22">
        <f t="shared" si="18"/>
        <v>390</v>
      </c>
    </row>
    <row r="428" spans="2:8" ht="71.25" x14ac:dyDescent="0.2">
      <c r="B428" s="67" t="s">
        <v>442</v>
      </c>
      <c r="C428" s="71" t="s">
        <v>443</v>
      </c>
      <c r="D428" s="78" t="s">
        <v>3</v>
      </c>
      <c r="E428" s="79">
        <v>9</v>
      </c>
      <c r="F428" s="13">
        <v>1</v>
      </c>
      <c r="G428" s="58"/>
      <c r="H428" s="22">
        <f t="shared" si="18"/>
        <v>9</v>
      </c>
    </row>
    <row r="429" spans="2:8" ht="42.75" x14ac:dyDescent="0.2">
      <c r="B429" s="67" t="s">
        <v>444</v>
      </c>
      <c r="C429" s="71" t="s">
        <v>445</v>
      </c>
      <c r="D429" s="78" t="s">
        <v>3</v>
      </c>
      <c r="E429" s="79">
        <v>3</v>
      </c>
      <c r="F429" s="13">
        <v>1</v>
      </c>
      <c r="G429" s="58"/>
      <c r="H429" s="22">
        <f t="shared" si="18"/>
        <v>3</v>
      </c>
    </row>
    <row r="430" spans="2:8" ht="42.75" x14ac:dyDescent="0.2">
      <c r="B430" s="67" t="s">
        <v>446</v>
      </c>
      <c r="C430" s="71" t="s">
        <v>447</v>
      </c>
      <c r="D430" s="78" t="s">
        <v>3</v>
      </c>
      <c r="E430" s="79">
        <v>3</v>
      </c>
      <c r="F430" s="13">
        <v>1</v>
      </c>
      <c r="G430" s="58"/>
      <c r="H430" s="22">
        <f t="shared" si="18"/>
        <v>3</v>
      </c>
    </row>
    <row r="431" spans="2:8" ht="57" x14ac:dyDescent="0.2">
      <c r="B431" s="67" t="s">
        <v>448</v>
      </c>
      <c r="C431" s="71" t="s">
        <v>449</v>
      </c>
      <c r="D431" s="78" t="s">
        <v>5</v>
      </c>
      <c r="E431" s="79">
        <v>130</v>
      </c>
      <c r="F431" s="13">
        <v>1</v>
      </c>
      <c r="G431" s="58"/>
      <c r="H431" s="22">
        <f t="shared" si="18"/>
        <v>130</v>
      </c>
    </row>
    <row r="432" spans="2:8" ht="57" x14ac:dyDescent="0.2">
      <c r="B432" s="67" t="s">
        <v>450</v>
      </c>
      <c r="C432" s="71" t="s">
        <v>451</v>
      </c>
      <c r="D432" s="78" t="s">
        <v>3</v>
      </c>
      <c r="E432" s="79">
        <v>6</v>
      </c>
      <c r="F432" s="13">
        <v>1</v>
      </c>
      <c r="G432" s="58"/>
      <c r="H432" s="22">
        <f t="shared" si="18"/>
        <v>6</v>
      </c>
    </row>
    <row r="433" spans="2:8" ht="57" x14ac:dyDescent="0.2">
      <c r="B433" s="67" t="s">
        <v>438</v>
      </c>
      <c r="C433" s="71" t="s">
        <v>439</v>
      </c>
      <c r="D433" s="78" t="s">
        <v>3</v>
      </c>
      <c r="E433" s="79">
        <v>3</v>
      </c>
      <c r="F433" s="13">
        <v>1</v>
      </c>
      <c r="G433" s="58"/>
      <c r="H433" s="22">
        <f t="shared" si="18"/>
        <v>3</v>
      </c>
    </row>
    <row r="434" spans="2:8" ht="57" x14ac:dyDescent="0.2">
      <c r="B434" s="67" t="s">
        <v>452</v>
      </c>
      <c r="C434" s="71" t="s">
        <v>453</v>
      </c>
      <c r="D434" s="78" t="s">
        <v>3</v>
      </c>
      <c r="E434" s="79">
        <v>6</v>
      </c>
      <c r="F434" s="13">
        <v>1</v>
      </c>
      <c r="G434" s="58"/>
      <c r="H434" s="22">
        <f t="shared" si="18"/>
        <v>6</v>
      </c>
    </row>
    <row r="435" spans="2:8" ht="57" x14ac:dyDescent="0.2">
      <c r="B435" s="67" t="s">
        <v>454</v>
      </c>
      <c r="C435" s="71" t="s">
        <v>455</v>
      </c>
      <c r="D435" s="78" t="s">
        <v>3</v>
      </c>
      <c r="E435" s="79">
        <v>6</v>
      </c>
      <c r="F435" s="13">
        <v>1</v>
      </c>
      <c r="G435" s="58"/>
      <c r="H435" s="22">
        <f t="shared" si="18"/>
        <v>6</v>
      </c>
    </row>
    <row r="436" spans="2:8" ht="57" x14ac:dyDescent="0.2">
      <c r="B436" s="67" t="s">
        <v>456</v>
      </c>
      <c r="C436" s="71" t="s">
        <v>457</v>
      </c>
      <c r="D436" s="78" t="s">
        <v>5</v>
      </c>
      <c r="E436" s="79">
        <v>6</v>
      </c>
      <c r="F436" s="13">
        <v>1</v>
      </c>
      <c r="G436" s="58"/>
      <c r="H436" s="22">
        <f t="shared" si="18"/>
        <v>6</v>
      </c>
    </row>
    <row r="437" spans="2:8" ht="42.75" x14ac:dyDescent="0.2">
      <c r="B437" s="67" t="s">
        <v>458</v>
      </c>
      <c r="C437" s="71" t="s">
        <v>459</v>
      </c>
      <c r="D437" s="78" t="s">
        <v>3</v>
      </c>
      <c r="E437" s="79">
        <v>6</v>
      </c>
      <c r="F437" s="13">
        <v>1</v>
      </c>
      <c r="G437" s="58"/>
      <c r="H437" s="22">
        <f t="shared" si="18"/>
        <v>6</v>
      </c>
    </row>
    <row r="438" spans="2:8" ht="57" x14ac:dyDescent="0.2">
      <c r="B438" s="67" t="s">
        <v>460</v>
      </c>
      <c r="C438" s="71" t="s">
        <v>350</v>
      </c>
      <c r="D438" s="78" t="s">
        <v>5</v>
      </c>
      <c r="E438" s="79">
        <v>6</v>
      </c>
      <c r="F438" s="13">
        <v>1</v>
      </c>
      <c r="G438" s="58"/>
      <c r="H438" s="22">
        <f t="shared" si="18"/>
        <v>6</v>
      </c>
    </row>
    <row r="439" spans="2:8" ht="142.5" x14ac:dyDescent="0.2">
      <c r="B439" s="67" t="s">
        <v>461</v>
      </c>
      <c r="C439" s="71" t="s">
        <v>462</v>
      </c>
      <c r="D439" s="78" t="s">
        <v>3</v>
      </c>
      <c r="E439" s="79">
        <v>6</v>
      </c>
      <c r="F439" s="13">
        <v>1</v>
      </c>
      <c r="G439" s="58"/>
      <c r="H439" s="22">
        <f t="shared" si="18"/>
        <v>6</v>
      </c>
    </row>
    <row r="440" spans="2:8" ht="114" x14ac:dyDescent="0.2">
      <c r="B440" s="67" t="s">
        <v>463</v>
      </c>
      <c r="C440" s="71" t="s">
        <v>464</v>
      </c>
      <c r="D440" s="78" t="s">
        <v>3</v>
      </c>
      <c r="E440" s="79">
        <v>6</v>
      </c>
      <c r="F440" s="13">
        <v>1</v>
      </c>
      <c r="G440" s="58"/>
      <c r="H440" s="22">
        <f t="shared" si="18"/>
        <v>6</v>
      </c>
    </row>
    <row r="441" spans="2:8" ht="57" x14ac:dyDescent="0.2">
      <c r="B441" s="67" t="s">
        <v>465</v>
      </c>
      <c r="C441" s="71" t="s">
        <v>466</v>
      </c>
      <c r="D441" s="78" t="s">
        <v>3</v>
      </c>
      <c r="E441" s="79">
        <v>6</v>
      </c>
      <c r="F441" s="13">
        <v>1</v>
      </c>
      <c r="G441" s="58"/>
      <c r="H441" s="22">
        <f t="shared" si="18"/>
        <v>6</v>
      </c>
    </row>
    <row r="442" spans="2:8" ht="42.75" x14ac:dyDescent="0.2">
      <c r="B442" s="67" t="s">
        <v>467</v>
      </c>
      <c r="C442" s="71" t="s">
        <v>468</v>
      </c>
      <c r="D442" s="78" t="s">
        <v>3</v>
      </c>
      <c r="E442" s="79">
        <v>1</v>
      </c>
      <c r="F442" s="13">
        <v>1</v>
      </c>
      <c r="G442" s="58"/>
      <c r="H442" s="22">
        <f t="shared" si="18"/>
        <v>1</v>
      </c>
    </row>
    <row r="443" spans="2:8" ht="42.75" x14ac:dyDescent="0.2">
      <c r="B443" s="67" t="s">
        <v>469</v>
      </c>
      <c r="C443" s="71" t="s">
        <v>470</v>
      </c>
      <c r="D443" s="78" t="s">
        <v>5</v>
      </c>
      <c r="E443" s="79">
        <v>40</v>
      </c>
      <c r="F443" s="13">
        <v>1</v>
      </c>
      <c r="G443" s="58"/>
      <c r="H443" s="22">
        <f t="shared" si="18"/>
        <v>40</v>
      </c>
    </row>
    <row r="444" spans="2:8" ht="71.25" x14ac:dyDescent="0.2">
      <c r="B444" s="67" t="s">
        <v>471</v>
      </c>
      <c r="C444" s="71" t="s">
        <v>472</v>
      </c>
      <c r="D444" s="78" t="s">
        <v>5</v>
      </c>
      <c r="E444" s="79">
        <v>40</v>
      </c>
      <c r="F444" s="13">
        <v>1</v>
      </c>
      <c r="G444" s="58"/>
      <c r="H444" s="22">
        <f t="shared" si="18"/>
        <v>40</v>
      </c>
    </row>
    <row r="445" spans="2:8" ht="57" x14ac:dyDescent="0.2">
      <c r="B445" s="67" t="s">
        <v>473</v>
      </c>
      <c r="C445" s="71" t="s">
        <v>474</v>
      </c>
      <c r="D445" s="78" t="s">
        <v>3</v>
      </c>
      <c r="E445" s="79">
        <v>1</v>
      </c>
      <c r="F445" s="13">
        <v>1</v>
      </c>
      <c r="G445" s="58"/>
      <c r="H445" s="22">
        <f t="shared" si="18"/>
        <v>1</v>
      </c>
    </row>
    <row r="446" spans="2:8" ht="85.5" x14ac:dyDescent="0.2">
      <c r="B446" s="67" t="s">
        <v>475</v>
      </c>
      <c r="C446" s="71" t="s">
        <v>476</v>
      </c>
      <c r="D446" s="78" t="s">
        <v>3</v>
      </c>
      <c r="E446" s="79">
        <v>1</v>
      </c>
      <c r="F446" s="13">
        <v>1</v>
      </c>
      <c r="G446" s="58"/>
      <c r="H446" s="22">
        <f t="shared" si="18"/>
        <v>1</v>
      </c>
    </row>
    <row r="447" spans="2:8" ht="42.75" x14ac:dyDescent="0.2">
      <c r="B447" s="67" t="s">
        <v>477</v>
      </c>
      <c r="C447" s="71" t="s">
        <v>478</v>
      </c>
      <c r="D447" s="78" t="s">
        <v>5</v>
      </c>
      <c r="E447" s="79">
        <v>30</v>
      </c>
      <c r="F447" s="13">
        <v>1</v>
      </c>
      <c r="G447" s="58"/>
      <c r="H447" s="22">
        <f t="shared" si="18"/>
        <v>30</v>
      </c>
    </row>
    <row r="448" spans="2:8" ht="15.75" x14ac:dyDescent="0.2">
      <c r="B448" s="51"/>
      <c r="C448" s="53" t="s">
        <v>479</v>
      </c>
      <c r="D448" s="54"/>
      <c r="E448" s="54"/>
      <c r="F448" s="54"/>
      <c r="G448" s="54"/>
      <c r="H448" s="57">
        <f>SUM(H409:H447)</f>
        <v>857</v>
      </c>
    </row>
    <row r="449" spans="2:8" ht="15.75" x14ac:dyDescent="0.2">
      <c r="B449" s="55"/>
      <c r="C449" s="56" t="s">
        <v>480</v>
      </c>
      <c r="D449" s="63"/>
      <c r="E449" s="65"/>
      <c r="F449" s="64"/>
      <c r="G449" s="64"/>
      <c r="H449" s="59">
        <f>H245+H255+H262+H278+H293+H297+H311+H322+H326+H330+H344+H353+H361+H357+H382+H398+H407+H448</f>
        <v>15129.55</v>
      </c>
    </row>
    <row r="450" spans="2:8" x14ac:dyDescent="0.2">
      <c r="F450" s="15"/>
    </row>
  </sheetData>
  <protectedRanges>
    <protectedRange sqref="D245 B357 D262 D297 B297 D111 B111 D353 B353 B293:B294 D293:D294 B245 D322 D357 B262 B278 B330 B182 D278 B326 D330 B322 D182 D326 D169 B169 B132 D132 B311 D311 B344 D344 D144 B144 D255 B255 D204 B204 D219:D220 B219:B220 B222:B239 D222:D239" name="Rango1_17_1_1_2"/>
    <protectedRange sqref="C111 C357 C182 C245 C262 C222:C239 C278 C169 C132 C144 C255 C353 C204 C219:C220 C293:C295 C297:C298 C311:C312 C322:C323 C326:C328 C330:C331 C344:C345 C448 C382 C398 C407 C361" name="Rango1_47_1_1_2"/>
    <protectedRange sqref="D112 D133 D145 D170 B112 B133 B145 B170 D240:D243 B240:B243 D246 D256 D263 D279 D221 B246 B256 B263 B279 B221 B101:B102 D101:D102 D295 B295 D298 D312 D323 B298 B312 B323 D345 B345 D354 B354 D331 B331 D362 B362 D183:D184 B183:B184 D205 B205 D327:D328 B327:B328 D358:D359 B358:B359 D383 B383 D399 B399 D408 B408" name="Rango1_17_1_1_2_2"/>
    <protectedRange sqref="C112 C133 C145 C170 C263 C279 C256 C101:C102 C354 C183:C184 C205 C221 C240:C243 C246 C358:C359 C362 C383 C399 C408" name="Rango1_47_1_1_2_1"/>
  </protectedRanges>
  <autoFilter ref="B101:H449"/>
  <mergeCells count="16">
    <mergeCell ref="C99:H99"/>
    <mergeCell ref="C98:H98"/>
    <mergeCell ref="B89:H89"/>
    <mergeCell ref="C96:H96"/>
    <mergeCell ref="C97:H97"/>
    <mergeCell ref="G94:H94"/>
    <mergeCell ref="B95:H95"/>
    <mergeCell ref="C15:G15"/>
    <mergeCell ref="C29:G29"/>
    <mergeCell ref="B1:H1"/>
    <mergeCell ref="C8:H8"/>
    <mergeCell ref="C9:H9"/>
    <mergeCell ref="C10:H10"/>
    <mergeCell ref="C11:H11"/>
    <mergeCell ref="G6:H6"/>
    <mergeCell ref="B7:H7"/>
  </mergeCells>
  <printOptions horizontalCentered="1"/>
  <pageMargins left="0.23622047244094491" right="0.23622047244094491" top="0.35433070866141736" bottom="0.35433070866141736" header="0.31496062992125984" footer="0.31496062992125984"/>
  <pageSetup scale="50" fitToHeight="0" orientation="portrait" horizontalDpi="300" verticalDpi="300" r:id="rId1"/>
  <headerFooter differentFirst="1">
    <oddFooter>&amp;L
 &amp;CPágina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Edith González</dc:creator>
  <cp:lastModifiedBy>Ana Belen Cosio Benson</cp:lastModifiedBy>
  <cp:lastPrinted>2024-05-29T20:58:14Z</cp:lastPrinted>
  <dcterms:created xsi:type="dcterms:W3CDTF">2023-05-08T21:18:26Z</dcterms:created>
  <dcterms:modified xsi:type="dcterms:W3CDTF">2024-06-07T19:05:39Z</dcterms:modified>
</cp:coreProperties>
</file>