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autoCompressPictures="0" defaultThemeVersion="124226"/>
  <bookViews>
    <workbookView xWindow="0" yWindow="60" windowWidth="20640" windowHeight="9450"/>
  </bookViews>
  <sheets>
    <sheet name="CATALOGO DE CONCEPTOS" sheetId="10" r:id="rId1"/>
    <sheet name="RESUMENOK" sheetId="12" r:id="rId2"/>
  </sheets>
  <externalReferences>
    <externalReference r:id="rId3"/>
  </externalReferences>
  <definedNames>
    <definedName name="\c" localSheetId="1">#REF!</definedName>
    <definedName name="\c">#REF!</definedName>
    <definedName name="\l" localSheetId="1">#REF!</definedName>
    <definedName name="\l">#REF!</definedName>
    <definedName name="\p" localSheetId="1">#REF!</definedName>
    <definedName name="\p">#REF!</definedName>
    <definedName name="\v" localSheetId="1">#REF!</definedName>
    <definedName name="\v">#REF!</definedName>
    <definedName name="_del10" localSheetId="1">#REF!</definedName>
    <definedName name="_del10">#REF!</definedName>
    <definedName name="_del12" localSheetId="1">#REF!</definedName>
    <definedName name="_del12">#REF!</definedName>
    <definedName name="_del2" localSheetId="1">#REF!</definedName>
    <definedName name="_del2">#REF!</definedName>
    <definedName name="_del3" localSheetId="1">#REF!</definedName>
    <definedName name="_del3">#REF!</definedName>
    <definedName name="_del4" localSheetId="1">#REF!</definedName>
    <definedName name="_del4">#REF!</definedName>
    <definedName name="_del5" localSheetId="1">#REF!</definedName>
    <definedName name="_del5">#REF!</definedName>
    <definedName name="_del6" localSheetId="1">#REF!</definedName>
    <definedName name="_del6">#REF!</definedName>
    <definedName name="_del8" localSheetId="1">#REF!</definedName>
    <definedName name="_del8">#REF!</definedName>
    <definedName name="A_IMPRESIÓN_IM" localSheetId="1">#REF!</definedName>
    <definedName name="A_IMPRESIÓN_IM">#REF!</definedName>
    <definedName name="Ancho" localSheetId="1">#REF!</definedName>
    <definedName name="Ancho">#REF!</definedName>
    <definedName name="APECONOMICA" localSheetId="1">[1]CCALIF!#REF!</definedName>
    <definedName name="APECONOMICA">[1]CCALIF!#REF!</definedName>
    <definedName name="APERTURA" localSheetId="1">[1]REGP01!#REF!</definedName>
    <definedName name="APERTURA">[1]REGP01!#REF!</definedName>
    <definedName name="aprog" localSheetId="1">#REF!</definedName>
    <definedName name="aprog">#REF!</definedName>
    <definedName name="APTECNICA" localSheetId="1">[1]CCALIF!#REF!</definedName>
    <definedName name="APTECNICA">[1]CCALIF!#REF!</definedName>
    <definedName name="_xlnm.Print_Area" localSheetId="0">'CATALOGO DE CONCEPTOS'!$A$12:$G$201</definedName>
    <definedName name="_xlnm.Print_Area" localSheetId="1">RESUMENOK!$A$9:$F$51</definedName>
    <definedName name="_xlnm.Print_Area">#REF!</definedName>
    <definedName name="Área_de_impresión1" localSheetId="1">#REF!</definedName>
    <definedName name="Área_de_impresión1">#REF!</definedName>
    <definedName name="ClaveFasar" localSheetId="1">#REF!</definedName>
    <definedName name="ClaveFasar">#REF!</definedName>
    <definedName name="descripcion" localSheetId="1">#REF!</definedName>
    <definedName name="descripcion">#REF!</definedName>
    <definedName name="diam" localSheetId="1">#REF!</definedName>
    <definedName name="diam">#REF!</definedName>
    <definedName name="elementos" localSheetId="1">#REF!</definedName>
    <definedName name="elementos">#REF!</definedName>
    <definedName name="escuadra" localSheetId="1">#REF!</definedName>
    <definedName name="escuadra">#REF!</definedName>
    <definedName name="FALLO" localSheetId="1">[1]REGP01!#REF!</definedName>
    <definedName name="FALLO">[1]REGP01!#REF!</definedName>
    <definedName name="FD" localSheetId="1">#REF!</definedName>
    <definedName name="FD">#REF!</definedName>
    <definedName name="FinReng" localSheetId="1">#REF!</definedName>
    <definedName name="FinReng">#REF!</definedName>
    <definedName name="INICATCC" localSheetId="1">#REF!</definedName>
    <definedName name="INICATCC">#REF!</definedName>
    <definedName name="inicio" localSheetId="1">#REF!</definedName>
    <definedName name="inicio">#REF!</definedName>
    <definedName name="largo" localSheetId="1">#REF!</definedName>
    <definedName name="largo">#REF!</definedName>
    <definedName name="LargoTotal" localSheetId="1">#REF!</definedName>
    <definedName name="LargoTotal">#REF!</definedName>
    <definedName name="nnn" localSheetId="1">#REF!</definedName>
    <definedName name="nnn">#REF!</definedName>
    <definedName name="Note" localSheetId="1">#REF!</definedName>
    <definedName name="Note">#REF!</definedName>
    <definedName name="noviembre" localSheetId="1">#REF!</definedName>
    <definedName name="noviembre">#REF!</definedName>
    <definedName name="NUMERO" localSheetId="1">#REF!</definedName>
    <definedName name="NUMERO">#REF!</definedName>
    <definedName name="ÑÑÑ" localSheetId="1">[1]REGP01!#REF!</definedName>
    <definedName name="ÑÑÑ">[1]REGP01!#REF!</definedName>
    <definedName name="octubre" localSheetId="1">#REF!</definedName>
    <definedName name="octubre">#REF!</definedName>
    <definedName name="OK" localSheetId="1">#REF!</definedName>
    <definedName name="OK">#REF!</definedName>
    <definedName name="pzas" localSheetId="1">#REF!</definedName>
    <definedName name="pzas">#REF!</definedName>
    <definedName name="q" localSheetId="1">#REF!</definedName>
    <definedName name="q">#REF!</definedName>
    <definedName name="RelacionNueva" localSheetId="1">#REF!</definedName>
    <definedName name="RelacionNueva">#REF!</definedName>
    <definedName name="SalarioBase" localSheetId="1">#REF!</definedName>
    <definedName name="SalarioBase">#REF!</definedName>
    <definedName name="SalarioNominal" localSheetId="1">#REF!</definedName>
    <definedName name="SalarioNominal">#REF!</definedName>
    <definedName name="SepVar" localSheetId="1">#REF!</definedName>
    <definedName name="SepVar">#REF!</definedName>
    <definedName name="_xlnm.Print_Titles" localSheetId="0">'CATALOGO DE CONCEPTOS'!$1:$11</definedName>
    <definedName name="_xlnm.Print_Titles" localSheetId="1">RESUMENOK!$1:$8</definedName>
    <definedName name="_xlnm.Print_Titles">#REF!</definedName>
  </definedNames>
  <calcPr calcId="144525" fullPrecision="0"/>
</workbook>
</file>

<file path=xl/calcChain.xml><?xml version="1.0" encoding="utf-8"?>
<calcChain xmlns="http://schemas.openxmlformats.org/spreadsheetml/2006/main">
  <c r="F37" i="12" l="1"/>
  <c r="F36" i="12"/>
  <c r="F39" i="12" s="1"/>
  <c r="F31" i="12"/>
  <c r="F30" i="12"/>
  <c r="F25" i="12"/>
  <c r="F24" i="12"/>
  <c r="F23" i="12"/>
  <c r="F27" i="12" s="1"/>
  <c r="F18" i="12"/>
  <c r="F17" i="12"/>
  <c r="F20" i="12" s="1"/>
  <c r="F12" i="12"/>
  <c r="F14" i="12" s="1"/>
  <c r="F11" i="12"/>
  <c r="A37" i="12"/>
  <c r="A36" i="12"/>
  <c r="A35" i="12"/>
  <c r="A31" i="12"/>
  <c r="A30" i="12"/>
  <c r="A29" i="12"/>
  <c r="A25" i="12"/>
  <c r="A24" i="12"/>
  <c r="A23" i="12"/>
  <c r="A22" i="12"/>
  <c r="A18" i="12"/>
  <c r="A17" i="12"/>
  <c r="A16" i="12"/>
  <c r="A12" i="12"/>
  <c r="A11" i="12"/>
  <c r="A10" i="12"/>
  <c r="B37" i="12"/>
  <c r="B36" i="12"/>
  <c r="B35" i="12"/>
  <c r="B31" i="12"/>
  <c r="B30" i="12"/>
  <c r="B29" i="12"/>
  <c r="B25" i="12"/>
  <c r="B24" i="12"/>
  <c r="B23" i="12"/>
  <c r="B22" i="12"/>
  <c r="B18" i="12"/>
  <c r="B17" i="12"/>
  <c r="B16" i="12"/>
  <c r="B12" i="12"/>
  <c r="B11" i="12"/>
  <c r="B10" i="12"/>
  <c r="H199" i="10"/>
  <c r="H198" i="10"/>
  <c r="H197" i="10"/>
  <c r="H196" i="10"/>
  <c r="H195" i="10"/>
  <c r="H194" i="10"/>
  <c r="H193" i="10"/>
  <c r="H192" i="10"/>
  <c r="H191" i="10"/>
  <c r="H190" i="10"/>
  <c r="H189" i="10"/>
  <c r="H188" i="10"/>
  <c r="H187" i="10"/>
  <c r="H186" i="10"/>
  <c r="H185" i="10"/>
  <c r="H184" i="10"/>
  <c r="H183" i="10"/>
  <c r="H182" i="10"/>
  <c r="H181" i="10"/>
  <c r="H180" i="10"/>
  <c r="H179" i="10"/>
  <c r="H178" i="10"/>
  <c r="H177" i="10"/>
  <c r="H176" i="10"/>
  <c r="H175" i="10"/>
  <c r="H174" i="10"/>
  <c r="H173" i="10"/>
  <c r="H172" i="10"/>
  <c r="H171" i="10"/>
  <c r="H170" i="10"/>
  <c r="H169"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G201" i="10"/>
  <c r="G200" i="10"/>
  <c r="G129" i="10"/>
  <c r="G88" i="10"/>
  <c r="G43" i="10"/>
  <c r="G30" i="10"/>
  <c r="G63" i="10"/>
  <c r="G49" i="10"/>
  <c r="G42" i="10"/>
  <c r="G38" i="10"/>
  <c r="G29" i="10"/>
  <c r="G23" i="10"/>
  <c r="E198" i="10"/>
  <c r="E197" i="10"/>
  <c r="E196" i="10"/>
  <c r="G196" i="10" s="1"/>
  <c r="E195" i="10"/>
  <c r="E194" i="10"/>
  <c r="E193" i="10"/>
  <c r="G193" i="10" s="1"/>
  <c r="E192" i="10"/>
  <c r="G191" i="10"/>
  <c r="E191" i="10"/>
  <c r="G190" i="10"/>
  <c r="E190" i="10"/>
  <c r="E189" i="10"/>
  <c r="G188" i="10"/>
  <c r="E188" i="10"/>
  <c r="E187" i="10"/>
  <c r="E186" i="10"/>
  <c r="E185" i="10"/>
  <c r="G185" i="10" s="1"/>
  <c r="E184" i="10"/>
  <c r="G183" i="10"/>
  <c r="E183" i="10"/>
  <c r="G182" i="10"/>
  <c r="E182" i="10"/>
  <c r="E181" i="10"/>
  <c r="G180" i="10"/>
  <c r="E180" i="10"/>
  <c r="E179" i="10"/>
  <c r="E178" i="10"/>
  <c r="E177" i="10"/>
  <c r="E176" i="10"/>
  <c r="G175" i="10"/>
  <c r="E175" i="10"/>
  <c r="G174" i="10"/>
  <c r="E174" i="10"/>
  <c r="E173" i="10"/>
  <c r="G172" i="10"/>
  <c r="E172" i="10"/>
  <c r="E171" i="10"/>
  <c r="E170" i="10"/>
  <c r="E169" i="10"/>
  <c r="G169" i="10" s="1"/>
  <c r="E168" i="10"/>
  <c r="G167" i="10"/>
  <c r="E167" i="10"/>
  <c r="G166" i="10"/>
  <c r="E166" i="10"/>
  <c r="E165" i="10"/>
  <c r="G164" i="10"/>
  <c r="E164" i="10"/>
  <c r="E163" i="10"/>
  <c r="E162" i="10"/>
  <c r="E161" i="10"/>
  <c r="G161" i="10" s="1"/>
  <c r="E160" i="10"/>
  <c r="G159" i="10"/>
  <c r="E159" i="10"/>
  <c r="G158" i="10"/>
  <c r="E158" i="10"/>
  <c r="E157" i="10"/>
  <c r="G156" i="10"/>
  <c r="E156" i="10"/>
  <c r="E155" i="10"/>
  <c r="G154" i="10"/>
  <c r="E154" i="10"/>
  <c r="E153" i="10"/>
  <c r="G153" i="10" s="1"/>
  <c r="E152" i="10"/>
  <c r="G151" i="10"/>
  <c r="E151" i="10"/>
  <c r="G150" i="10"/>
  <c r="E150" i="10"/>
  <c r="E149" i="10"/>
  <c r="G148" i="10"/>
  <c r="E148" i="10"/>
  <c r="E147" i="10"/>
  <c r="G146" i="10"/>
  <c r="E146" i="10"/>
  <c r="E145" i="10"/>
  <c r="G145" i="10" s="1"/>
  <c r="E144" i="10"/>
  <c r="G143" i="10"/>
  <c r="E143" i="10"/>
  <c r="G142" i="10"/>
  <c r="E142" i="10"/>
  <c r="E141" i="10"/>
  <c r="G140" i="10"/>
  <c r="E140" i="10"/>
  <c r="E139" i="10"/>
  <c r="G138" i="10"/>
  <c r="E138" i="10"/>
  <c r="E137" i="10"/>
  <c r="G137" i="10" s="1"/>
  <c r="E136" i="10"/>
  <c r="G135" i="10"/>
  <c r="E135" i="10"/>
  <c r="G134" i="10"/>
  <c r="E134" i="10"/>
  <c r="E133" i="10"/>
  <c r="G132" i="10"/>
  <c r="E132" i="10"/>
  <c r="E131" i="10"/>
  <c r="E130" i="10"/>
  <c r="E128" i="10"/>
  <c r="E127" i="10"/>
  <c r="G126" i="10"/>
  <c r="E126" i="10"/>
  <c r="G125" i="10"/>
  <c r="E125" i="10"/>
  <c r="E124" i="10"/>
  <c r="G123" i="10"/>
  <c r="E123" i="10"/>
  <c r="E122" i="10"/>
  <c r="E121" i="10"/>
  <c r="E120" i="10"/>
  <c r="G120" i="10" s="1"/>
  <c r="E119" i="10"/>
  <c r="G118" i="10"/>
  <c r="E118" i="10"/>
  <c r="G117" i="10"/>
  <c r="E117" i="10"/>
  <c r="E116" i="10"/>
  <c r="E115" i="10"/>
  <c r="E114" i="10"/>
  <c r="E113" i="10"/>
  <c r="E112" i="10"/>
  <c r="G112" i="10" s="1"/>
  <c r="E111" i="10"/>
  <c r="G110" i="10"/>
  <c r="E110" i="10"/>
  <c r="G109" i="10"/>
  <c r="E109" i="10"/>
  <c r="E108" i="10"/>
  <c r="G107" i="10"/>
  <c r="E107" i="10"/>
  <c r="E106" i="10"/>
  <c r="E105" i="10"/>
  <c r="E104" i="10"/>
  <c r="G104" i="10" s="1"/>
  <c r="E103" i="10"/>
  <c r="G102" i="10"/>
  <c r="E102" i="10"/>
  <c r="G101" i="10"/>
  <c r="E101" i="10"/>
  <c r="E100" i="10"/>
  <c r="G99" i="10"/>
  <c r="E99" i="10"/>
  <c r="E98" i="10"/>
  <c r="E97" i="10"/>
  <c r="E96" i="10"/>
  <c r="G96" i="10" s="1"/>
  <c r="E95" i="10"/>
  <c r="G94" i="10"/>
  <c r="E94" i="10"/>
  <c r="G93" i="10"/>
  <c r="E93" i="10"/>
  <c r="E92" i="10"/>
  <c r="G91" i="10"/>
  <c r="E91" i="10"/>
  <c r="E90" i="10"/>
  <c r="E89" i="10"/>
  <c r="E87" i="10"/>
  <c r="E86" i="10"/>
  <c r="G86" i="10" s="1"/>
  <c r="G85" i="10"/>
  <c r="E85" i="10"/>
  <c r="G84" i="10"/>
  <c r="E84" i="10"/>
  <c r="E83" i="10"/>
  <c r="G82" i="10"/>
  <c r="E82" i="10"/>
  <c r="E81" i="10"/>
  <c r="G80" i="10"/>
  <c r="E80" i="10"/>
  <c r="E79" i="10"/>
  <c r="G79" i="10" s="1"/>
  <c r="E78" i="10"/>
  <c r="G78" i="10" s="1"/>
  <c r="G77" i="10"/>
  <c r="E77" i="10"/>
  <c r="G76" i="10"/>
  <c r="E76" i="10"/>
  <c r="E75" i="10"/>
  <c r="G74" i="10"/>
  <c r="E74" i="10"/>
  <c r="E73" i="10"/>
  <c r="G72" i="10"/>
  <c r="E72" i="10"/>
  <c r="E71" i="10"/>
  <c r="G71" i="10" s="1"/>
  <c r="E70" i="10"/>
  <c r="G69" i="10"/>
  <c r="E69" i="10"/>
  <c r="G68" i="10"/>
  <c r="E68" i="10"/>
  <c r="E67" i="10"/>
  <c r="G66" i="10"/>
  <c r="E66" i="10"/>
  <c r="E65" i="10"/>
  <c r="E64" i="10"/>
  <c r="E63" i="10"/>
  <c r="E62" i="10"/>
  <c r="G62" i="10" s="1"/>
  <c r="G61" i="10"/>
  <c r="E61" i="10"/>
  <c r="G60" i="10"/>
  <c r="E60" i="10"/>
  <c r="E59" i="10"/>
  <c r="G58" i="10"/>
  <c r="E58" i="10"/>
  <c r="E57" i="10"/>
  <c r="E56" i="10"/>
  <c r="E55" i="10"/>
  <c r="G55" i="10" s="1"/>
  <c r="E54" i="10"/>
  <c r="G54" i="10" s="1"/>
  <c r="G53" i="10"/>
  <c r="E53" i="10"/>
  <c r="G52" i="10"/>
  <c r="E52" i="10"/>
  <c r="E51" i="10"/>
  <c r="E50" i="10"/>
  <c r="E49" i="10"/>
  <c r="E48" i="10"/>
  <c r="E47" i="10"/>
  <c r="G47" i="10" s="1"/>
  <c r="E46" i="10"/>
  <c r="G46" i="10" s="1"/>
  <c r="E45" i="10"/>
  <c r="G44" i="10"/>
  <c r="E44" i="10"/>
  <c r="E42" i="10"/>
  <c r="G41" i="10"/>
  <c r="E41" i="10"/>
  <c r="E40" i="10"/>
  <c r="E39" i="10"/>
  <c r="E38" i="10"/>
  <c r="E37" i="10"/>
  <c r="G36" i="10"/>
  <c r="E36" i="10"/>
  <c r="G35" i="10"/>
  <c r="E35" i="10"/>
  <c r="G34" i="10"/>
  <c r="E34" i="10"/>
  <c r="G33" i="10"/>
  <c r="E33" i="10"/>
  <c r="E32" i="10"/>
  <c r="E31" i="10"/>
  <c r="E29" i="10"/>
  <c r="E28" i="10"/>
  <c r="G27" i="10"/>
  <c r="E27" i="10"/>
  <c r="G26" i="10"/>
  <c r="E26" i="10"/>
  <c r="G25" i="10"/>
  <c r="E25" i="10"/>
  <c r="E24" i="10"/>
  <c r="E23" i="10"/>
  <c r="G22" i="10"/>
  <c r="E22" i="10"/>
  <c r="E21" i="10"/>
  <c r="G21" i="10" s="1"/>
  <c r="E20" i="10"/>
  <c r="G19" i="10"/>
  <c r="E19" i="10"/>
  <c r="G18" i="10"/>
  <c r="E18" i="10"/>
  <c r="E17" i="10"/>
  <c r="G16" i="10"/>
  <c r="E16" i="10"/>
  <c r="F33" i="12" l="1"/>
  <c r="F42" i="12" s="1"/>
  <c r="G45" i="10"/>
  <c r="G186" i="10"/>
  <c r="G48" i="10"/>
  <c r="G92" i="10"/>
  <c r="G113" i="10"/>
  <c r="G157" i="10"/>
  <c r="G59" i="10"/>
  <c r="G124" i="10"/>
  <c r="G189" i="10"/>
  <c r="G51" i="10"/>
  <c r="G173" i="10"/>
  <c r="G20" i="10"/>
  <c r="G83" i="10"/>
  <c r="G87" i="10" s="1"/>
  <c r="G105" i="10"/>
  <c r="G149" i="10"/>
  <c r="G170" i="10"/>
  <c r="G56" i="10"/>
  <c r="G121" i="10"/>
  <c r="G178" i="10"/>
  <c r="G28" i="10"/>
  <c r="G75" i="10"/>
  <c r="G97" i="10"/>
  <c r="G141" i="10"/>
  <c r="G162" i="10"/>
  <c r="G197" i="10"/>
  <c r="G116" i="10"/>
  <c r="G181" i="10"/>
  <c r="G108" i="10"/>
  <c r="G194" i="10"/>
  <c r="G100" i="10"/>
  <c r="G165" i="10"/>
  <c r="G17" i="10"/>
  <c r="G37" i="10"/>
  <c r="G67" i="10"/>
  <c r="G133" i="10"/>
  <c r="G70" i="10"/>
  <c r="G95" i="10"/>
  <c r="G103" i="10"/>
  <c r="G111" i="10"/>
  <c r="G119" i="10"/>
  <c r="G127" i="10"/>
  <c r="G136" i="10"/>
  <c r="G144" i="10"/>
  <c r="G152" i="10"/>
  <c r="G160" i="10"/>
  <c r="G168" i="10"/>
  <c r="G184" i="10"/>
  <c r="G192" i="10"/>
  <c r="G40" i="10"/>
  <c r="G57" i="10"/>
  <c r="G65" i="10"/>
  <c r="G73" i="10"/>
  <c r="G81" i="10"/>
  <c r="G90" i="10"/>
  <c r="G98" i="10"/>
  <c r="G106" i="10"/>
  <c r="G122" i="10"/>
  <c r="G139" i="10"/>
  <c r="G147" i="10"/>
  <c r="G155" i="10"/>
  <c r="G163" i="10"/>
  <c r="G171" i="10"/>
  <c r="G179" i="10"/>
  <c r="G187" i="10"/>
  <c r="G195" i="10"/>
  <c r="G198" i="10"/>
  <c r="G128" i="10" l="1"/>
  <c r="G114" i="10"/>
  <c r="G176" i="10"/>
  <c r="G199" i="10"/>
  <c r="E201" i="10" l="1"/>
  <c r="E199" i="10"/>
  <c r="E15" i="10"/>
  <c r="E14" i="10"/>
  <c r="H201" i="10" l="1"/>
  <c r="H15" i="10"/>
  <c r="G15" i="10"/>
  <c r="D5" i="12" l="1"/>
  <c r="G14" i="10" l="1"/>
  <c r="H14" i="10" l="1"/>
  <c r="A5" i="12" l="1"/>
  <c r="E8" i="12" l="1"/>
  <c r="E6" i="12"/>
</calcChain>
</file>

<file path=xl/sharedStrings.xml><?xml version="1.0" encoding="utf-8"?>
<sst xmlns="http://schemas.openxmlformats.org/spreadsheetml/2006/main" count="415" uniqueCount="273">
  <si>
    <t>CLAVE</t>
  </si>
  <si>
    <t>UNIDAD</t>
  </si>
  <si>
    <t>CONCEPTO</t>
  </si>
  <si>
    <t>CANTIDAD</t>
  </si>
  <si>
    <t>PRECIO UNITARIO</t>
  </si>
  <si>
    <t>TOTAL</t>
  </si>
  <si>
    <t>PRECIO UNITARIO CON LETRA</t>
  </si>
  <si>
    <t>CONCURSO:</t>
  </si>
  <si>
    <t xml:space="preserve"> </t>
  </si>
  <si>
    <t>IMPORTE TOTAL DE LA PRESENTE PROPUESTA SIN INCLUIR I.V.A.:</t>
  </si>
  <si>
    <t xml:space="preserve">                                                    CATALOGO DE CONCEPTOS Y CANTIDADES DE OBRA</t>
  </si>
  <si>
    <t xml:space="preserve">                                                    R E S U M E N</t>
  </si>
  <si>
    <t>LICITACION:</t>
  </si>
  <si>
    <t>IMPORTE TOTAL:</t>
  </si>
  <si>
    <t>A.-</t>
  </si>
  <si>
    <t>AREA GENERAL</t>
  </si>
  <si>
    <t>I.-</t>
  </si>
  <si>
    <t>PRELIMINARES</t>
  </si>
  <si>
    <t>RETIRO  Y DEMOLICIÓN DE ELEMENTOS (SIN RECUPERACION). MEDIDA EN SITIO, EJECUTADA EN FORMA MANUAL Y / O MECANICA USANDO PICO, MARRO, CINCEL, CUÑA, ESPATULAS Y EQUIPO CON NEUMATICO,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</si>
  <si>
    <t>DE FIRMES DE CONCRETO ARMADO EN, INCLUYE:  CORTE DE AREA DE CANCHA, INCLUYE; CORTE DE VARILLA.</t>
  </si>
  <si>
    <t>M2</t>
  </si>
  <si>
    <t>DE MALLA CICLONICA EXISTENTE  EN AREA DE PROTECCION DE BALONES, DE 2.00 MTS . DE ALTURA</t>
  </si>
  <si>
    <t>ML</t>
  </si>
  <si>
    <t>DE MALLA CICLONICA EXISTENTE  EN AREA  DE BARDA PERIMETRAL DE 2.00 MTS . DE ALTURA, INCLUYE; RETIRO Y DEMOLICION DE CADENA  DE DESPLANTE Y MUERTOS EXISNTENTE EN AREA DE CIMENTACION.</t>
  </si>
  <si>
    <t>DE PORTON VEHICULAR DE MALLA CICLONICA, EN  MEDIDAS DE 2.00 X 2.50 MTS</t>
  </si>
  <si>
    <t>PZA</t>
  </si>
  <si>
    <t>DE CANASTA - PORTERIA EN AREA DE CANCHA DE USOS MULTIPLES.</t>
  </si>
  <si>
    <t>DE LUMINARIA EXISNTENTE EN AREA PERIMETRAL DE CANCHA DE USOS MULTIPLES.</t>
  </si>
  <si>
    <t>EXTRACCION, REUBICACION Y PLANTACION DE ARBOL HASTA 1.70 MTS DE ALTURA.  INCLUYE; ACARREO AL SITIO DONDE SE PLANTARA DE NUEVO EN LA OBRA,  CARGO DIRECTO POR EL COSTO DE LOS MATERIALES Y MANO DE OBRA QUE INTERVENGAN, EQUIPO PARA SU CARGA Y ACARREO, CUIDADOS NECESARIOS ANTES DE SU TRANSPLANTE, TIERRA VEGETAL, RIEGO POR DOS MESES DESPUES DEL TRASPLANTE EN EL NUEVO SITIO DE LA OBRA, FERTISIDA, ENRAYSADORES, DESPERDICIO, ACARREO HASTA EL LUGAR DE SU COLOCACION, LIMPIEZA Y RETIRO DE SOBRANTES FUERA DE OBRA, EQUIPO DE SEGURIDAD, GRUA , INSTALACIONES ESPECIFICAS, DEPRECIACIÓN Y DEMÁS DERIVADOS DEL USO DE HERRAMIENTA Y EQUIPO, EN CUALQUIER NIVEL.</t>
  </si>
  <si>
    <t>CORTE Y RETIRO DE PALMERA EXISTENTE DE HASTA 9.00  MTS DE ALTURA. INCLUYE:  CARGO DIRECTO POR EL COSTO DE LOS MATERIALES Y MANO DE OBRA QUE INTERVENGAN, EQUIPO PARA SU CARGA Y ACARREO, DESPERDICIO, ACARREO, EXTRACCION DE RAICES, LIMPIEZA Y RETIRO DE SOBRANTES FUERA DE OBRA (BASURERO MUNICIPAL), EQUIPO DE SEGURIDAD, GRUA, INSTALACIONES ESPECIFICAS, DEPRECIACIÓN Y DEMÁS DERIVADOS DEL USO DE HERRAMIENTA Y EQUIPO, EN CUALQUIER NIVEL.</t>
  </si>
  <si>
    <t>SUBTOTAL DE PRELIMINARES</t>
  </si>
  <si>
    <t>2.-</t>
  </si>
  <si>
    <t>CERCO PERIMETRAL</t>
  </si>
  <si>
    <t xml:space="preserve">SUMINISTRO Y COLOCACIÓN DE MALLA CICLONICA DE 10.5 MM., EN AREA DE PROTECCION DE BALONES, INCLUYE: CARGO DIRECTO POR EL COSTO DE LOS MATERIALES Y MANO DE OBRA QUE INTERVENGAN, FLETE A OBRA, DESPERDICIO, ACARREO HASTA EL LUGAR DE SU UTILIZACIÓN, TRASLAPES, NIVELACION, CORTES, DOBLECES, AMARRES CON ALAMBRE GALVANIZDO CAL 16, LIMPIEZA, RETIRO DE SOBRANTES, EQUIPO DE SEGURIDAD, INSTALACIONES ESPECÍFICAS, DEPRECIACIÓN Y DEMÁS CARGOS DERIVADOS DEL USO DE EQUIPO Y HERRAMIENTA EN CUALQUIER NIVEL.  </t>
  </si>
  <si>
    <t>DE 2,00 MTS DE ALTURA  A BASE DE ,MALLA CICLONICA DE ALAMBRE GALVANIZADO DE 10.5 MM CON APERTURA DE 5 CMS. CON PTR DE 2" X 2" COMO POSTES, SOLERA, ALAMBRE GALVANIZADO CAL. 16,  EN SU CASO,  LOS POSTES ESTARAN (AHOGADO 30 CMS) DE PROFUNDIDAD Y CADENA DE DESPLANTE DE 15 X 40 CMS. ARMADA CON 4 VARILLA DEL #3  Y ESTRIBOS DEL #2 CADA 20 CMS. ( VER DETALLE EN PLANO)</t>
  </si>
  <si>
    <t xml:space="preserve">SUMINISTRO Y COLOCACIÓN DE CERCO DE MALLA CICLONICA DE 10.5 MM., EN AREA DE BARDA PERIMETRAL INCLUYE: CARGO DIRECTO POR EL COSTO DE LOS MATERIALES Y MANO DE OBRA QUE INTERVENGAN, FLETE A OBRA, DESPERDICIO, ACARREO HASTA EL LUGAR DE SU UTILIZACIÓN, TRASLAPES, NIVELACION, CORTES, DOBLECES, AMARRES CON ALAMBRE GALVANIZDO CAL 16, LIMPIEZA, RETIRO DE SOBRANTES, EQUIPO DE SEGURIDAD, INSTALACIONES ESPECÍFICAS, DEPRECIACIÓN Y DEMÁS CARGOS DERIVADOS DEL USO DE EQUIPO Y HERRAMIENTA EN CUALQUIER NIVEL.  </t>
  </si>
  <si>
    <t>DE 2,00 MTS DE ALTURA, A BASE DE MALLA CICLONICA DE ALAMBRE GALVANIZADO DE 10.5 MM CON APERTURA DE 5 CMS. CON PTR DE 2" X 2" COMO POSTES, SOLERA, ALAMBRE GALVANIZADO CAL. 16,  EN SU CASO,  TODOS LOS POSTES ESTARAN (AHOGADOS 30 CMS) DE PROFUNDIDAD Y CADENA DE DESPLANTE DE 15 X 40 CMS. ARMADA CON 4 VARILLAs DEL # 3  Y ESTRIBOS DEL #2 CADA 20 CMS. ( VER DETALLE EN PLANO)</t>
  </si>
  <si>
    <t>SUBTOTAL DE CERCO DE MALLA CICLONICA</t>
  </si>
  <si>
    <t>B.-</t>
  </si>
  <si>
    <t>CANCHA DE USOS MULTIPLES</t>
  </si>
  <si>
    <t>ALBAÑILERÍA Y ACABADOS</t>
  </si>
  <si>
    <t>TRAZO Y NIVELACIÓN, CON EQUIPO TOPOGRÁFICO,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</si>
  <si>
    <t>PISO DE CONCRETO F'C=150 KG/CM2 DE 10 CM. DE ESPESOR REFORZADO CON VARILLA DEL # 3 @ 25 CMS. 3N LECHO SUPERIOR, ACABADO PULIDO O RAYADO CON BROCHA DE PELO,  ACABADO CON VOLTEADOR,  REALIZACION DEL TRABAJO POR MODULOS TIPO AJEDREZ DE 3.00 X 2.18M. INCLUYE: PASAJUNTAS A BASE DE VARILLA DEL #3  DE 45 CMS. DE LONG. @ 80 CMS.  Y DEFONDE DE BLOCK EXISTENTE PARA PASO DE VARILLA DEL #3 EN CELDAS RELLNAS DE CONCRETO  3ER. CELDA (VER DETALLE EN PLANO), SUMINISTRO DE LOS MATERIALES, ELEVACIÓN, MOVIMIENTOS HORIZONTALES, CARGAS, DESCARGAS Y ACARREOS DEL MATERIAL HASTA EL LUGAR DE SU UTILIZACIÓN, CIMBRA DE FRONTERAS, COLOCACION DE MAESTRAS, NIVELACIÓN, COMPACTACIÓN, LIMPIEZA Y HUMEDECIDO DEL TERRENO, VACIADO, EXTENDIDO, REGLEADO, COMPACTACIÓN Y CURADO DEL CONCRETO, DESCIMBRADO, MANO DE OBRA, HERRAMIENTA Y EQUIPO, ACOPIO Y RETIRO DE DESPERDICIO A TIRO AUTORIZADO Y LIMPIEZA DEL ÁREA DE TRABAJO.</t>
  </si>
  <si>
    <t>SUMINISTRO Y APLICACIÓN DE PINTURA TIPO EPOXICO EN LINEAS DE CANCHA DE BASQUETBOL, FUTBOL, VOLEIBOL Y LIMETE DE CANCHA (CONTRA CANCHA), GARANTIA 3 AÑOS POR ESCRITO CON ENDURECEDOR POLIAMIDICO ACABADO BRILLANTE CON UNO DE BASE / UNO DE CATALIZADOR PROMETAL E-1500 DE PRISA, PREVIA LIMPIEZA DE LA SUPERFICIE CON DOS PARTES DE AGUA POR UNA DE ACIDO MURIATICO, INCLUYE: TRAZO, EMPAPELADO Y LIMPIEZA, CUMPLIENDO CON LAS NORMAS APLICABLES DE LAS ESPECIFICACIONES TÉCNICAS DE LA DIRECCION DE OBRAS PUBLICAS,  EN AREA Y EN LINEAS DE CANCHA SEGÚN TRAZO Y MEDIDAS DE LA CONADE DE  5 CMS. DE ANCHO, COLOR ESPECIFICADO POR LA SUPERVISION,.INCLUYE; CARGO DIRECTO POR EL COSTO DE LOS MATERIALES Y MANO DE OBRA  QUE INTERVENGAN, FLETE A OBRA, DESPERDICIO, ACARREO HASTA EL LUGAR DE SU UTILIZACIÓN, APLICACIÓN DE DOS CAPAS COMO MÍNIMO, LIMPIEZA DE LA SUPERFICIE, SELLADOR, LIMPIEZA Y RETIRO DE SOBRANTES FUERA DE OBRA, EQUIPO DE SEGURIDAD, INSTALACIONES ESPECÍFICAS, DEPRECIACIÓN Y DEMÁS DERIVADOS DEL USO DE HERRAMIENTA Y EQUIPO Y TODO LO NECESARIO PARA SU CORRECTA APLICACION. (VER DETALLE EN PLANO)</t>
  </si>
  <si>
    <t>CORTE DE PISO CON DISCO DE 11 MM  (7/16 ") DE ANCHO POR  1/3  DE PROFUNDIDAD 25 - 35 MM (1" - 1 1/4") DE PROFUNDIDAD PARA JUNTA FRIA DE DILATACION  INCLUYE: LIMPIEZA Y ESPUMA SIKA-ROD  DE  1"   COMO APOYO A FONDO DE JUNTAS PARA RECIBIR SELLADOR DE POLIUERETANO AUTONIVELANTE.</t>
  </si>
  <si>
    <t>SUMINISTRO Y APLICACIÓN DE SELLADOR  ELASTICO DE POLIURETANO AUTONIVELANTE MARCA SIKAFLEX 1CSL, PARA JUNTAS DE DILATACION DE 25 - 35 MM (1" - 1 1/4") DE PROFUNDIDAD, SELLORETEX AN, INCLUYE; LIMPIEZAFINAL DE LA SUPERFICIE.</t>
  </si>
  <si>
    <t>SUBTOTAL DE ALBAÑILRRIA Y ACABADOS</t>
  </si>
  <si>
    <t>4.-</t>
  </si>
  <si>
    <t>HERRERIA Y CARPINTERIA (ACCESORIOS PARA CANCHA)</t>
  </si>
  <si>
    <t>SUMINISTRO, HABILITADO  Y COLOCACIÓN DE POSTES EN CANCHA DE VOLEIBOL CON TUBO NEGRO CED 30 DE 2 1/2" DE DIAMETRO  DE 2.55 MTS. DE ALTURA, EN COLOR BLANCO, INCLUYE: GANCHO DE METAL DE 1/4" CON RONDANA Y TUERCA HEXAGONAL, CASQUILLO CON TUBO NEGRO 3" CED. 30  DE 70 CMS, PRIMER ANTICORROSIVO,  PINTURA ANTICORROSIVA PRIMARIA, PINTURA ESMALTE DOS MANOS EN COLOR BLANCO A DOS MANOS COMO MINIMO, IMPIEZA Y RETIRO DE SOBRANTES FUERA DE OBRA, EQUIPO DE SEGURIDAD, INSTALACIONES ESPECÍFICAS, DEPRECIACIÓN Y DEMÁS DERIVADOS DEL USO DE HERRAMIENTA Y EQUIPO. ( VER DETALLE EN PLANO)</t>
  </si>
  <si>
    <t xml:space="preserve">SUMINISTRO, HABILITADO  Y COLOCACIÓN DE TABLERO EN AREA DE CANASTA -PORTERIA EN CANCHA DE USUS MULTIPLES, A BASE DE MADERA DE TRIPLAY FILIPINO 3/4" DE ESPESOR, CON MARCO DE ACERO PERFIL COMERCIAL DE 2" X 2" X 1/8". PLACA 3/8" DE ESPESOR DE ACERO A-36, CON ARO DE FIERRO DE REDONDO LISO DE 3/4"   DE 45 CMS. DE Ø,  CON RED DE HILO BLANCO DE 40 CMS LONGITUD. (VER DETALLE EN PLANO) SUJETA CON PLACA DE SOLERA DE 1/4", INCLUYE:  ACARREO HASTA EL LUGAR DE SU UTILIZACIÓN, TRAZO Y NIVELACIÓN, DOBLECES, CORTE, ENERGÍA ELÉCTRICA, OXÍGENO Y ACETILENO, SOLDADO, SOLDADURA, ELECTRODOS,  ESMERILADO, RESANES, PINTURA ANTICORROSIVA PRIMARIA EN SU CASO, PINTURA ESMALTE DOS MANOS EN COLOR INDICADO POR SUPERVISIÓN, LIJADO, HABILITADO, ARMADO, LIMPIEZA Y RETIRO DE SOBRANTES FUERA DE OBRA, EQUIPO DE SEGURIDAD, INSTALACIONES ESPECÍFICAS, DEPRECIACIÓN Y DEMÁS DERIVADOS DEL USO DE HERRAMIENTA Y EQUIPO. </t>
  </si>
  <si>
    <t>SUBTOTAL DE HERRERIA Y CARINTERIA (ACCESORIOS PARA CANCHA)</t>
  </si>
  <si>
    <t>C.-</t>
  </si>
  <si>
    <t>CONSTRUCCION DE TECHUMBRE METALICA</t>
  </si>
  <si>
    <t>CIMENTACION</t>
  </si>
  <si>
    <t>TRAZO Y NIVELACIÓN CON EQUIPO TOPOGRÁFICO,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EQUIPO. A EJES EN DESPLANTE DE EDIFICIOS.</t>
  </si>
  <si>
    <t>FABRICACION DE ZAPATA (ZA-01) AISLADA DE CONCRETO REFORZADO DE SECCION 1.20 X 1.20 MTS. X  0.25 MTS. DE ESPESOR CONCRETO F'C=250 KG/CM2.,  ARMADA  CON  VARILLA  DEL # 4 A CADA 20 CMS., AMBOS SENTIDOS, PEDESTAL (P-1) DE CONCRETO REFORZADO DE SECCION 25 x 65 CMS., ARMADO CON 10 VARILLAS DEL # 6 Y  ESTRIBOS DEL # 3 A CADA 20 CMS., INCLUYE: TRAZO, NIVELACION, EXCAVACION PROFUNDIDAD VARIABLE, PLANTILLA  F'C=100 KG/CM2 DE 5 CMS DE ESPESOR, RELLENO, AFINE, COMPACTACION, IMPERMEABILIZANTE INTEGRAL SIKA EN EL CONCRETO, HERRAMIENTA Y MANO DE OBRA QUE INTERVENGAN, ELABORACIÓN DEL CONCRETO, FLETE A OBRA, DESPERDICIO, VERTIDO, ACARREO HASTA EL LUGAR DE SU UTILIZACIÓN, HABILITADO DEL ACERO DE REFUERZO, ANCLAJES,  COLOCACIÓN, AMARRES, CIMBRADO, DESCIMBRADO, IMPERMEABILIZANTE EMULSION ASFALTICA BASE AGUA, LIMPIEZA Y RETIRO DE SOBRANTES FUERA DE OBRA, EQUIPO DE SEGURIDAD, INSTALACIONES ESPECÍFICAS, DEPRECIACIÓN Y DEMÁS DERIVADOS DEL USO DE HERRAMIENTA Y EQUIPO EN CUALQUIER NIVEL, (VER DETALLE DE ZAPATA ZA-01).</t>
  </si>
  <si>
    <t>TRABE DE LIGA ( TL-1) DE 0.20 X 0.40 MTS.  CONCRETO F'C= 220 KG/CM2, ARMADA CON 6 VAR No. 3 Y EST. No. 2 A/C 0.20 MTS.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</si>
  <si>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SUBTOTAL DE CIMENTACION</t>
  </si>
  <si>
    <t>ESTRUCTURA DE ACERO Y TECHUMBRE</t>
  </si>
  <si>
    <t xml:space="preserve">SUMINISTRO Y COLOCACIÓN DE HERRERÍA EN CUALQUIER NIVEL,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t>
  </si>
  <si>
    <t xml:space="preserve">DE COLUMNA (C-01)  DE PERFIL I.P.R. DE 12" X 6 1/2" PULGADAS, 44.70 KG/ML. </t>
  </si>
  <si>
    <t>KG</t>
  </si>
  <si>
    <t xml:space="preserve">VIGA (V-1) DE PERFIL I.P.R. DE 8" X 4" PULGADAS, 22.40 KG/ML. </t>
  </si>
  <si>
    <t xml:space="preserve">VIGA (V-2) DE PERFIL I.P.R. DE 8" X 4" PULGADAS, 22.40 KG/ML. </t>
  </si>
  <si>
    <t>DE PTR DE 2" X 2" PULGADAS, 51 MM X 51 MM, COLOR BLANCO, 4.00 KG/ML. ( PARA CONFORMAR  CUERDA SUPERIOR E INFERIOR , REFUERZOS A TENSION Y COMPRESION (MONTANTES Y DIAGONALES) EN ARMADURA.</t>
  </si>
  <si>
    <t>DE POLIN MONTEN SENCILLO (L-1)  8 MT 14 (8" X 3" PULGADAS) LARGO 8 MTS, CALIBRE 14, 5.62 KG/ML. (INCLUYE: ANGULO DE RESPALDO DE 3" X 3 " X 3/16"</t>
  </si>
  <si>
    <t>DE POLIN MONTEN EN CAJA (ST-1) 8 MT 14 (8" X 3" PULGADAS) LARGO 8 MTS, CALIBRE 14, 11.24 KG/ML.  INCLUYE: ANGULO DE RESPALDO DE 3" X 3" X 3/16"</t>
  </si>
  <si>
    <t xml:space="preserve">PLACA  BASE (PL-1)  DE ACERO A-36 PARA CONEXIÓN DADO - COLUMNA DE 550 MM X 350 MM X 3/4"  DE PULGADA, PESO 149.38 KG/M2.  CON 8  BARRENOS DE 7/8"  Y ANCLAS DE VARILLA COLD ROLLED  DE 3/4"  DE ESPESOR, PESO 3.0420 KG/ML.  DE 70 CMS. DE LONG. CON ROSCA, TUERCA, RONDANA PLANA Y DE PRESION,  EN LARGO SEGÚN PLANO Y 8 CARTABONES DE 120 X 80 MM X 3/4" ( VER DETALLE EN PLANO) INCLUYE: NIVELACION VERTICAL CON GROUT, ANCLADO Y PLOMEO. </t>
  </si>
  <si>
    <t>PLACA BASE (PL-2)  DE ACERO A-36 PARA CONEXIÓN VIGA (V-01) - COLUMNA DE 350 MM X 200 MM X DE 3/4"  DE ESPESOR, PESO 149.38 KG/M2.</t>
  </si>
  <si>
    <t>LIGA POLIN (LP-1) DE VARILLA COLD ROLLED REDONDO LISO 1018 DE 5/8"  DE PULGADA, PESO 1.5520 KG/ML.  COMO LIGA ENTRE POLIN, CON ROSCA EN AMBOS LADOS, LARGO SEGÚN PLANO,  INCLUYE: TUERCA, RONDA PLANA.</t>
  </si>
  <si>
    <t xml:space="preserve">DE ANGULO DE RESPALDO DE LADOS IGUALES DE 3" x 3" x 3/16" PULGADAS, 9.82 KG/ML. </t>
  </si>
  <si>
    <t>SUMINISTRO Y COLOCACIÓN DE LAMINA  ACANALADA DE ACERO GALVANIZADA MARCA PINTRO R-72, CAL 26, COMO CUBIERTA EN ESTRUCTURA METALICA.  INCLUYE; CARGO DIRECTO POR EL COSTO DE LOS MATERIALES Y MANO DE OBRA QUE INTERVENGAN, FLETE A OBRA, DESPERDICIO, ACARREO HASTA EL LUGAR DE SU UTILIZACIÓN, ELEVACIÓN, PERFORACIONES, TORNILLOS, PIJA AUTOROSCABLE, TAQUETES, EMPAQUES, SELLADO CON SIKAFLEX EN TRASLAPES, TRAZO, HABILITADO, CORTES, DOBLECES, ANCLAS, ESMERILADO, LIMPIEZA Y RETIRO DE SOBRANTES FUERA DE OBRA, EQUIPO DE SEGURIDAD, INSTALACIONES ESPECÍFICAS, DEPRECIACIÓN Y DEMÁS DERIVADOS DEL USO DE HERRAMIENTA Y EQUIPO, EN CUALQUIER NIVEL.</t>
  </si>
  <si>
    <t>SUBTOTAL DE  ESTRUCTURA ACERO Y TECHUMBRE</t>
  </si>
  <si>
    <t>DEMOLICION Y RETIRO DE BASE DE MURETE Y BASE DE MEDICION, INCLUYE: TUBERIAS, CABLEADO, GABINETE, CONSIDERAR: CARGO DIRECTO POR EL COSTO DE MANO DE OBRA Y MATERIALES REQUERIDOS, ACARREO  COLOCACION, ANDAMIOS, GRUA,  LIMPIEZA Y RETIRO DE SOBRANTES FUERA DE OBRA, EQUIPO DE SEGURIDAD, INSTALACIONES ESPECIFICAS, DEPRECIACION Y DEMAS CARGOS DERIVADOS DEL USO DE EQUIPO Y HERRAMIENTA EN CUALQUIER NIVEL.</t>
  </si>
  <si>
    <t>SUMINISTRO Y COLOCACIÓN DE LÁMPARA COLGANTE  DE 200 WATTS DE LED´S, MARCA MAGG, HIGH BAY, PREMIUM , CODIGO L5892-330,  LUZ FRIA, HECHO EN ALUMINIO, CON SUPRESOR DE PICOS, 220 VOLTS. ALTO FACTOR DE POTENCIA, IP 60, ABIERTA PARA COLOCARSE SUSPENDIDA DEL TECHO, INCLUYE: SOPORTE EN ESTRUCTURA DE TECHUNBRE (VER PLANO ELECTRICO), CAJA DE LAMINA GALVANIZADA DE 6"X6" TUBO LICUATITE 3/4" Y CONECTORES CLAVIJA RECEPTACULO, CABLEADO INTERIOR CON 2 CABLES CALIBRE 10 AWG., LED, DRIVER, ESTRUCTURA DE MONTAJE A BASE DE TUBO DE ACERO,  ANEXAR COPIA DE CERTIFICACION. CONSIDERAR: CARGO DIRECTO POR EL COSTO DE MANO DE OBRA Y MATERIALES REQUERIDOS, FLETE A OBRA, ACARREO, COLOCACION,  LIMPIEZA Y RETIRO DE SOBRANTES FUERA DE OBRA, EQUIPO DE SEGURIDAD, INSTALACIONES ESPECIFICAS, DEPRECIACION Y DEMAS CARGOS DERIVADOS DEL USO DE EQUIPO Y HERRAMIENTA EN CUALQUIER NIVEL.</t>
  </si>
  <si>
    <t>SUMINISTRO Y COLOCACIÓN DE LÁMPARA COLGANTE  DE 300 WATTS DE LED´S, MARCA MAGG, HIGH BAY 300, CODIGO L5875-330,  LUZ FRIA, HECHO EN ALUMINIO, CON SUPRESOR DE PICOS, 220 VOLTS. ALTO FACTOR DE POTENCIA, IP 60, ABIERTA PARA COLOCARSE SUSPENDIDA DEL TECHO, INCLUYE: SOPORTE EN ESTRUCTURA DE TECHUNBRE (VER PLANO ELECTRICO),CAJA DE LAMINA GALVANIZADA DE 6"X6",  TUBO LICUATITE 3/4" Y CONECTORES CLAVIJA RECEPTACULO, CABLEADO INTERIOR CON 2 CABLES CALIBRE 10 AWG., LED, DRIVER, ESTRUCTURA DE MONTAJE A BASE DE TUBO DE ACERO,  ANEXAR COPIA DE CERTIFICACION. CONSIDERAR: CARGO DIRECTO POR EL COSTO DE MANO DE OBRA Y MATERIALES REQUERIDOS, FLETE A OBRA, ACARREO, COLOCACION,  LIMPIEZA Y RETIRO DE SOBRANTES FUERA DE OBRA, EQUIPO DE SEGURIDAD, INSTALACIONES ESPECIFICAS, DEPRECIACION Y DEMAS CARGOS DERIVADOS DEL USO DE EQUIPO Y HERRAMIENTA EN CUALQUIER NIVEL.</t>
  </si>
  <si>
    <t>SUMINISTRO Y COLOCACIÓN DE CANALIZACIÓN ELÉCTRICA PARA LÁMPARA, A BASE DE TUBO CONDUIT GALVANIZADO PARED GRUESA DE 21 mm (3/4") DE DIÁMETRO, SOPORTADA A CADA 150 Cms CON ABRAZADERA OMEGA EN ESTRUCTURA METÁLICA DE TECHUMBRE O AHOGADA EN MURO, INCLUYE: CABLEADO CON DOS CABLES CALIBRE 8 AWG THHW-LS 90°C PARA FASES Y UN CABLE 12 AWG DESNUDO PARA TIERRA FÍSICA, MATERIAL DIVERSO DE FIJACIÓN, CONEXIÓN DEL CIRCUITO, PASOS Y RESANES NECESARIOS,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</si>
  <si>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Y COLOCACIÓN DE CANALIZACIÓN ELÉCTRICA PARA LÁMPARA, A BASE DE TUBO CONDUIT GALVANIZADO PARED GRUESA DE 21 mm (3/4") DE DIÁMETRO, SOPORTADA A CADA 150 Cms CON ABRAZADERA OMEGA EN ESTRUCTURA METÁLICA DE TECHUMBRE O AHOGADA EN MURO, INCLUYE: CABLEADO CON DOS CABLES CALIBRE 10 AWG THHW-LS 90°C PARA FASES Y UN CABLE 12 AWG DESNUDO PARA TIERRA FÍSICA, MATERIAL DIVERSO DE FIJACIÓN, CONEXIÓN DEL CIRCUITO, PASOS Y RESANES NECESARIOS,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</si>
  <si>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M</t>
  </si>
  <si>
    <t>EXCAVACIÓN DE ZANJA DE 50 Cm DE PROFUNDIDAD Y ANCHO VARIABLE DE 20 A 40 Cm EN TERRENO INVESTIGADO EN SITIO,  CAMA DE ARENA DE 10 Cm, TENDIDO DE TUBOS SEGÚN SE INDICA EN PLANOS, RELLENO DE LA ZANJA CON MATERIAL PRODUCTO DE EXCAVACIÓN COMPACTADO AL 90% MÍNIMO, INCLUYE CARGO DIRECTO POR EL COSTO DE MANO DE OBRA Y MATERIALES Y EQUIPOS REQUERIDOS, ACARREOS, TRAZO, LIMPIEZA Y RETIRO DE SOBRANTES FUERA DE OBRA, EQUIPO DE SEGURIDAD, INSTALACIONES ESPECÍFICAS, DEPRECIACIÓN Y DEMÁS CARGOS DERIVADOS DEL USO DE EQUIPO Y HERRAMIENTA, EN CUALQUIER NIVEL..</t>
  </si>
  <si>
    <t>SUMINISTRO Y COLOCACIÓN DE SALIDA PARA CONTACTO POLARIZADO 127 V.  CON TAPA PARA INTEMPERIE, EN CAJA 4x2", CANALIZACIÓN A BASE DE TUBERÍA CONDUIT PVC PARED GRUESA DE 21 mm (3/4"), CABLEADO CON CALIBRE 10 AWG THW-LS 90°C PARA FASE Y NEUTRO, 14 AWG CUALQUIER AISLAMIENTO PARA SISTEMA DE TIERRAS, INCLUYE: CONEXIÓN, RANURA Y RESANE EN MURO O PISO,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</si>
  <si>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SAL.</t>
  </si>
  <si>
    <t>SUMINISTRO Y COLOCACIÓN DE CANALIZACIÓN ELÉCTRICA A BASE DE TUBERÍA CONDUIT PVC PARED GRUESA,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</si>
  <si>
    <t>DE Ø 35 mm. Ø (1-1/4")</t>
  </si>
  <si>
    <t>SUMINISTRO Y COLOCACION DE CABLE DE COBRE THW-LS EN CANALIZACION ELECTRICA, INCLUYE: CARGO DIRECTO POR EL COSTO DE MANO DE OBRA Y MATERIALES REQUERIDOS, FLETE A OBRA, ACARREO, CORTES, COLOCACION, CINTA AISLANTE SUPER 33, ZAPATA PONCHABLE Y/O CONECTOR BIPARTIDO EN EXTREMO DE LÍNEA, FIJACION, LIMPIEZA Y RETIRO DE SOBRANTES FUERA DE OBRA, EQUIPO DE SEGURIDAD, INSTALACIONES ESPECIFICAS, DEPRECIACIÓN Y DEMAS CARGOS DERIVADOS DEL USO DE EQUIPO Y HERRAMIENTA EN CUALQUIER NIVEL.</t>
  </si>
  <si>
    <t>DEL 10 AWG</t>
  </si>
  <si>
    <t>DEL 8 AWG</t>
  </si>
  <si>
    <t>DEL 6 AWG</t>
  </si>
  <si>
    <t>SUMINISTRO Y COLOCACION DE REGISTRO ELECTRICO DE 40x40x60 CMS., PREFABRICADO A BASE CEMENTO F´c=150 Kg/Cm2, APLANADO INTERIOR PULIDO FINO CEMENTO ARENA 1:3, PISO DE GRAVA, MARCO Y CONTRAMARCO DE FIERRO, AGULO 1-1/2¨X1/4¨ Y TAPA DE CONCRETO F´C=150 Kg/Cm2, POR UNIDAD DE OBRA TERMINADA.</t>
  </si>
  <si>
    <t>SUMINISTRO Y COLOCACION DE REGISTRO ELECTRICO DE 60x40x60 CMS., PREFABRICADO A BASE CEMENTO F´c=150 Kg/Cm2, APLANADO INTERIOR PULIDO FINO CEMENTO ARENA 1:3, PISO DE GRAVA, MARCO Y CONTRAMARCO DE FIERRO, AGULO 1-1/2¨X1/4¨ Y TAPA DE CONCRETO F´C=150 Kg/Cm2, POR UNIDAD DE OBRA TERMINADA.</t>
  </si>
  <si>
    <t>SUMINISTRO Y COLOCACIÓN DE CONTACTOR DE ALUMBRADO MONOFÁSICO, 220 VOLTS., 70 AMPERES, BOBINA DE CONTROL 127 VOLTS., INCLUYE: GABINETE MULTIPROPÓSITO PARA SOBREPONER NEMA 3, CON BOTONERA PARA ENCENDIDO, CABLEADO DE CONTROL Y CONEXIÓN A CIRCUITO DE ALUMBRADO,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</si>
  <si>
    <t>CENTRO DE CARGA MARCA SQUARE D, PARA INTEMPERIE, GABINETE NEMA  3R,  METÁLICO TIPO  SOBREPONER, MONOFASICO A TRES HILOS 12 ESPACIOS, BARRAS DE 100 AMPERES, .240/120 Vac., ZAPATAS PRINCIPALES.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</si>
  <si>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PZA.</t>
  </si>
  <si>
    <t>SUMINISTRO Y COLOCACIÓN DE INTERRUPTOR TERMO MAGNÉTICO QO DE DOS POLOS DE 15  AMPERES, MARCA SQUARE D.</t>
  </si>
  <si>
    <t>SUMINISTRO DE MATERIALES Y CONSTRUCCIÓN DE MURETE TIPO "H", DE 1.5 METROS INTERIOR POR 2 METROS DE ALTO Y 40 CM. DE PROFUNDIDAD, A BASE DE BLOQUE DE CEMENTO DE 15X20X40 CM. ASENTADO CON MORTERO CEMENTO - ARENA 1:3, APLANADO PULIDO FINO, PISO DE GRAVA, PINTADO A DOS MANOS EN COLOR INDICADO POR SUPERVISIÓN, PUERTAS METÁLICAS DE LÁMINA ESTRIADA POR AMBOS LADOS, MARCO Y CONTRAMARCO, PASADORES, BISAGRAS, CERROJO EN PISO, CANDADO, ACABADO ESMALTE ANTICORROSIVO A DOS MANOS EN COLOR INDICADO POR SUPERVISOR, POR UNIDAD DE OBRA TERMINADA.</t>
  </si>
  <si>
    <t>SUMINISTRO E INSTALACION DE BASE DE MEDICIÓN NORMA CFE MS-3, MONOFASICA 220/127 VOLTS  COMPLETA CABLEADA CON  CABLES CALIBRE 6 AWG PARA FASES Y 6 AWG NEUTRO, INTERRUPTOR TERMOMAGNÉTICO 2x30 AMPERES, MUFA Y TUBO DE 1-1/4", BAJANTE DE TIERRA CON VARILLA COPPERWELD Y CABLE 10 AWG, CONECTORES MULTIPLES PARA ACOMETIDA Y AISLADOR, LIBRANZAS POR PARTE DE CFE PARA REHUBICACION, Y DEMAS CARGOS POR CORTE NECESARIO DE SELLOS EN SERVICIO.</t>
  </si>
  <si>
    <t xml:space="preserve">TRAMITES DE REPRESENTACIÓN ANTE LA COMISIÓN FEDERAL DE ELECTRICIDAD. INCLUYE: LOS TRAMITES DE SOLICITUD ESPECIAL Y SOLICITUD DE SEVICIO, PAGO DEL DEPOSITO EN GARANTIA Y CONTRATACION A NOMBRE DEL USUARIO FINAL, OBRA NECESARIA POR PARTE DEL SUMINISTRADOR (CFE) . </t>
  </si>
  <si>
    <t>PG</t>
  </si>
  <si>
    <t>PAGO DE UNIDAD DE VERIFICACION, CERTIFICADO POR LA SECRETARIA DE ENERGIA, AVALANDO LA INSTALACION ELECTRICA.  INCLUYE: CARTA DE VERIFICACION, DE INSTALACIONES EN ALTA Y BAJA TENSION Y SUBESTACION PARTICULAR, LOS PLANOS DE OBRATERMINADA FIRMADOS POR UN ING. ELECTRICO Y MEMORIA DE CALCULO, HACER LAS MODIFICACIONES A MEMORIA, CUADROS DE CARGA Y DIAGRAMAS UNIFILARES, EN CASO DE EXISTIR MODIFICACIONES.</t>
  </si>
  <si>
    <t>SUBTOTAL DE INSTALACION ELECTRICA</t>
  </si>
  <si>
    <t>D.-</t>
  </si>
  <si>
    <t>PARQUE</t>
  </si>
  <si>
    <t xml:space="preserve">TRABAJOS GENERALES </t>
  </si>
  <si>
    <t>RETIRO CON RECUPERACIÓN. MEDIDO PREVIAMENTE.  INCLUYE: CARGO DIRECTO POR EL COSTO DE LA MANO DE OBRA REQUERIDA, MARCO, CONTRAMARCO, LIMPIEZA DE ÁREA, CARGA, ACARREO Y DESCARGA HASTA ALMACEN Y/O A DONDE INDIQUE LA SUPERVISION, EQUIPO DE SEGURIDAD  Y PARA SU DESISTALACION, INSTALACIONES ESPECÍFICAS, DEPRECIACIÓN Y DEMÁS DERIVADOS DEL USO DE HERRAMIENTA Y EQUIPO EN CUALQUIER NIVEL</t>
  </si>
  <si>
    <t>MALLA CICLONICA CON ALTURA 1.50 MTS. INCLUYE TUBOS Y ACCESORIOS</t>
  </si>
  <si>
    <t xml:space="preserve">TECHO DE PALMA EN AREA DE PALAPAS </t>
  </si>
  <si>
    <t>JUEGO INFANTIL METALICO EXISTENTE INC. MUERTO DE CONCRETO</t>
  </si>
  <si>
    <t>CORTE Y RETIRO DE ARBOL, INCLUYE:  CARGO DIRECTO POR EL COSTO DE LOS MATERIALES Y MANO DE OBRA QUE INTERVENGAN, EQUIPO PARA SU CARGA Y ACARREO, DESPERDICIO, ACARREO, EXTRACCION DE RAICES, LIMPIEZA Y RETIRO DE SOBRANTES FUERA DE OBRA (BASURERO MUNICIPAL), EQUIPO DE SEGURIDAD, GRUA , INSTALACIONES ESPECIFICAS, DEPRECIACIÓN Y DEMÁS DERIVADOS DEL USO DE HERRAMIENTA Y EQUIPO, EN CUALQUIER NIVEL.</t>
  </si>
  <si>
    <t>PALMERA  DE 3 A 5 MTS DE ALTURA</t>
  </si>
  <si>
    <t>PALMERA  DE 1 A 3 MTS DE ALTURA</t>
  </si>
  <si>
    <t xml:space="preserve">ENREDADERA DE 3 A 5 MTS DE ALTURA </t>
  </si>
  <si>
    <t xml:space="preserve">REHABILITACION DE JUEGO INFANTIL DE FIERRO,  INCLUYE; CARGO DIRECTO POR EL COSTO DE LOS MATERIALES Y MANO DE OBRA QUE INTERVENGAN, FLETE A OBRA, DESPERDICIO, ACARREO HASTA EL LUGAR DE SU UTILIZACIÓN, TRAZO Y NIVELACIÓN, DOBLECES , CORTE, ENERGÍA ELÉCTRICA, OXÍGENO Y ACETILENO, SOLDADO, SOLDADURA, ELECTRODOS,  ESMERILADO, RESANES, PINTURA ANTICORROSIVA PRIMARIA EN SU CASO, PINTURA ESMALTE DOS MANOS EN COLOR INDICADO POR SUPERVISION, LIJADO, CAMBIO DE MADERA EN ASIENTOS, DONDE NO EXISTA COLOCAR USANDO ANGULO DE 3/4" Y RELLENARLO CON MADERA, ANEXAR CADENA IGUAL A LA EXISTENTE, HABILITADO, ARMADO, LIMPIEZA Y RETIRO DE SOBRANTES FUERA DE OBRA, EQUIPO DE SEGURIDAD, INSTALACIONES ESPECÍFICAS, DEPRECIACIÓN Y DEMÁS DERIVADOS DEL USO DE HERRAMIENTA Y EQUIPO. </t>
  </si>
  <si>
    <t xml:space="preserve">JUEGO INFANTIL DE HERRERIA TIPO RESBALADILLA </t>
  </si>
  <si>
    <t>JUEGO INFANTIL DE HERRERIA TIPO SUBE Y BAJA</t>
  </si>
  <si>
    <t>JUEGO INFANTIL DE HERRERIA TIPO COLUMPIO</t>
  </si>
  <si>
    <t xml:space="preserve">JUEGO INFANTIL DE HERRERIA TIPO PASAMANOS  </t>
  </si>
  <si>
    <t xml:space="preserve">'SUMINISTRO Y COLOCACIÓN DE ELEMENTO PARA EQUIPAMIENTO EN ESPACIO AL AIRE LIBRE  ,  INCLUYE; CARGO DIRECTO POR EL COSTO DE LOS MATERIALES Y MANO DE OBRA QUE INTERVENGAN, FLETE A OBRA, DESPERDICIO, ACARREO HASTA EL LUGAR DE SU UTILIZACIÓN, , HABILITADO, ARMADO, LIMPIEZA Y RETIRO DE SOBRANTES FUERA DE OBRA, EQUIPO DE SEGURIDAD, INSTALACIONES ESPECÍFICAS, DEPRECIACIÓN Y DEMÁS DERIVADOS DEL USO DE HERRAMIENTA Y EQUIPO. </t>
  </si>
  <si>
    <t>BANCA CENTRO HISTORICO CON PLASTIMADERA (MUA-132B PLAST)</t>
  </si>
  <si>
    <t>MODULO OREGON CLAVE EOS-1010 7.0 DE JUMBO</t>
  </si>
  <si>
    <t xml:space="preserve">FABRICACION DE MESA DE CONCRETO FC= 250 KG/CM2 EN MEDIDA DE 1.50X0.70X0.80 MTS. Y ARMADA CON VARILLA DE 3/8" A CADA 15 CMS EN AMBOS SENTIDOS DE 10 CMS DE ESPESOR  SOBRE MURO DE BLOCK Y VARILLA DE REFUERZO A CADA 40 CMS CELDA RELLENAS DE CONCRETO F´C= 200 KG/CM2 LOS TRABAJOS INCLUYEN: MATERIAL Y MANO DE OBRA HERRAMIENTA Y EQUIPO, CIMBRADO DESCIMBRADO, EXCAVACION PLANTILLA DE CONCRETO POBRE, IMPERMEABILIZACION, MURETE DE ENRASE, COLADO CURADO Y ACABADO PULIDO BOLEADO DE ESQUINAS EN LOSA Y FLOTEADO FINO EN MURO.  </t>
  </si>
  <si>
    <t xml:space="preserve">FABRICACION DE BANCA  DE CONCRETO FC= 250 KG/CM2 EN MEDIDA DE 0.45X0.45 Y RESPALDO DE 0.90  HECHO A BASE  DE LOSA DE 10 CMS DE ESPESOR, LAMINADO COLOR NEGRO ACABADO DESVASTADO,  Y MURO DE BLOCK LOSA ARMADA CON VARILLA DE 3/8" A CADA 15 CMS EN AMBOS SENTIDOS SOBRE MURO DE BLOCK TRABAJOS INCLUYEN: MATERIAL Y MANO DE OBRA HERRAMIENTA Y EQUIPO, CIMBRADO DESCIMBRADO, EXCAVACION PLANTILLA DE CONCRETO POBRE,  IMPERMEABILIZANTE IGOL DENSO SIKA MURETE DE ENRASE CON VARILLA DE REFUERZO DEL No. 3 A CADA 1.00 MT., COLADO CURADO Y ACABADO PULIDO BOLEADO DE ESQUINAS EN LOSA Y FLOTEADO FINO EN MURO.  </t>
  </si>
  <si>
    <t xml:space="preserve">SUMINISTRO Y COLOCACION DE BANCA MODELO CENTRO HISTORICO CON PLASTIMADERA (MUA-132B PLAST) </t>
  </si>
  <si>
    <t xml:space="preserve">SUMINSITRO E INSTALACION DE CUBIERTA EN PALAPA EXISTENTE A BASE DE HOJA DE PALMA DE LA REGION ACABADO PECHO DE PALOMA, SE INCLUYE EN LOS TRABAJOS SUSTITUCION DE FAJILLA DE 1X2" EN MAL ESTADO DE POLIN COMO LARGUEROS DE 4X2", REHABILITACION Y FIJACION ADECUADA DE TODOS LOS ELEMENTOS, RED DE HILO PARA PROTECCION DE PALAPA. MATERIAL Y MANO DE OBRA, HERRAMIENTA EQUIPO  ELEMENTOS DE FIAJCION, LIMPIEZA FINAL RETIRO DE ESCOMBRO FUERA DE LA OBRA. </t>
  </si>
  <si>
    <t>GUARNICIÓN RECTANGULAR DE 15X30 CM, DE CONCRETO HECHO EN OBRA DE F'C=150 KG/CM2 SIN ARMAR, CON ADITIVO SIKALITE EN UNA PROPORCIÓN DE 500 GR. POR CADA SACO DE CEMENTO DE 50 KG. O SIMILAR EN CALIDAD Y PRECIO, INCLUYE: MATERIALES, ACARREOS, CIMBRADO, FABRICACIÓN, VACIADO, COLOCADO DE CONCRETO, DESCIMBRADO, MANO DE OBRA, HERRAMIENTA, EQUIPO DE PROTECCIÓN PERSONAL Y LIMPIEZA DEL ÁREA DE TRABAJO.</t>
  </si>
  <si>
    <t>SUMINISTRO Y COLOCACIÓN DE REJA-ACERO FORMADA A BASE DE PANELES DE 2.00 M. ALTURA X 2.50 M. DE LARGO CON VARILLA CALIBRE #6, POSTES 2 1/4 X 2 1/4" CALIBRE #16, INCLUYE: TAPON, POSTE, TORNILLO GALVANIZADO DE 1/4"X1 1/4", MUERTOS DE CONCRETO EN POSTERIA CON CONCRETO F´C=150 KG/CM2, NIVELACIÓN Y PLOMEO.</t>
  </si>
  <si>
    <t>SUMINISTRO Y COLOCACIÓN DE PUERTA DE REJA-ACERO DE 2.00 X 2.00 M. ALTURA, EN DOS HOJAS ABATIBLE, DE 1.00 MT CADA UNA,   VARILLA CALIBRE 6, POSTES DE 2 1/4 X 2 1/4", CALIBRE 16, INCLUYE: TAPON, BISAGRAS, PASADOR, CANDADO, SOLDADURA, TORNILLO GALVANIZADO DE 1/4 X 1 1/4", NIVELACION Y PLOMEO.</t>
  </si>
  <si>
    <t>SUBTOTAL DE   REHABILITACION DE PARQUE</t>
  </si>
  <si>
    <t>INSTALACION ELECTRICA</t>
  </si>
  <si>
    <t xml:space="preserve">SUMINISTRO Y COLOCACIÓN DE LUMINARIO LED PUNTA DE POSTE DE 100W,  VOLTAJE 220 VOLTS, MARCA FORLIGHTING, MODELO ALAMEDA, SISTEMA PLUS LED,  SUPRESOR DE PICOS 10KV, DRIVER PHILIPS, IP67, 50 ,000 HORAS DE VIDA, EE  SE INCLUYEN: CARGO DIRECTO POR EL COSTO DE MANO DE OBRA Y MATERIALES REQUERIDOS, FLETE A OBRA, ACARREO, COPLE, TRAZO, CORTE, CIMBRA,  COLOCACIÓN,  GUÍA DE ALAMBRE GALVANIZADO CALIBRE 14,  11 M. DE CABLE ARMAFLEX 3x10 AWG, FIJACIÓN, LIMPIEZA Y RETIRO DE SOBRANTES FUERA DE OBRA, EQUIPO DE SEGURIDAD, INSTALACIONES ESPECÍFICAS, DEPRECIACIÓN Y DEMÁS CARGOS DERIVADOS DEL USO DE EQUIPO Y HERRAMIENTA, EN CUALQUIER NIVEL. </t>
  </si>
  <si>
    <t>SUMINISTRO Y COLOCACIÓN DE CABLE DE ALUMINIO, INCLUYE: CARGO DIRECTO POR EL COSTO DE MANO DE OBRA Y MATERIALES REQUERIDOS, FLETE A OBRA, ACARREO, DESPERDICIO, TRAZAR, CORTAR, MARCAR Y PRUEBAS, GUIADO, CABLEADO, PEINAR, CONEXIÓN, SOLDAR, ENCINTAR, LIMPIEZA Y RETIRO DE SOBRANTES FUERA DE OBRA, EQUIPO DE SEGURIDAD, INSTALACIONES ESPECÍFICAS, DEPRECIACIÓN Y DEMÁS CARGOS DERIVADOS DEL USO DE EQUIPO Y HERRAMIENTA, EN CUALQUIER NIVEL.</t>
  </si>
  <si>
    <t>DEL 6 AWG TRIPLEX</t>
  </si>
  <si>
    <t>SUMINISTRO Y COLOCACIÓN DE POSTE DE Fe. CIRCULAR CICULAR GALVANIZADO DE 5 METROS DE ALTURA GALVANIZADO POR INMERCION, CON ESMALTE ANTICORROSIVO Y PINTADO EN COLOR INDICADO POR EL SUPERVISOR,  SE INCLUYE, CIMENTACIÓN TRAPEZOIDAL DE CONCRETO DE 40x40 EN CORONA Y 80x80 EN BASE, CON ALTURA DE 100 Cm., F´c=200 Kg/Cm2 ARMADA CON VARILLA N° 3 Y 4 SEGÚN SE INDICA EN PLANOS,  ANCLAJE ADECUADO, INCLUYE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t>
  </si>
  <si>
    <t>SUMINISTRO Y COLOCACIÓN DE CONTACTOR DE ALUMBRADO MONOFÁSICO, 220 VOLTS., 70 AMPERES, BOBINA DE CONTROL 127 VOLTS., INCLUYE: GABINETE MULTIPROPÓSITO PARA SOBREPONER NEMA 3, FOTOCELDA CON CABLEADO DE CONTROL Y CONEXIÓN A CIRCUITO DE ALUMBRADO,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</si>
  <si>
    <t>DEL 12 AWG</t>
  </si>
  <si>
    <t>E.-</t>
  </si>
  <si>
    <t xml:space="preserve"> CASA DE LA CULTURA</t>
  </si>
  <si>
    <t>TRABAJOS DE REHABILITACION</t>
  </si>
  <si>
    <t>REPARACIÓN DE MURO CON SALITRE CONSIDERAR PARA ESTE TRABAJO: RETIRO DE APLANADO DE MURO HASTA ALTURA CORRESPONDIENTE CON RESPECTO  A ZONA SALITROSA, LIMPIEZA DE LA ZONA DEJÁNDOLA LIBRE DE POLVO, LAVADO CON HIPOCLORITO DE SODIO, DEJAR SECAR COMPLETAMENTE LA SUPERFICIE CALAFATEO DE POSIBLES OQUEDADES, APLICAR PRODUCTO BASE AGUA NO TOXICO, (ANTI-NITER DE NASCOAT) O SIMILAR EN CALIDAD Y PRECIO, DILUCIÓN DE 1 LITRO EN 300 LITROS DE AGUA, APLANADO CON MORTERO CEMENTO-ARENA 1:4, HERRAMIENTA, EQUIPO, MANO DE OBRA, ACOPIO Y RETIRO DE DESPERDICIOS A TIRO AUTORIZADO Y LIMPIEZA DEL ÁREA DE TRABAJO</t>
  </si>
  <si>
    <t>SUMINISTRO Y COLOCACIÓN DE BARANDAL PARA CIRCULACIÓN A BASE  DE POSTE DE ARANQUE DE  TUBO MECANICO 2” C. 30. A CADA 2 METROS, EN LA PARTE SUPERIOR E INFERIOR RUBO MECANICO DE 1 ¾” C. 30,  2 HORIZONTALES CON TUBO MECANICO DE 1 ¼  C-30. A 20  CM CON UNA ALTURA PROMEDIO DE 0. 93 CM CON TAPA DE SOLERA  1/2 ”COMO SE INDICA EN CROQUIS, SOLDADO A PLACA  DE 10 X 10 CM. X 3/8" A CADA 2 METROS CON  ANCLADA A PISO CON TAQUETE EXPANSIVO DE 3/8"X 2/1/4" INCLUYE: REILETEADA, LIJADA, PLOMEO, ALINEACIÓN, CORTES, UNA MANO DE PRIMARIO EPÓXICO ANTICORROSIVO EA P-10 COLOR BLANCO CON CATALIZADOR DISOLUCIÓN A BASE DE SOLVENTE Y 2 MANOS DE PINTURA ESMALTE EN ACABADO FINAL, COLOR DEFINIDO POR LA RESIDENCIA. LIMPIEZA.</t>
  </si>
  <si>
    <t>DE MUEBLE SANITARIO W.C.</t>
  </si>
  <si>
    <t>DE MINGITORIO</t>
  </si>
  <si>
    <t>MUEBLE DE LAVABO DE PEDESTAL</t>
  </si>
  <si>
    <t>TARJA DE PELTRE EN BODEGA</t>
  </si>
  <si>
    <t xml:space="preserve">AZULEJO EN MURO EXISTENTE </t>
  </si>
  <si>
    <t xml:space="preserve">MAMLA ULTIMA SEMANA DE PARA METALICA EN BAÑOS </t>
  </si>
  <si>
    <t xml:space="preserve">TINACO DE ASBESTO </t>
  </si>
  <si>
    <t xml:space="preserve">REUBICACION DE TINACO DE PLASTICO EXISTENTE A LUGAR INDICADO POR LA RESIDENCIA  LOS TRABAJOS INC. DESINSTALACION  Y COLOCACION,  INSTALACION Y PUESTO EN FUNCIONAMIENTO , ACCESORIOS DE CONEXIÓN,  MATERIALES MNECSARIOS, MANO DE OBRA LIMPIEZA INTERIOR, LLENADO Y PRUEBAS  </t>
  </si>
  <si>
    <t>DESAZOLVE Y REVISION  DE RED SANITARIA, INCLUYE; SONDEO CON VARILLAS, DESDE SALIDA DE MUEBLE HASTA ULTIMO REGISTROS CON   AGUA, ACIDO MURIÁTICO, LIMPIEZA DE REGISTROS, ACARREOS DENTRO Y FUERA DEL MATERIAL PRODUCTO DEL DESAZOLVE. ( 2 REGISTROS Y 8 SALIDAS DE MUEBLES)</t>
  </si>
  <si>
    <t xml:space="preserve">LOTE </t>
  </si>
  <si>
    <t>RANURA PARA ALOJAR TUBERÍAS HIDROSANITARIAS DE 103 MM (4") DE DIÁMETRO, EN PISOS, SE DEBERÁ CONSIDERAR PARA ESTE TRABAJO: MANO DE OBRA, RESANE CON MORTERO CEMENTO-ARENA 1:5, ACARREOS, EQUIPO, HERRAMIENTA, ANDAMIOS, ACOPIO Y RETIRO DE MATERIAL PRODUCTO DE LA EXCAVACIÓN.</t>
  </si>
  <si>
    <t xml:space="preserve">SALIDA EN LAVABO, MINGITORIO O TARJAS CON TUBO PVC SANITARIO 53 MM DURALON Y PVC HIDRÁULICO DE 16 Y 21 MM FLOWGUARD; INCLUYE: CODOS, COPLES, NIPLES, PASTA, LIJA. </t>
  </si>
  <si>
    <t>SAL</t>
  </si>
  <si>
    <t>SUMINISTRO Y COLOCACIÓN DE MUEBLES SANITARIOS SIN ACCESORIOS, DE ACUERDO A ESPECIFICACIONES DEL LA DIRECCION DE OBRAS PUBLICAS, INCLUYE; CARGO DIRECTO POR EL COSTO DE MANO DE OBRA Y MATERIALES REQUERIDOS, FLETE A OBRA, ACARREOS, NIVELACIÓN, FIJACIÓN, PRUEBAS, LIMPIEZA Y RETIRO DE SOBRANTES FUERA DE OBRA, EQUIPO DE SEGURIDAD, INSTALACIONES ESPECÍFICAS DEPRECIACIÓN Y DEMÁS CARGOS DERIVADOS DEL USO Y EQUIPO Y HERRAMIENTA EN CUALQUIER NIVEL.</t>
  </si>
  <si>
    <t xml:space="preserve">LAVABO OVALIN DE SOBREPONER ,  MARCA IDEAL STANDARD O SIMILAR EN CALIDAD Y PRECIO </t>
  </si>
  <si>
    <t>COLOCACIÓN DE MINGITORIO LIBRE DE AGUA 100% SECO, FABRICADO CON CERÁMICA HORNEADA A ALTA TEMPERATURA CON ACABADO PORCELANIZADO DE ALTO BRILLO, CON SISTEMA DE DIAFRAGMA DE LÁTEX, TRAMPA Y COLADERA EN ACERO INOXIDABLE TIPO 304.</t>
  </si>
  <si>
    <t xml:space="preserve">SUMINISTRO Y COLOCACIÓN DE W.C. ECOLÓGICO DE CERÁMICA MODELO MÓNACO SA8238-I-0 COLOR BLANCO DE 4.8  LITROS MARCA INTERCERAMIC O SIMILAR EN CALIDAD Y PRECIO, ASIENTO DE CIERRE LENTO, </t>
  </si>
  <si>
    <t>MESETA DE CONCRETO F'C= 250 KG/CM2 PARA LAVABO DE 8 CM. DE ESPESOR ANCLADO A MURO DE BLOCK CON VARILLA # 3 @ 20 CM., CIMBRADO, ARMADO, COLADO; INCLUYE: RECUBRIMIENTO DE AZULEJO Y TIRATRIM EN FRONTERA.</t>
  </si>
  <si>
    <t>SUMINISTRO, HABILITADO Y COLOCACIÓN DE MAMPARAS EN SERVICIOS SANITARIOS A BASE DE PERFILES M225 CALIBRE 18, P100 CALIBRE 18, DUELA 170 CALIBRE 20, JALADERA CON SOLERA 1 X 3/16" PASADOR PARA SOBREPONER DE 3 /12" SOLERA PARA FIJAR MARCO DE 1/8" X 1/2"; INCLUYE: FIJACIÓN CON TAQUETE EXPANSIVO Y PIJA CONICA DE 5/16", UNA MANO DE PRIMARIO EPÓXICO ANTICORROSIVO EA P-10 COLOR BLANCO CON CATALIZADOR DISOLUCIÓN A BASE DE SOLVENTE Y 2 MANOS DE PINTURA ESMALTE EN ACABADO FINAL, COLOR DEFINIDO POR LA RESIDENCIA.</t>
  </si>
  <si>
    <t>MURO DIVISORIO DE TABLA-ROCA, INCLUYE; CARGO DIRECTO POR EL COSTO DE LOS MATERIALES Y MANO DE OBRA QUE INTERVENGAN, FLETE A OBRA, DESPERDICIO,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ALMACENAJE, ESTIBA, COLOCACIÓN, EMPLASTECIDO, CORTES, PERFILAR Y ABRIR HUECOS PARA INSTALACIONES, EMBOQUILLADOS, REFUERZOS PARA SALIDAS, JUNTAS DE CONTROL Y/O JUNTAS CONSTRUCTIVAS DONDE INDIQUE LA SUPERVISIÓN SEGÚN PROCEDIMIENTO DEL FABRICANTE, OBRAS DE PROTECCIÓN, LIMPIEZA Y RETIRO DE SOBRANTES FUERA DE OBRA, EQUIPO DE SEGURIDAD, INSTALACIONES ESPECÍFICAS, DEPRECIACIÓN Y DEMÁS DERIVADOS DEL USO DE HERRAMIENTA Y EQUIPO, EN CUALQUIER NIVEL.</t>
  </si>
  <si>
    <t>DE 96 MM. DE ESPESOR, CON PLACA DE 16 MM. EN DOS CARAS, CON CANALES Y POSTES DE LAMINA DE 63.5 MM. DE ANCHO.</t>
  </si>
  <si>
    <t>SUMINISTRO Y COLOCACIÓN DE FALSO PLAFÓN A BASE DE PANEL DE YESO STANDARD REGULAR DE 1/2", CANAL LISTON CALIBRE 25 Y 26 LIGERO, CANALETAS DE CARGA ALAMBRE DE ACERO GALVANIZADO CALIBRE 18 TORNILLERIA, INCLUYE: 3 CAPAS DE REDIMIX PARA PEGAR PREFACINTA, LIJADO PARA RECIBIR PINTURA, TIROL O PASTA, MANO DE OBRA, EQUIPO DE PROTECCIÓN PERSONAL, HERRAMIENTA Y EQUIPO.</t>
  </si>
  <si>
    <t xml:space="preserve">SUMINISTRO Y COLOCACIÓN DE RECUBRIMIENTO PÉTREO, VÍTREO O COMPRIMIDO EN MURO, INCLUYE; CARGO DIRECTO POR EL COSTO DE LOS MATERIALES Y MANO DE OBRA QUE INTERVENGAN, FLETE A OBRA, DESPERDICIO, ACARREO HASTA EL LUGAR DE SU UTILIZACIÓN, TRAZO, PREPARACIÓN DE LA SUPERFICIE, MAESTREADO, ELABORACIÓN DE MORTERO EN OBRA EN SU CASO, CORTES, REMATES A 45° , EMBOQUILLADO, LECHAREADO, LIMPIEZA Y RETIRO DE SOBRANTES FUERA DE OBRA, EQUIPO DE SEGURIDAD, INSTALACIONES ESPECÍFICAS, DEPRECIACIÓN Y DEMÁS DERIVADOS DEL USO DE HERRAMIENTA Y EQUIPO, EN CUALQUIER NIVEL. </t>
  </si>
  <si>
    <t>AZULEJO MARCA INTERCERAMIC MODELO CATANIA COLOR SABBIA FORMATO DE 25X40 CMS A UNA ALTURA DE 2.10 MTS. ASENTADO CON ADHESIVO Y EMBOQUILLAODR  CREST PISO PARA PORCELANATO</t>
  </si>
  <si>
    <t>SUMINISTRO Y COLOCACIÓN DE PISO PÉTREO, VÍTREO O COMPRIMIDO, INCLUYE; CARGO DIRECTO POR EL COSTO DE LOS MATERIALES Y MANO DE OBRA QUE INTERVENGAN, FLETE A OBRA, DESPERDICIO, ACARREO HASTA EL LUGAR DE SU UTILIZACIÓN, TRAZO A DOBLE HILO, MAESTREADO, NIVEL, PREPARACIÓN Y HUMEDECIDO DE LA SUPERFICIE, ELABORACIÓN DE MORTERO HECHO EN OBRA EN SU CASO, CORTES, REMATES, LECHAREADO, RETAPADO, PULIDO Y BRILLADO EN SU CASO, LIMPIEZA Y RETIRO DE SOBRANTES FUERA DE OBRA, EQUIPO DE SEGURIDAD, INSTALACIONES ESPECÍFICAS, DEPRECIACIÓN Y DEMÁS DERIVADOS DEL USO DE HERRAMIENTA Y EQUIPO, EN CUALQUIER NIVEL.</t>
  </si>
  <si>
    <t>PISO DE INTERCERAMIC MODELO SOMERSET FORMATO 15X50 CMS ESTILO COLOR MADERA  CAFÉ HAVERST BROWN</t>
  </si>
  <si>
    <t>SUMINISTRO Y COLOCACIÓN DE ZOCLO  TIPO MOLDURA TIPO COLONIAL EN COLOR BLANCO  DE 8 CMS DE ALTO X 1.2 DE ESPESOR Y UN LARGO DE 24 CMS INCLUYE; CARGO DIRECTO POR EL COSTO DE LOS MATERIALES Y MANO DE OBRA QUE INTERVENGAN, FLETE A OBRA, DESPERDICIO, ACARREO HASTA EL LUGAR DE SU UTILIZACIÓN, MATERIALES PARA PAGADO Y FIJACION  A MURO , TRAZO, NIVELES, PREPARACIÓN DE LA SUPERFICIE, , CORTES A 45°, LIMPIEZA Y RETIRO DE SOBRANTES FUERA DE OBRA, EQUIPO DE SEGURIDAD, INSTALACIONES ESPECÍFICAS, DEPRECIACIÓN Y DEMÁS DERIVADOS DEL USO DE HERRAMIENTA Y EQUIPO, EN CUALQUIER NIVEL.</t>
  </si>
  <si>
    <t>MALLA ELECTROSOLDADA 6X6/10-10, SE DEBERÁ CONSIDERAR PARA ESTE TRABAJO: SUMINISTRO Y COLOCACIÓN, CORTES, SUJECIÓN, TRASLAPES, SILLETA PM-50 PLSTIFICADA 4 PZA/M2, MANO DE OBRA, EQUIPO, HERRAMIENTA, ACOPIO Y RETIRO DE DESPERDICIOS A TIRO AUTORIZADO Y LIMPIEZA DEL ÁREA DE TRABAJO.</t>
  </si>
  <si>
    <t>PISO DE CONCRETO F'C=200 KG/CM2 DE 10 CM. DE ESPESOR, ACABADO PULIDO O RAYADO CON BROCHA DE PELO, INCLUYE: CORTE DE PISO CON DISCO DE 11 MM  (7/16 ") DE ANCHO POR 25 MM (1" ) DE PROFUNDIDAD PARA JUNTA FRÍA DE DILATACIÓN A UNA DISTANCIA NO MAYOR A 3.00 M, APLICACIÓN DE SELLADOR  ELÁSTICO DE POLIURETANO AUTONIVELANTE PARA JUNTAS DE DILATACIÓN DE 1.6 CM,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</si>
  <si>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COLADERA PARA PISO CON REJILLA REDONDA MARCA HELVEX MODELO #24 O SIMILAR EN CALIDAD,  INCLUYE; MATERIAL, MANO DE OBRA Y HERRAMIENTA</t>
  </si>
  <si>
    <t>SUMINISTRO Y TENDIDO DE TUBO PVC DURALÓN DE 75 MM (3") DE DIÁMETRO, INCLUYE: TENDIDO, CONEXIONES, PEGAMENTO, TRAZOS, EXCAVACIÓN, RELLENO, MATERIAL, MANO DE OBRA, HERRAMIENTA, EQUIPO DE PROTECCIÓN PERSONAL Y LIMPIEZA DEL ÁREA DE TRABAJO.</t>
  </si>
  <si>
    <t xml:space="preserve">SUMINISTRO, FABRICACIÓN Y COLOCACIÓN DE HERRERÍA EN CUALQUIER NIVEL, INCLUYE; CARGO DIRECTO POR EL COSTO DE LOS MATERIALES Y MANO DE OBRA QUE INTERVENGAN, FLETE A OBRA, DESPERDICIO, ACARREO HASTA EL LUGAR DE SU UTILIZACIÓN, TRAZO Y NIVELACIÓN, DOBLECES , CORTE, ENERGÍA ELÉCTRICA, OXÍGENO Y ACETILENO, SOLDADO, SOLDADURA, ELECTRODOS,  ESMERILADO, RESANES, PINTURA ANTICORROSIVA PRIMARIA DOS MANOS Y DOS MANOS DE PINTURA ESMALTE EN COLOR INDICADO POR SUPERVISION, HABILITADO, ARMADO, LIMPIEZA Y RETIRO DE SOBRANTES FUERA DE OBRA, EQUIPO DE SEGURIDAD, INSTALACIONES ESPECÍFICAS, DEPRECIACIÓN Y DEMÁS DERIVADOS DEL USO DE HERRAMIENTA Y EQUIPO. </t>
  </si>
  <si>
    <t>EN CANALÓN CON SECCIÓN Y DESARROLLO HASTA UN METRO DE ACUERDO AL PROYECTO ESPECIFICO, DE LAMINA PINTRO GRIS  GALVANIZADA CALIBRE No. 18. FIJADO A ESTRUCTURA SEGÚN PROYECTO ESPECIFICO,  INCLUYE: TORNILLERÍA, SOLDADURA A TOPE EN UNIONES CON ELECTRODO E 60-13, DOBLECES, SELLADOR TIPO SIKA FLEX .</t>
  </si>
  <si>
    <t>REHABILITACION DE ELEMENTO  DE MADERA,  INCLUYE; REPOCISION DE MADERA DAÑADA, PASADOR, SELLADOR DE MADERA Y PINTURA NECESARIA, BISAGRA, RESBALONES, CARGO DIRECTO POR EL COSTO DE LOS MATERIALES Y MANO DE OBRA QUE INTERVENGAN, FLETE A OBRA, DESPERDICIO,JALADERAS EN PUERTAS,  ACARREO HASTA EL LUGAR DE SU UTILIZACIÓN, TRAZO, CORTES, HABILITADO, ARMADO, AJUSTE, LIMPIEZA Y RETIRO DE SOBRANTES FUERA DE OBRA, EQUIPO DE SEGURIDAD, INSTALACIONES ESPECÍFICAS, DEPRECIACIÓN Y DEMÁS DERIVADOS DEL USO DE HERRAMIENTA Y EQUIPO, EN CUALQUIER NIVEL.</t>
  </si>
  <si>
    <t>VENTANA DE MADERA DE 0.65X1.30  CON ANTEPECHO DE 0.40 MTS Y 8 PANELES DE CRISTAL.</t>
  </si>
  <si>
    <t xml:space="preserve">PZA </t>
  </si>
  <si>
    <t xml:space="preserve">BARANDAL EN ESCALERA A BASE DE PASAMANOS  DE BARROTE DE 2X4" Y 3 POSTES DE  0.80 MTS </t>
  </si>
  <si>
    <t xml:space="preserve">ELABORACIÓN DE MURAL EN BARDA O MURO EXISTENTE DE ACUERDO A DISEÑO ESTABLECIDO POR LA RESIDENCIA Y USUARIO , LA TECNICA Y TEMA  DE ROTULADO SERA ESTABLECIDA POR EL USUARIO,  A BASE DE PINTURA ACRILICA 100% DE PRIMERA CALIDAD INC. MATERIAL, MANO DE OBRA ESPECIALIZADA ANDAMIOS, ESCALERAS, EQUIPO ESPECIALIZADO, DE SEGURIDAD , LIMPIEZA FINAL.  </t>
  </si>
  <si>
    <t xml:space="preserve">SUMINISTRO, FABRICACIÓN Y COLOCACIÓN DE PUERTA DE MADERA; CON BASE DE BASTIDOR DE MADERA DE PRIMERA. FORMADA POR UN MARCO PERIMETRAL CON TIRAS DE MADERA DE 50 X 25 MM. PEINAZOS DE 25 X 50 MM. A CADA 30 CM. CON DOS PERFORACIONES DE 6 MM. A CADA 20 CM. DE LOS PAÑOS PARA VENTILACIÓN INTERIOR, UNIDOS ENTRE SI A BASE DE ESPIGA Y CAJA CON PEGAMENTO DE ACETATO DE POLIVINIL Y CLAVO SIN CABEZA DE 19 MM. FORRADO CON TRIPLAY DE 6 MM. DE ESPESOR DE CALIDAD "A" POR LOS DOS LADOS. CLAVADO Y PEGADO. PORTACHAPA DE MADERA CON ESPESOR DE 25 MM. ESCUADRAS DE 150 X 150 X 25 MM. EN SUS CUATRO ESQUINAS, BISAGRAS O BIBELES DE ACUERDO A LA NORMATIVIDAD INSTITUCIONAL, TORNILLOS. INCLUYE: CARGO DIRECTO POR EL COSTO DE LOS MATERIALES Y MANO DE OBRA QUE INTERVENGAN, FLETE A OBRA, DESPERDICIO, ACARREO HASTA EL LUGAR DE SU UTILIZACIÓN, CORTES,  MARCO Y CONTRA MARCO; SEGÚN EL CASO BARNIZ Ó PLÁSTICO LAMINADO POR AMBOS LADOS (CERTIFICADO POR EL I.M.S.S.), COLOCADO </t>
  </si>
  <si>
    <t xml:space="preserve">DE PINO DE 0.82 A 0.91 X 2.10 M., </t>
  </si>
  <si>
    <t>SUMINISTRO Y APLICACIÓN DE PINTURA VINÍLICA DE MARCA Y CALIDAD (AHULADA Y LAVABLE), AUTORIZADA POR EL LA DIRECCION DE OBRAS PUBLICAS, INCLUYE; CARGO DIRECTO POR EL COSTO DE LOS MATERIALES  Y MANO DE OBRA QUE INTERVENGAN, FLETE A OBRA, DESPERDICIO, ACARREO HASTA EL LUGAR DE SU UTILIZACIÓN, PREPARACIÓN DE LA SUPERFICIE, FONDEO, SELLADOR, RETAPADO, EMPLASTECIDO Y APLICACIÓN DE DOS CAPAS COMO MÍNIMO, PROTECCIÓN CON HULE, CINTA O PAPEL, LIMPIEZA Y RETIRO DE SOBRANTES FUERA DE OBRA, EQUIPO DE SEGURIDAD, INSTALACIONES ESPECÍFICAS, DEPRECIACIÓN Y DEMÁS DERIVADOS DEL USO DE HERRAMIENTA Y EQUIPO, EN CUALQUIER NIVEL.</t>
  </si>
  <si>
    <t>EN MUROS APLANADOS CON MEZCLA.</t>
  </si>
  <si>
    <t>EN MUROS DE TABLA-ROCA</t>
  </si>
  <si>
    <t xml:space="preserve">EN PLAFOND DE TABLAROCA </t>
  </si>
  <si>
    <t>SUBTOTAL DE   REHABILITACION DE CASA DE LA CULTURA</t>
  </si>
  <si>
    <t xml:space="preserve"> INSTALACION ELECTRICA</t>
  </si>
  <si>
    <t>SUMINISTRO Y COLOCACIÓN DE SALIDA ELÉCTRICA PARA LÁMPARA, EN CAJA DE LAMINA GALVANIZADA OCTAGONAL CON TAPA CIEGA, TUBO CONDUIT GALVANIZADA PARED DELGADA DE 21 MM. (3/4") DE DIÁMETRO, SUJETADA CON ABRAZADERA OMEGA CADA 1.2 M.  EN LOSA O MURO, INCLUYE: CABLEADO CON CALIBRE 10 AWG THW-LS 90° PARA FASES Y NEUTRO Y 14 AWG DESNUDO PARA TIERRA FÍSICA, MATERIAL DIVERSO DE FIJACIÓN, APAGADOR, CONEXIÓN DEL CIRCUITO, CONECTORES CALVIJA CONTACTO,  1,2 METROS DE CABLE ARMAFLEX TRIPLEX DEL CAL.10 AWG,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</si>
  <si>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Y COLOCACIÓN DE SALIDA ELÉCTRICA PARA LÁMPARA, EN CAJA DE LAMINA GALVANIZADA OCTAGONAL CON TAPA CIEGA, TUBO CONDUIT GALVANIZADA PARED DELGADA DE 16 MM. (1/2") DE DIÁMETRO, SUJETADA CON ABRAZADERA OMEGA CADA 1.2 M.  EN LOSA O MURO, INCLUYE: CABLEADO CON CALIBRE 12 AWG THW-LS 90° PARA FASES Y NEUTRO Y 14 AWG DESNUDO PARA TIERRA FÍSICA, MATERIAL DIVERSO DE FIJACIÓN, APAGADOR,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</si>
  <si>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Y COLOCACIÓN DE SALIDA ELÉCTRICA PARA LÁMPARA, EN CAJA DE LAMINA GALVANIZADA OCTAGONAL CON TAPA CIEGA, TUBO CONDUIT PVC CEDULA 40 DE 16 MM. (1/2") DE DIÁMETRO, AHOGADO EN LOSA O MURO, INCLUYE: CABLEADO CON CALIBRE 12 AWG THW-LS 90° PARA FASES Y NEUTRO Y 14 AWG DESNUDO PARA TIERRA FÍSICA, MATERIAL DIVERSO DE FIJACIÓN, APAGADOR,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</si>
  <si>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COLOCACIÓN Y CONEXIÓN DE LÁMPARA LED TIPO ARBOTANTE, DE 9W., 127 VOLTS., MARCA ASTRO LED, SERIE DIAMANTE,  PARA SOBREPONER TERMINADO COLOR ALUMINIO, LUZ CALIDA,  IP 65, 05-2509, SE INCLUYE: LED, DRIVER LED,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</si>
  <si>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COLOCACIÓN Y CONEXIÓN DE LÁMPARA LED TIPO SPOT, MODELO LUNA LED, DE 13W., 127 VOLTS., MARCA MAGG, PARA SOBREPONER TERMINADO COLOR BLANCO, LUZ NEUTRAA,  SE INCLUYE: LED, DRIVER LED,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</si>
  <si>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COLOCACIÓN Y CONEXIÓN DE LÁMPARA LED TIPO COLGANTE, MODELO CAMAPANA LED, CAT. L5806-SI0., 127 VOLTS., MARCA MAGG, 52 W, TERMINADO COLOR BLANCO, LUZ NEUTRA,  SE INCLUYE: LED, DRIVER LED,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</si>
  <si>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COLOCACIÓN Y CONEXIÓN DE LÁMPARA LED TIPO COLGANTE, MODELO CAMAPANA LED, CAT. L5817-SI0., 127 VOLTS., MARCA MAGG, 90 W, TERMINADO COLOR BLANCO, LUZ NEUTRA,  SE INCLUYE: LED, DRIVER LED,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</si>
  <si>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COLOCACIÓN Y CONEXIÓN DE LÁMPARA ABANICOP DE TECHO TIPO INDUSTRIAL, 127 VOLTS., TERMINADO COLOR BLANCO,  SE INCLUYE: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</si>
  <si>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SUMINISTRO Y COLOCACIÓN DE SALIDA PARA CONTACTO POLARIZADO 127 V.  CON TAPAMETALICA, EN CAJA 4x2", CANALIZACIÓN A BASE DE TUBERÍA CONDUIT PVC PARED GRUESA DE 16 mm (1/2"), CABLEADO CON CALIBRE 12 AWG THW-LS 90°C PARA FASE Y NEUTRO, 14 AWG CUALQUIER AISLAMIENTO PARA SISTEMA DE TIERRAS, INCLUYE: CONEXIÓN, RANURA Y RESANE EN MURO O PISO,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</si>
  <si>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POLARIZADO 220 V.  CON TAPA, EN CAJA 4x2", CANALIZACIÓN A BASE DE TUBERÍA CONDUIT PVC PARED GRUESA DE 21 mm (3/4"), CABLEADO CON CALIBRE 8 AWG THW-LS 90°C PARA FASES, 10 AWG  PARA SISTEMA DE TIERRAS, INCLUYE: CONEXIÓN, RANURA Y RESANE EN MURO O PISO,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</si>
  <si>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CENTRO DE CARGA MARCA SQUARE D,  METÁLICO TIPO  EMPOTRAR, MONOFASICO A TRES HILOS 16 ESPACIOS, BARRAS DE 125 AMPERES, .240/120 Vac., ZAPATAS PRINCIPALES.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</si>
  <si>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Y COLOCACIÓN DE INTERRUPTOR TERMO MAGNÉTICO QO DE DOS POLOS DE 20 AMPERES, MARCA SQUARE D.</t>
  </si>
  <si>
    <t>SUMINISTRO Y COLOCACIÓN DE INTERRUPTOR TERMO MAGNÉTICO QO DE UN POLO DE 15 AMPERES, MARCA SQUARE D.</t>
  </si>
  <si>
    <t>TRAMITES DE REPRESENTACION ANTE LA COMISION FEDERAL DE ELECTRICIDAD Y PRIMER BIMESTRE DE SERVICIO,  INCLUYE: LOS TRAMITES DE SOLICITUD ESPECIAL PAGO DE TRANSICION ELECTRICA PARA CONEXIONES DE SUBESTACION Y ACOMETIDA, PAGO POR EL DEPOSITO EN GARANTIA  Y CONTRATACION DE SERVICIO, OBRA ELECTRICA POR PARTE DE LA COMPAÑIA SUMINISTRADORA, PAGO DE DEPOSITO EN GARANTIA.</t>
  </si>
  <si>
    <t>SUBTOTAL DE  INSTALACION ELECTRICA</t>
  </si>
  <si>
    <t>1.1.1</t>
  </si>
  <si>
    <t>1.1.2</t>
  </si>
  <si>
    <t>1.1.3</t>
  </si>
  <si>
    <t>1.1.4</t>
  </si>
  <si>
    <t>1.1.5</t>
  </si>
  <si>
    <t>1.1.6</t>
  </si>
  <si>
    <t>2.1.1</t>
  </si>
  <si>
    <t>2.2.1</t>
  </si>
  <si>
    <t>6.1.1</t>
  </si>
  <si>
    <t>6.1.2</t>
  </si>
  <si>
    <t>6.1.3</t>
  </si>
  <si>
    <t>6.1.4</t>
  </si>
  <si>
    <t>6.1.5</t>
  </si>
  <si>
    <t>6.1.6</t>
  </si>
  <si>
    <t>6.1.7</t>
  </si>
  <si>
    <t>6.1.8</t>
  </si>
  <si>
    <t>6.1.9</t>
  </si>
  <si>
    <t>6.1.10</t>
  </si>
  <si>
    <t>8.1.1</t>
  </si>
  <si>
    <t>8.1.2</t>
  </si>
  <si>
    <t>8.1.3</t>
  </si>
  <si>
    <t>8.2.1</t>
  </si>
  <si>
    <t>8.2.2</t>
  </si>
  <si>
    <t>8.2.3</t>
  </si>
  <si>
    <t>8.3.1</t>
  </si>
  <si>
    <t>8.3.2</t>
  </si>
  <si>
    <t>8.3.3</t>
  </si>
  <si>
    <t>8.3.4</t>
  </si>
  <si>
    <t>8.4.1</t>
  </si>
  <si>
    <t>8.4.2</t>
  </si>
  <si>
    <t>8.6.1</t>
  </si>
  <si>
    <t>9.3.1</t>
  </si>
  <si>
    <t>9.4.1</t>
  </si>
  <si>
    <t>9.9.1</t>
  </si>
  <si>
    <t>10.3.1</t>
  </si>
  <si>
    <t>10.3.2</t>
  </si>
  <si>
    <t>10.3.3</t>
  </si>
  <si>
    <t>10.3.4</t>
  </si>
  <si>
    <t>10.3.5</t>
  </si>
  <si>
    <t>10.3.6</t>
  </si>
  <si>
    <t>10.3.7</t>
  </si>
  <si>
    <t>10.8.1</t>
  </si>
  <si>
    <t>10.8.2</t>
  </si>
  <si>
    <t>10.8.3</t>
  </si>
  <si>
    <t>10.11.1</t>
  </si>
  <si>
    <t>10.13.1</t>
  </si>
  <si>
    <t>10.14.1</t>
  </si>
  <si>
    <t>10.20.1</t>
  </si>
  <si>
    <t>10.21.1</t>
  </si>
  <si>
    <t>10.21.2</t>
  </si>
  <si>
    <t>10.23.1</t>
  </si>
  <si>
    <t>10.24.1</t>
  </si>
  <si>
    <t>10.24.2</t>
  </si>
  <si>
    <t>10.24.3</t>
  </si>
  <si>
    <t>11.14.1</t>
  </si>
  <si>
    <t>11.15.1</t>
  </si>
  <si>
    <t>11.15.2</t>
  </si>
  <si>
    <t>SUBTOTAL: AREA GENERAL</t>
  </si>
  <si>
    <t>SUBTOTAL: CANCHA DE USOS MULTIPLES</t>
  </si>
  <si>
    <t>7.8.1</t>
  </si>
  <si>
    <t>7.9.1</t>
  </si>
  <si>
    <t>7.9.2</t>
  </si>
  <si>
    <t>7.9.3</t>
  </si>
  <si>
    <t>SUBTOTAL: CONSTRUCCION DE TECHUMBRE METALICA</t>
  </si>
  <si>
    <t>SUBTOTAL: PARQUE</t>
  </si>
  <si>
    <t>SUBTOTAL:  CASA DE LA CULTURA</t>
  </si>
  <si>
    <t>IMPORTE TOTAL</t>
  </si>
  <si>
    <t>SUBTOTAL CANCHA DE USOS MULTIPLES</t>
  </si>
  <si>
    <t>SUBTOTAL: CASA DE LA CULTURA.</t>
  </si>
  <si>
    <t>OBRA:CONSTRUCCIÓN DE TECHUMBRE EN LA CANCHA PÚBLICA DE LA LOCALIDAD DE SAN ANTONIO, MUNICIPIO DE LA PAZ, BAJA CALIFORNIA SUR</t>
  </si>
  <si>
    <t>LPO-000000007-028-2024</t>
  </si>
  <si>
    <t>R28-SL-03-2024/07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</si>
</sst>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_-[$€-2]* #,##0.00_-;\-[$€-2]* #,##0.00_-;_-[$€-2]* &quot;-&quot;??_-"/>
    <numFmt numFmtId="165" formatCode="&quot;$&quot;#,##0\ ;\(&quot;$&quot;#,##0\)"/>
    <numFmt numFmtId="166" formatCode="_-* #,##0.00\ &quot;€&quot;_-;\-* #,##0.00\ &quot;€&quot;_-;_-* &quot;-&quot;??\ &quot;€&quot;_-;_-@_-"/>
    <numFmt numFmtId="167" formatCode="[$$-80A]#,##0.00"/>
    <numFmt numFmtId="168" formatCode="_ &quot;$&quot;\ * #,##0.00_ ;_ &quot;$&quot;\ * \-#,##0.00_ ;_ &quot;$&quot;\ * &quot;-&quot;??_ ;_ @_ "/>
    <numFmt numFmtId="169" formatCode="_ * #,##0.00_ ;_ * \-#,##0.00_ ;_ * &quot;-&quot;??_ ;_ @_ "/>
    <numFmt numFmtId="170" formatCode="&quot;$&quot;#,##0.00"/>
  </numFmts>
  <fonts count="30" x14ac:knownFonts="1">
    <font>
      <sz val="11"/>
      <color theme="1"/>
      <name val="Calibri"/>
      <family val="2"/>
      <scheme val="minor"/>
    </font>
    <font>
      <sz val="11"/>
      <color theme="1"/>
      <name val="Calibri"/>
      <family val="2"/>
      <scheme val="minor"/>
    </font>
    <font>
      <sz val="10"/>
      <name val="Arial"/>
      <family val="2"/>
    </font>
    <font>
      <b/>
      <sz val="11"/>
      <color indexed="8"/>
      <name val="Calibri"/>
      <family val="2"/>
    </font>
    <font>
      <sz val="11"/>
      <color indexed="8"/>
      <name val="Calibri"/>
      <family val="2"/>
    </font>
    <font>
      <sz val="11"/>
      <color indexed="9"/>
      <name val="Calibri"/>
      <family val="2"/>
    </font>
    <font>
      <sz val="10"/>
      <name val="Courier"/>
      <family val="3"/>
    </font>
    <font>
      <b/>
      <sz val="18"/>
      <color indexed="62"/>
      <name val="Cambria"/>
      <family val="2"/>
    </font>
    <font>
      <sz val="10"/>
      <color indexed="24"/>
      <name val="Arial"/>
      <family val="2"/>
    </font>
    <font>
      <b/>
      <sz val="18"/>
      <color indexed="24"/>
      <name val="Arial"/>
      <family val="2"/>
    </font>
    <font>
      <b/>
      <sz val="12"/>
      <color indexed="24"/>
      <name val="Arial"/>
      <family val="2"/>
    </font>
    <font>
      <sz val="10"/>
      <name val="Arial"/>
      <family val="2"/>
    </font>
    <font>
      <u/>
      <sz val="11"/>
      <color theme="10"/>
      <name val="Calibri"/>
      <family val="2"/>
      <scheme val="minor"/>
    </font>
    <font>
      <u/>
      <sz val="11"/>
      <color theme="11"/>
      <name val="Calibri"/>
      <family val="2"/>
      <scheme val="minor"/>
    </font>
    <font>
      <sz val="10"/>
      <name val="Arial Narrow"/>
      <family val="2"/>
    </font>
    <font>
      <b/>
      <sz val="10"/>
      <name val="Arial Narrow"/>
      <family val="2"/>
    </font>
    <font>
      <sz val="10"/>
      <name val="MS Sans Serif"/>
      <family val="2"/>
    </font>
    <font>
      <sz val="12"/>
      <name val="Arial Narrow"/>
      <family val="2"/>
    </font>
    <font>
      <sz val="12"/>
      <color theme="1"/>
      <name val="Calibri"/>
      <family val="2"/>
      <scheme val="minor"/>
    </font>
    <font>
      <b/>
      <sz val="12"/>
      <color theme="1"/>
      <name val="Calibri"/>
      <family val="2"/>
      <scheme val="minor"/>
    </font>
    <font>
      <b/>
      <sz val="14"/>
      <name val="Calibri"/>
      <family val="2"/>
      <scheme val="minor"/>
    </font>
    <font>
      <b/>
      <sz val="18"/>
      <name val="Calibri"/>
      <family val="2"/>
      <scheme val="minor"/>
    </font>
    <font>
      <sz val="10"/>
      <color theme="1"/>
      <name val="Arial Narrow"/>
      <family val="2"/>
    </font>
    <font>
      <sz val="12"/>
      <name val="Calibri"/>
      <family val="2"/>
      <scheme val="minor"/>
    </font>
    <font>
      <sz val="12"/>
      <color theme="1"/>
      <name val="Arial Narrow"/>
      <family val="2"/>
    </font>
    <font>
      <b/>
      <sz val="12"/>
      <color theme="1"/>
      <name val="Arial Narrow"/>
      <family val="2"/>
    </font>
    <font>
      <b/>
      <sz val="20"/>
      <name val="Calibri"/>
      <family val="2"/>
      <scheme val="minor"/>
    </font>
    <font>
      <b/>
      <sz val="10"/>
      <color theme="1"/>
      <name val="Arial"/>
      <family val="2"/>
    </font>
    <font>
      <sz val="10"/>
      <color theme="1"/>
      <name val="Arial"/>
      <family val="2"/>
    </font>
    <font>
      <b/>
      <sz val="10"/>
      <name val="Arial"/>
      <family val="2"/>
    </font>
  </fonts>
  <fills count="15">
    <fill>
      <patternFill patternType="none"/>
    </fill>
    <fill>
      <patternFill patternType="gray125"/>
    </fill>
    <fill>
      <patternFill patternType="solid">
        <fgColor theme="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5" tint="0.39997558519241921"/>
        <bgColor indexed="64"/>
      </patternFill>
    </fill>
  </fills>
  <borders count="15">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bottom/>
      <diagonal/>
    </border>
    <border>
      <left style="medium">
        <color indexed="64"/>
      </left>
      <right style="thin">
        <color indexed="64"/>
      </right>
      <top style="thin">
        <color indexed="64"/>
      </top>
      <bottom style="thin">
        <color indexed="64"/>
      </bottom>
      <diagonal/>
    </border>
  </borders>
  <cellStyleXfs count="1038">
    <xf numFmtId="0" fontId="0" fillId="0" borderId="0"/>
    <xf numFmtId="0" fontId="2" fillId="0" borderId="0"/>
    <xf numFmtId="0" fontId="1" fillId="0" borderId="0"/>
    <xf numFmtId="44" fontId="2"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5" fillId="10"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9"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39" fontId="6" fillId="0" borderId="0"/>
    <xf numFmtId="9" fontId="2" fillId="0" borderId="0" applyFont="0" applyFill="0" applyBorder="0" applyAlignment="0" applyProtection="0"/>
    <xf numFmtId="0" fontId="7" fillId="0" borderId="0" applyNumberForma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3" fontId="8" fillId="0" borderId="0" applyFont="0" applyFill="0" applyBorder="0" applyAlignment="0" applyProtection="0"/>
    <xf numFmtId="165"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9" fontId="6" fillId="0" borderId="0"/>
    <xf numFmtId="0" fontId="2" fillId="0" borderId="0"/>
    <xf numFmtId="0" fontId="2" fillId="0" borderId="0"/>
    <xf numFmtId="0" fontId="1" fillId="0" borderId="0"/>
    <xf numFmtId="166"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39" fontId="6" fillId="0" borderId="0"/>
    <xf numFmtId="0" fontId="1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39" fontId="6" fillId="0" borderId="0"/>
    <xf numFmtId="0" fontId="2" fillId="0" borderId="0"/>
    <xf numFmtId="0" fontId="2" fillId="0" borderId="0"/>
    <xf numFmtId="0" fontId="16"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95">
    <xf numFmtId="0" fontId="0" fillId="0" borderId="0" xfId="0"/>
    <xf numFmtId="4" fontId="14" fillId="0" borderId="0" xfId="0" applyNumberFormat="1" applyFont="1"/>
    <xf numFmtId="0" fontId="14" fillId="0" borderId="0" xfId="0" applyFont="1"/>
    <xf numFmtId="0" fontId="14" fillId="0" borderId="1" xfId="0" applyFont="1" applyBorder="1" applyAlignment="1">
      <alignment horizontal="justify"/>
    </xf>
    <xf numFmtId="4" fontId="14" fillId="0" borderId="1" xfId="0" applyNumberFormat="1" applyFont="1" applyBorder="1" applyAlignment="1">
      <alignment horizontal="center" vertical="top"/>
    </xf>
    <xf numFmtId="4" fontId="14" fillId="0" borderId="1" xfId="0" applyNumberFormat="1" applyFont="1" applyBorder="1" applyAlignment="1">
      <alignment vertical="top"/>
    </xf>
    <xf numFmtId="4" fontId="14" fillId="0" borderId="4" xfId="0" applyNumberFormat="1" applyFont="1" applyBorder="1"/>
    <xf numFmtId="0" fontId="14" fillId="0" borderId="0" xfId="0" applyFont="1" applyAlignment="1">
      <alignment horizontal="justify"/>
    </xf>
    <xf numFmtId="4" fontId="14" fillId="0" borderId="0" xfId="0" applyNumberFormat="1" applyFont="1" applyAlignment="1">
      <alignment horizontal="center" vertical="top"/>
    </xf>
    <xf numFmtId="4" fontId="14" fillId="0" borderId="0" xfId="0" applyNumberFormat="1" applyFont="1" applyAlignment="1">
      <alignment vertical="top"/>
    </xf>
    <xf numFmtId="0" fontId="20" fillId="14" borderId="2" xfId="0" applyFont="1" applyFill="1" applyBorder="1" applyAlignment="1">
      <alignment horizontal="center" vertical="center"/>
    </xf>
    <xf numFmtId="4" fontId="20" fillId="14" borderId="2" xfId="0" applyNumberFormat="1" applyFont="1" applyFill="1" applyBorder="1" applyAlignment="1">
      <alignment horizontal="center" vertical="center"/>
    </xf>
    <xf numFmtId="4" fontId="20" fillId="14" borderId="2" xfId="0" applyNumberFormat="1" applyFont="1" applyFill="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justify"/>
    </xf>
    <xf numFmtId="4" fontId="14" fillId="0" borderId="6" xfId="0" applyNumberFormat="1" applyFont="1" applyBorder="1" applyAlignment="1">
      <alignment horizontal="center" vertical="top"/>
    </xf>
    <xf numFmtId="4" fontId="14" fillId="0" borderId="6" xfId="0" applyNumberFormat="1" applyFont="1" applyBorder="1" applyAlignment="1">
      <alignment vertical="top"/>
    </xf>
    <xf numFmtId="4" fontId="14" fillId="0" borderId="7" xfId="0" applyNumberFormat="1" applyFont="1" applyBorder="1"/>
    <xf numFmtId="0" fontId="15" fillId="0" borderId="8" xfId="0" applyFont="1" applyBorder="1" applyAlignment="1">
      <alignment horizontal="center"/>
    </xf>
    <xf numFmtId="0" fontId="15" fillId="0" borderId="9" xfId="0" applyFont="1" applyBorder="1" applyAlignment="1">
      <alignment horizontal="center"/>
    </xf>
    <xf numFmtId="0" fontId="15" fillId="0" borderId="9" xfId="0" applyFont="1" applyBorder="1" applyAlignment="1">
      <alignment horizontal="center" vertical="top"/>
    </xf>
    <xf numFmtId="4" fontId="15" fillId="0" borderId="9" xfId="0" applyNumberFormat="1" applyFont="1" applyBorder="1" applyAlignment="1">
      <alignment horizontal="center" vertical="top"/>
    </xf>
    <xf numFmtId="0" fontId="15" fillId="0" borderId="10" xfId="0" applyFont="1" applyBorder="1" applyAlignment="1">
      <alignment horizontal="center"/>
    </xf>
    <xf numFmtId="0" fontId="23" fillId="0" borderId="0" xfId="0" applyFont="1" applyAlignment="1">
      <alignment horizontal="center"/>
    </xf>
    <xf numFmtId="4" fontId="22" fillId="0" borderId="8" xfId="0" applyNumberFormat="1" applyFont="1" applyBorder="1" applyAlignment="1">
      <alignment vertical="top"/>
    </xf>
    <xf numFmtId="4" fontId="22" fillId="0" borderId="10" xfId="0" applyNumberFormat="1" applyFont="1" applyBorder="1" applyAlignment="1">
      <alignment vertical="top"/>
    </xf>
    <xf numFmtId="167" fontId="18" fillId="2" borderId="0" xfId="1" applyNumberFormat="1" applyFont="1" applyFill="1" applyBorder="1" applyAlignment="1">
      <alignment horizontal="right" vertical="center"/>
    </xf>
    <xf numFmtId="167" fontId="19" fillId="2" borderId="0" xfId="1" applyNumberFormat="1" applyFont="1" applyFill="1" applyBorder="1" applyAlignment="1">
      <alignment horizontal="right" vertical="center"/>
    </xf>
    <xf numFmtId="0" fontId="14" fillId="0" borderId="5" xfId="0" applyFont="1" applyBorder="1" applyAlignment="1">
      <alignment vertical="top"/>
    </xf>
    <xf numFmtId="0" fontId="15" fillId="0" borderId="8" xfId="0" applyFont="1" applyBorder="1" applyAlignment="1">
      <alignment horizontal="center" vertical="top"/>
    </xf>
    <xf numFmtId="0" fontId="20" fillId="14" borderId="2" xfId="0" applyFont="1" applyFill="1" applyBorder="1" applyAlignment="1">
      <alignment horizontal="center" vertical="top"/>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12" xfId="0" applyFont="1" applyBorder="1" applyAlignment="1">
      <alignment horizontal="center" vertical="center"/>
    </xf>
    <xf numFmtId="0" fontId="27" fillId="14" borderId="2" xfId="1" quotePrefix="1" applyNumberFormat="1" applyFont="1" applyFill="1" applyBorder="1" applyAlignment="1">
      <alignment horizontal="justify" vertical="top" wrapText="1"/>
    </xf>
    <xf numFmtId="4" fontId="27" fillId="14" borderId="2" xfId="1" applyNumberFormat="1" applyFont="1" applyFill="1" applyBorder="1" applyAlignment="1">
      <alignment horizontal="justify" vertical="top" wrapText="1"/>
    </xf>
    <xf numFmtId="4" fontId="29" fillId="14" borderId="2" xfId="0" applyNumberFormat="1" applyFont="1" applyFill="1" applyBorder="1" applyAlignment="1">
      <alignment horizontal="justify" vertical="top" wrapText="1"/>
    </xf>
    <xf numFmtId="0" fontId="2" fillId="0" borderId="0" xfId="0" applyFont="1" applyAlignment="1">
      <alignment horizontal="justify" vertical="top" wrapText="1"/>
    </xf>
    <xf numFmtId="0" fontId="27" fillId="14" borderId="2" xfId="0" applyFont="1" applyFill="1" applyBorder="1" applyAlignment="1">
      <alignment horizontal="justify" vertical="top" wrapText="1"/>
    </xf>
    <xf numFmtId="0" fontId="28" fillId="0" borderId="2" xfId="1" quotePrefix="1" applyNumberFormat="1" applyFont="1" applyFill="1" applyBorder="1" applyAlignment="1">
      <alignment horizontal="justify" vertical="top" wrapText="1"/>
    </xf>
    <xf numFmtId="167" fontId="28" fillId="2" borderId="13" xfId="1" applyNumberFormat="1" applyFont="1" applyFill="1" applyBorder="1" applyAlignment="1">
      <alignment horizontal="justify" vertical="top" wrapText="1"/>
    </xf>
    <xf numFmtId="4" fontId="28" fillId="0" borderId="2" xfId="1" applyNumberFormat="1" applyFont="1" applyFill="1" applyBorder="1" applyAlignment="1">
      <alignment horizontal="right" vertical="top" wrapText="1"/>
    </xf>
    <xf numFmtId="167" fontId="2" fillId="0" borderId="2" xfId="1" applyNumberFormat="1" applyFont="1" applyFill="1" applyBorder="1" applyAlignment="1">
      <alignment horizontal="right" vertical="top" wrapText="1"/>
    </xf>
    <xf numFmtId="167" fontId="28" fillId="2" borderId="2" xfId="1" applyNumberFormat="1" applyFont="1" applyFill="1" applyBorder="1" applyAlignment="1">
      <alignment horizontal="right" vertical="top" wrapText="1"/>
    </xf>
    <xf numFmtId="0" fontId="28" fillId="2" borderId="14" xfId="1" applyNumberFormat="1" applyFont="1" applyFill="1" applyBorder="1" applyAlignment="1">
      <alignment horizontal="center" vertical="top" wrapText="1"/>
    </xf>
    <xf numFmtId="0" fontId="27" fillId="14" borderId="14" xfId="1" applyNumberFormat="1" applyFont="1" applyFill="1" applyBorder="1" applyAlignment="1">
      <alignment horizontal="center" vertical="top" wrapText="1"/>
    </xf>
    <xf numFmtId="0" fontId="14" fillId="0" borderId="0" xfId="0" applyFont="1" applyAlignment="1">
      <alignment horizontal="left"/>
    </xf>
    <xf numFmtId="0" fontId="27" fillId="14" borderId="2" xfId="1" applyNumberFormat="1" applyFont="1" applyFill="1" applyBorder="1" applyAlignment="1">
      <alignment horizontal="center" vertical="top" wrapText="1"/>
    </xf>
    <xf numFmtId="0" fontId="28" fillId="14" borderId="2" xfId="0" applyFont="1" applyFill="1" applyBorder="1" applyAlignment="1">
      <alignment horizontal="center" vertical="top" wrapText="1"/>
    </xf>
    <xf numFmtId="0" fontId="28" fillId="0" borderId="2" xfId="1" quotePrefix="1" applyNumberFormat="1" applyFont="1" applyFill="1" applyBorder="1" applyAlignment="1">
      <alignment horizontal="center" vertical="top" wrapText="1"/>
    </xf>
    <xf numFmtId="0" fontId="14" fillId="0" borderId="5" xfId="0" applyFont="1" applyBorder="1" applyAlignment="1">
      <alignment horizontal="center" vertical="top"/>
    </xf>
    <xf numFmtId="0" fontId="15" fillId="0" borderId="3" xfId="0" applyFont="1" applyBorder="1" applyAlignment="1">
      <alignment horizontal="center" vertical="top"/>
    </xf>
    <xf numFmtId="0" fontId="14" fillId="0" borderId="0" xfId="0" applyFont="1" applyAlignment="1">
      <alignment horizontal="center" vertical="top"/>
    </xf>
    <xf numFmtId="0" fontId="14" fillId="0" borderId="0" xfId="0" applyFont="1" applyAlignment="1">
      <alignment horizontal="right"/>
    </xf>
    <xf numFmtId="4" fontId="28" fillId="14" borderId="2" xfId="0" applyNumberFormat="1" applyFont="1" applyFill="1" applyBorder="1" applyAlignment="1">
      <alignment horizontal="right" vertical="top" wrapText="1"/>
    </xf>
    <xf numFmtId="4" fontId="25" fillId="0" borderId="9" xfId="0" applyNumberFormat="1" applyFont="1" applyBorder="1" applyAlignment="1">
      <alignment horizontal="left" vertical="top"/>
    </xf>
    <xf numFmtId="4" fontId="14" fillId="0" borderId="0" xfId="0" applyNumberFormat="1" applyFont="1" applyAlignment="1"/>
    <xf numFmtId="0" fontId="15" fillId="0" borderId="0" xfId="0" applyFont="1" applyAlignment="1">
      <alignment horizontal="right"/>
    </xf>
    <xf numFmtId="0" fontId="15" fillId="0" borderId="0" xfId="0" applyFont="1" applyAlignment="1">
      <alignment horizontal="justify"/>
    </xf>
    <xf numFmtId="0" fontId="23" fillId="0" borderId="0" xfId="0" applyFont="1" applyAlignment="1">
      <alignment wrapText="1"/>
    </xf>
    <xf numFmtId="0" fontId="15" fillId="0" borderId="0" xfId="0" applyFont="1" applyAlignment="1">
      <alignment horizontal="left"/>
    </xf>
    <xf numFmtId="170" fontId="29" fillId="14" borderId="2" xfId="0" applyNumberFormat="1" applyFont="1" applyFill="1" applyBorder="1" applyAlignment="1">
      <alignment horizontal="right" vertical="top" wrapText="1"/>
    </xf>
    <xf numFmtId="4" fontId="25" fillId="0" borderId="9" xfId="0" applyNumberFormat="1" applyFont="1" applyBorder="1" applyAlignment="1">
      <alignment horizontal="left" vertical="top"/>
    </xf>
    <xf numFmtId="0" fontId="17" fillId="0" borderId="5" xfId="0" applyFont="1" applyBorder="1" applyAlignment="1">
      <alignment horizontal="justify" vertical="top" wrapText="1"/>
    </xf>
    <xf numFmtId="0" fontId="14" fillId="0" borderId="6" xfId="0" applyFont="1" applyBorder="1" applyAlignment="1">
      <alignment horizontal="justify" vertical="top" wrapText="1"/>
    </xf>
    <xf numFmtId="0" fontId="14" fillId="0" borderId="7" xfId="0" applyFont="1" applyBorder="1" applyAlignment="1">
      <alignment horizontal="justify" vertical="top" wrapText="1"/>
    </xf>
    <xf numFmtId="0" fontId="14" fillId="0" borderId="11" xfId="0" applyFont="1" applyBorder="1" applyAlignment="1">
      <alignment horizontal="justify" vertical="top" wrapText="1"/>
    </xf>
    <xf numFmtId="0" fontId="14" fillId="0" borderId="0" xfId="0" applyFont="1" applyBorder="1" applyAlignment="1">
      <alignment horizontal="justify" vertical="top" wrapText="1"/>
    </xf>
    <xf numFmtId="0" fontId="14" fillId="0" borderId="12" xfId="0" applyFont="1" applyBorder="1" applyAlignment="1">
      <alignment horizontal="justify" vertical="top" wrapText="1"/>
    </xf>
    <xf numFmtId="0" fontId="0" fillId="0" borderId="11" xfId="0" applyBorder="1" applyAlignment="1">
      <alignment horizontal="justify" vertical="top" wrapText="1"/>
    </xf>
    <xf numFmtId="0" fontId="0" fillId="0" borderId="0" xfId="0" applyAlignment="1">
      <alignment horizontal="justify" vertical="top" wrapText="1"/>
    </xf>
    <xf numFmtId="0" fontId="0" fillId="0" borderId="12" xfId="0" applyBorder="1" applyAlignment="1">
      <alignment horizontal="justify" vertical="top" wrapText="1"/>
    </xf>
    <xf numFmtId="0" fontId="0" fillId="0" borderId="8" xfId="0"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12" xfId="0" applyFont="1" applyBorder="1" applyAlignment="1">
      <alignment horizontal="center" vertical="center"/>
    </xf>
    <xf numFmtId="4" fontId="24" fillId="0" borderId="5" xfId="0" applyNumberFormat="1" applyFont="1" applyBorder="1" applyAlignment="1">
      <alignment horizontal="left" vertical="top" wrapText="1"/>
    </xf>
    <xf numFmtId="4" fontId="24" fillId="0" borderId="6" xfId="0" applyNumberFormat="1" applyFont="1" applyBorder="1" applyAlignment="1">
      <alignment horizontal="left" vertical="top" wrapText="1"/>
    </xf>
    <xf numFmtId="4" fontId="24" fillId="0" borderId="7" xfId="0" applyNumberFormat="1" applyFont="1" applyBorder="1" applyAlignment="1">
      <alignment horizontal="left" vertical="top" wrapText="1"/>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12" xfId="0" applyFont="1" applyBorder="1" applyAlignment="1">
      <alignment horizontal="center" vertical="center"/>
    </xf>
    <xf numFmtId="0" fontId="17" fillId="0" borderId="0" xfId="0" applyFont="1" applyAlignment="1">
      <alignment horizontal="left"/>
    </xf>
    <xf numFmtId="0" fontId="14" fillId="0" borderId="5" xfId="0" applyFont="1" applyBorder="1" applyAlignment="1">
      <alignment horizontal="justify" vertical="top" wrapText="1"/>
    </xf>
    <xf numFmtId="49" fontId="28" fillId="2" borderId="14" xfId="1" applyNumberFormat="1" applyFont="1" applyFill="1" applyBorder="1" applyAlignment="1">
      <alignment horizontal="center" vertical="top" wrapText="1"/>
    </xf>
    <xf numFmtId="2" fontId="28" fillId="2" borderId="14" xfId="1" applyNumberFormat="1" applyFont="1" applyFill="1" applyBorder="1" applyAlignment="1">
      <alignment horizontal="center" vertical="top" wrapText="1"/>
    </xf>
    <xf numFmtId="167" fontId="2" fillId="0" borderId="0" xfId="0" applyNumberFormat="1" applyFont="1" applyAlignment="1">
      <alignment horizontal="justify" vertical="top" wrapText="1"/>
    </xf>
    <xf numFmtId="0" fontId="15" fillId="0" borderId="0" xfId="0" applyFont="1" applyAlignment="1">
      <alignment horizontal="center"/>
    </xf>
    <xf numFmtId="0" fontId="14" fillId="0" borderId="0" xfId="0" applyFont="1" applyAlignment="1">
      <alignment horizontal="center"/>
    </xf>
    <xf numFmtId="4" fontId="14" fillId="0" borderId="0" xfId="0" applyNumberFormat="1" applyFont="1" applyAlignment="1">
      <alignment horizontal="center"/>
    </xf>
    <xf numFmtId="4" fontId="15" fillId="0" borderId="0" xfId="0" applyNumberFormat="1" applyFont="1" applyAlignment="1"/>
    <xf numFmtId="0" fontId="14" fillId="0" borderId="0" xfId="0" applyFont="1" applyAlignment="1">
      <alignment horizontal="left"/>
    </xf>
    <xf numFmtId="4" fontId="15" fillId="0" borderId="0" xfId="0" applyNumberFormat="1" applyFont="1" applyAlignment="1">
      <alignment horizontal="justify"/>
    </xf>
  </cellXfs>
  <cellStyles count="1038">
    <cellStyle name="Comma0" xfId="34"/>
    <cellStyle name="Currency0" xfId="35"/>
    <cellStyle name="Date" xfId="36"/>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Euro 2" xfId="46"/>
    <cellStyle name="Fixed" xfId="37"/>
    <cellStyle name="Heading 1" xfId="38"/>
    <cellStyle name="Heading 2" xfId="39"/>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xfId="739" builtinId="8" hidden="1"/>
    <cellStyle name="Hipervínculo" xfId="741" builtinId="8" hidden="1"/>
    <cellStyle name="Hipervínculo" xfId="743" builtinId="8" hidden="1"/>
    <cellStyle name="Hipervínculo" xfId="745" builtinId="8" hidden="1"/>
    <cellStyle name="Hipervínculo" xfId="747" builtinId="8" hidden="1"/>
    <cellStyle name="Hipervínculo" xfId="749" builtinId="8" hidden="1"/>
    <cellStyle name="Hipervínculo" xfId="751" builtinId="8" hidden="1"/>
    <cellStyle name="Hipervínculo" xfId="753" builtinId="8" hidden="1"/>
    <cellStyle name="Hipervínculo" xfId="755" builtinId="8" hidden="1"/>
    <cellStyle name="Hipervínculo" xfId="757" builtinId="8" hidden="1"/>
    <cellStyle name="Hipervínculo" xfId="759" builtinId="8" hidden="1"/>
    <cellStyle name="Hipervínculo" xfId="761" builtinId="8" hidden="1"/>
    <cellStyle name="Hipervínculo" xfId="763" builtinId="8" hidden="1"/>
    <cellStyle name="Hipervínculo" xfId="765" builtinId="8" hidden="1"/>
    <cellStyle name="Hipervínculo" xfId="767" builtinId="8" hidden="1"/>
    <cellStyle name="Hipervínculo" xfId="769" builtinId="8" hidden="1"/>
    <cellStyle name="Hipervínculo" xfId="771" builtinId="8" hidden="1"/>
    <cellStyle name="Hipervínculo" xfId="773" builtinId="8" hidden="1"/>
    <cellStyle name="Hipervínculo" xfId="775" builtinId="8" hidden="1"/>
    <cellStyle name="Hipervínculo" xfId="777" builtinId="8" hidden="1"/>
    <cellStyle name="Hipervínculo" xfId="779" builtinId="8" hidden="1"/>
    <cellStyle name="Hipervínculo" xfId="781" builtinId="8" hidden="1"/>
    <cellStyle name="Hipervínculo" xfId="783" builtinId="8" hidden="1"/>
    <cellStyle name="Hipervínculo" xfId="785" builtinId="8" hidden="1"/>
    <cellStyle name="Hipervínculo" xfId="787" builtinId="8" hidden="1"/>
    <cellStyle name="Hipervínculo" xfId="789" builtinId="8" hidden="1"/>
    <cellStyle name="Hipervínculo" xfId="791" builtinId="8" hidden="1"/>
    <cellStyle name="Hipervínculo" xfId="793" builtinId="8" hidden="1"/>
    <cellStyle name="Hipervínculo" xfId="795" builtinId="8" hidden="1"/>
    <cellStyle name="Hipervínculo" xfId="797" builtinId="8" hidden="1"/>
    <cellStyle name="Hipervínculo" xfId="799" builtinId="8" hidden="1"/>
    <cellStyle name="Hipervínculo" xfId="801" builtinId="8" hidden="1"/>
    <cellStyle name="Hipervínculo" xfId="803" builtinId="8" hidden="1"/>
    <cellStyle name="Hipervínculo" xfId="805" builtinId="8" hidden="1"/>
    <cellStyle name="Hipervínculo" xfId="807" builtinId="8" hidden="1"/>
    <cellStyle name="Hipervínculo" xfId="809" builtinId="8" hidden="1"/>
    <cellStyle name="Hipervínculo" xfId="811" builtinId="8" hidden="1"/>
    <cellStyle name="Hipervínculo" xfId="813" builtinId="8" hidden="1"/>
    <cellStyle name="Hipervínculo" xfId="815" builtinId="8" hidden="1"/>
    <cellStyle name="Hipervínculo" xfId="817" builtinId="8" hidden="1"/>
    <cellStyle name="Hipervínculo" xfId="819" builtinId="8" hidden="1"/>
    <cellStyle name="Hipervínculo" xfId="821" builtinId="8" hidden="1"/>
    <cellStyle name="Hipervínculo" xfId="823" builtinId="8" hidden="1"/>
    <cellStyle name="Hipervínculo" xfId="825" builtinId="8" hidden="1"/>
    <cellStyle name="Hipervínculo" xfId="827" builtinId="8" hidden="1"/>
    <cellStyle name="Hipervínculo" xfId="829" builtinId="8" hidden="1"/>
    <cellStyle name="Hipervínculo" xfId="831" builtinId="8" hidden="1"/>
    <cellStyle name="Hipervínculo" xfId="833" builtinId="8" hidden="1"/>
    <cellStyle name="Hipervínculo" xfId="835" builtinId="8" hidden="1"/>
    <cellStyle name="Hipervínculo" xfId="837" builtinId="8" hidden="1"/>
    <cellStyle name="Hipervínculo" xfId="839" builtinId="8" hidden="1"/>
    <cellStyle name="Hipervínculo" xfId="841" builtinId="8" hidden="1"/>
    <cellStyle name="Hipervínculo" xfId="843" builtinId="8" hidden="1"/>
    <cellStyle name="Hipervínculo" xfId="845" builtinId="8" hidden="1"/>
    <cellStyle name="Hipervínculo" xfId="847" builtinId="8" hidden="1"/>
    <cellStyle name="Hipervínculo" xfId="849" builtinId="8" hidden="1"/>
    <cellStyle name="Hipervínculo" xfId="851" builtinId="8" hidden="1"/>
    <cellStyle name="Hipervínculo" xfId="853" builtinId="8" hidden="1"/>
    <cellStyle name="Hipervínculo" xfId="855" builtinId="8" hidden="1"/>
    <cellStyle name="Hipervínculo" xfId="857" builtinId="8" hidden="1"/>
    <cellStyle name="Hipervínculo" xfId="859" builtinId="8" hidden="1"/>
    <cellStyle name="Hipervínculo" xfId="861" builtinId="8" hidden="1"/>
    <cellStyle name="Hipervínculo" xfId="863" builtinId="8" hidden="1"/>
    <cellStyle name="Hipervínculo" xfId="865" builtinId="8" hidden="1"/>
    <cellStyle name="Hipervínculo" xfId="867" builtinId="8" hidden="1"/>
    <cellStyle name="Hipervínculo" xfId="869" builtinId="8" hidden="1"/>
    <cellStyle name="Hipervínculo" xfId="871" builtinId="8" hidden="1"/>
    <cellStyle name="Hipervínculo" xfId="873" builtinId="8" hidden="1"/>
    <cellStyle name="Hipervínculo" xfId="875" builtinId="8" hidden="1"/>
    <cellStyle name="Hipervínculo" xfId="877" builtinId="8" hidden="1"/>
    <cellStyle name="Hipervínculo" xfId="879" builtinId="8" hidden="1"/>
    <cellStyle name="Hipervínculo" xfId="881" builtinId="8" hidden="1"/>
    <cellStyle name="Hipervínculo" xfId="883" builtinId="8" hidden="1"/>
    <cellStyle name="Hipervínculo" xfId="885" builtinId="8" hidden="1"/>
    <cellStyle name="Hipervínculo" xfId="887" builtinId="8" hidden="1"/>
    <cellStyle name="Hipervínculo" xfId="889" builtinId="8" hidden="1"/>
    <cellStyle name="Hipervínculo" xfId="891" builtinId="8" hidden="1"/>
    <cellStyle name="Hipervínculo" xfId="893" builtinId="8" hidden="1"/>
    <cellStyle name="Hipervínculo" xfId="895" builtinId="8" hidden="1"/>
    <cellStyle name="Hipervínculo" xfId="897" builtinId="8" hidden="1"/>
    <cellStyle name="Hipervínculo" xfId="899" builtinId="8" hidden="1"/>
    <cellStyle name="Hipervínculo" xfId="901" builtinId="8" hidden="1"/>
    <cellStyle name="Hipervínculo" xfId="903" builtinId="8" hidden="1"/>
    <cellStyle name="Hipervínculo" xfId="905" builtinId="8" hidden="1"/>
    <cellStyle name="Hipervínculo" xfId="907" builtinId="8" hidden="1"/>
    <cellStyle name="Hipervínculo" xfId="909" builtinId="8" hidden="1"/>
    <cellStyle name="Hipervínculo" xfId="911" builtinId="8" hidden="1"/>
    <cellStyle name="Hipervínculo" xfId="913" builtinId="8" hidden="1"/>
    <cellStyle name="Hipervínculo" xfId="915" builtinId="8" hidden="1"/>
    <cellStyle name="Hipervínculo" xfId="917" builtinId="8" hidden="1"/>
    <cellStyle name="Hipervínculo" xfId="919" builtinId="8" hidden="1"/>
    <cellStyle name="Hipervínculo" xfId="921" builtinId="8" hidden="1"/>
    <cellStyle name="Hipervínculo" xfId="923" builtinId="8" hidden="1"/>
    <cellStyle name="Hipervínculo" xfId="925" builtinId="8" hidden="1"/>
    <cellStyle name="Hipervínculo" xfId="927" builtinId="8" hidden="1"/>
    <cellStyle name="Hipervínculo" xfId="929" builtinId="8" hidden="1"/>
    <cellStyle name="Hipervínculo" xfId="931" builtinId="8" hidden="1"/>
    <cellStyle name="Hipervínculo" xfId="933" builtinId="8" hidden="1"/>
    <cellStyle name="Hipervínculo" xfId="935" builtinId="8" hidden="1"/>
    <cellStyle name="Hipervínculo" xfId="937" builtinId="8" hidden="1"/>
    <cellStyle name="Hipervínculo" xfId="939" builtinId="8" hidden="1"/>
    <cellStyle name="Hipervínculo" xfId="941" builtinId="8" hidden="1"/>
    <cellStyle name="Hipervínculo" xfId="943" builtinId="8" hidden="1"/>
    <cellStyle name="Hipervínculo" xfId="945" builtinId="8" hidden="1"/>
    <cellStyle name="Hipervínculo" xfId="947" builtinId="8" hidden="1"/>
    <cellStyle name="Hipervínculo" xfId="949" builtinId="8" hidden="1"/>
    <cellStyle name="Hipervínculo" xfId="951" builtinId="8" hidden="1"/>
    <cellStyle name="Hipervínculo" xfId="953" builtinId="8" hidden="1"/>
    <cellStyle name="Hipervínculo" xfId="955" builtinId="8" hidden="1"/>
    <cellStyle name="Hipervínculo" xfId="957" builtinId="8" hidden="1"/>
    <cellStyle name="Hipervínculo" xfId="959" builtinId="8" hidden="1"/>
    <cellStyle name="Hipervínculo" xfId="961" builtinId="8" hidden="1"/>
    <cellStyle name="Hipervínculo" xfId="963" builtinId="8" hidden="1"/>
    <cellStyle name="Hipervínculo" xfId="965" builtinId="8" hidden="1"/>
    <cellStyle name="Hipervínculo" xfId="967" builtinId="8" hidden="1"/>
    <cellStyle name="Hipervínculo" xfId="969" builtinId="8" hidden="1"/>
    <cellStyle name="Hipervínculo" xfId="971" builtinId="8" hidden="1"/>
    <cellStyle name="Hipervínculo" xfId="973" builtinId="8" hidden="1"/>
    <cellStyle name="Hipervínculo" xfId="975" builtinId="8" hidden="1"/>
    <cellStyle name="Hipervínculo" xfId="977" builtinId="8" hidden="1"/>
    <cellStyle name="Hipervínculo" xfId="979" builtinId="8" hidden="1"/>
    <cellStyle name="Hipervínculo" xfId="981" builtinId="8" hidden="1"/>
    <cellStyle name="Hipervínculo" xfId="983" builtinId="8" hidden="1"/>
    <cellStyle name="Hipervínculo" xfId="985" builtinId="8" hidden="1"/>
    <cellStyle name="Hipervínculo" xfId="987" builtinId="8" hidden="1"/>
    <cellStyle name="Hipervínculo" xfId="989" builtinId="8" hidden="1"/>
    <cellStyle name="Hipervínculo" xfId="991" builtinId="8" hidden="1"/>
    <cellStyle name="Hipervínculo" xfId="993" builtinId="8" hidden="1"/>
    <cellStyle name="Hipervínculo" xfId="995" builtinId="8" hidden="1"/>
    <cellStyle name="Hipervínculo" xfId="997" builtinId="8" hidden="1"/>
    <cellStyle name="Hipervínculo" xfId="999" builtinId="8" hidden="1"/>
    <cellStyle name="Hipervínculo" xfId="1001" builtinId="8" hidden="1"/>
    <cellStyle name="Hipervínculo" xfId="1003" builtinId="8" hidden="1"/>
    <cellStyle name="Hipervínculo" xfId="1005" builtinId="8" hidden="1"/>
    <cellStyle name="Hipervínculo" xfId="1007" builtinId="8"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Hipervínculo visitado" xfId="740" builtinId="9" hidden="1"/>
    <cellStyle name="Hipervínculo visitado" xfId="742" builtinId="9" hidden="1"/>
    <cellStyle name="Hipervínculo visitado" xfId="744" builtinId="9" hidden="1"/>
    <cellStyle name="Hipervínculo visitado" xfId="746" builtinId="9" hidden="1"/>
    <cellStyle name="Hipervínculo visitado" xfId="748" builtinId="9" hidden="1"/>
    <cellStyle name="Hipervínculo visitado" xfId="750" builtinId="9" hidden="1"/>
    <cellStyle name="Hipervínculo visitado" xfId="752" builtinId="9" hidden="1"/>
    <cellStyle name="Hipervínculo visitado" xfId="754" builtinId="9" hidden="1"/>
    <cellStyle name="Hipervínculo visitado" xfId="756" builtinId="9" hidden="1"/>
    <cellStyle name="Hipervínculo visitado" xfId="758" builtinId="9" hidden="1"/>
    <cellStyle name="Hipervínculo visitado" xfId="760" builtinId="9" hidden="1"/>
    <cellStyle name="Hipervínculo visitado" xfId="762" builtinId="9" hidden="1"/>
    <cellStyle name="Hipervínculo visitado" xfId="764" builtinId="9" hidden="1"/>
    <cellStyle name="Hipervínculo visitado" xfId="766" builtinId="9" hidden="1"/>
    <cellStyle name="Hipervínculo visitado" xfId="768" builtinId="9" hidden="1"/>
    <cellStyle name="Hipervínculo visitado" xfId="770" builtinId="9" hidden="1"/>
    <cellStyle name="Hipervínculo visitado" xfId="772" builtinId="9" hidden="1"/>
    <cellStyle name="Hipervínculo visitado" xfId="774" builtinId="9" hidden="1"/>
    <cellStyle name="Hipervínculo visitado" xfId="776" builtinId="9" hidden="1"/>
    <cellStyle name="Hipervínculo visitado" xfId="778" builtinId="9" hidden="1"/>
    <cellStyle name="Hipervínculo visitado" xfId="780" builtinId="9" hidden="1"/>
    <cellStyle name="Hipervínculo visitado" xfId="782" builtinId="9" hidden="1"/>
    <cellStyle name="Hipervínculo visitado" xfId="784" builtinId="9" hidden="1"/>
    <cellStyle name="Hipervínculo visitado" xfId="786" builtinId="9" hidden="1"/>
    <cellStyle name="Hipervínculo visitado" xfId="788" builtinId="9" hidden="1"/>
    <cellStyle name="Hipervínculo visitado" xfId="790" builtinId="9" hidden="1"/>
    <cellStyle name="Hipervínculo visitado" xfId="792" builtinId="9" hidden="1"/>
    <cellStyle name="Hipervínculo visitado" xfId="794" builtinId="9" hidden="1"/>
    <cellStyle name="Hipervínculo visitado" xfId="796" builtinId="9" hidden="1"/>
    <cellStyle name="Hipervínculo visitado" xfId="798" builtinId="9" hidden="1"/>
    <cellStyle name="Hipervínculo visitado" xfId="800" builtinId="9" hidden="1"/>
    <cellStyle name="Hipervínculo visitado" xfId="802" builtinId="9" hidden="1"/>
    <cellStyle name="Hipervínculo visitado" xfId="804" builtinId="9" hidden="1"/>
    <cellStyle name="Hipervínculo visitado" xfId="806" builtinId="9" hidden="1"/>
    <cellStyle name="Hipervínculo visitado" xfId="808" builtinId="9" hidden="1"/>
    <cellStyle name="Hipervínculo visitado" xfId="810" builtinId="9" hidden="1"/>
    <cellStyle name="Hipervínculo visitado" xfId="812" builtinId="9" hidden="1"/>
    <cellStyle name="Hipervínculo visitado" xfId="814" builtinId="9" hidden="1"/>
    <cellStyle name="Hipervínculo visitado" xfId="816" builtinId="9" hidden="1"/>
    <cellStyle name="Hipervínculo visitado" xfId="818" builtinId="9" hidden="1"/>
    <cellStyle name="Hipervínculo visitado" xfId="820" builtinId="9" hidden="1"/>
    <cellStyle name="Hipervínculo visitado" xfId="822" builtinId="9" hidden="1"/>
    <cellStyle name="Hipervínculo visitado" xfId="824" builtinId="9" hidden="1"/>
    <cellStyle name="Hipervínculo visitado" xfId="826" builtinId="9" hidden="1"/>
    <cellStyle name="Hipervínculo visitado" xfId="828" builtinId="9" hidden="1"/>
    <cellStyle name="Hipervínculo visitado" xfId="830" builtinId="9" hidden="1"/>
    <cellStyle name="Hipervínculo visitado" xfId="832" builtinId="9" hidden="1"/>
    <cellStyle name="Hipervínculo visitado" xfId="834" builtinId="9" hidden="1"/>
    <cellStyle name="Hipervínculo visitado" xfId="836" builtinId="9" hidden="1"/>
    <cellStyle name="Hipervínculo visitado" xfId="838" builtinId="9" hidden="1"/>
    <cellStyle name="Hipervínculo visitado" xfId="840" builtinId="9" hidden="1"/>
    <cellStyle name="Hipervínculo visitado" xfId="842" builtinId="9" hidden="1"/>
    <cellStyle name="Hipervínculo visitado" xfId="844" builtinId="9" hidden="1"/>
    <cellStyle name="Hipervínculo visitado" xfId="846" builtinId="9" hidden="1"/>
    <cellStyle name="Hipervínculo visitado" xfId="848" builtinId="9" hidden="1"/>
    <cellStyle name="Hipervínculo visitado" xfId="850" builtinId="9" hidden="1"/>
    <cellStyle name="Hipervínculo visitado" xfId="852" builtinId="9" hidden="1"/>
    <cellStyle name="Hipervínculo visitado" xfId="854" builtinId="9" hidden="1"/>
    <cellStyle name="Hipervínculo visitado" xfId="856" builtinId="9" hidden="1"/>
    <cellStyle name="Hipervínculo visitado" xfId="858" builtinId="9" hidden="1"/>
    <cellStyle name="Hipervínculo visitado" xfId="860" builtinId="9" hidden="1"/>
    <cellStyle name="Hipervínculo visitado" xfId="862" builtinId="9" hidden="1"/>
    <cellStyle name="Hipervínculo visitado" xfId="864" builtinId="9" hidden="1"/>
    <cellStyle name="Hipervínculo visitado" xfId="866" builtinId="9" hidden="1"/>
    <cellStyle name="Hipervínculo visitado" xfId="868" builtinId="9" hidden="1"/>
    <cellStyle name="Hipervínculo visitado" xfId="870" builtinId="9" hidden="1"/>
    <cellStyle name="Hipervínculo visitado" xfId="872" builtinId="9" hidden="1"/>
    <cellStyle name="Hipervínculo visitado" xfId="874" builtinId="9" hidden="1"/>
    <cellStyle name="Hipervínculo visitado" xfId="876" builtinId="9" hidden="1"/>
    <cellStyle name="Hipervínculo visitado" xfId="878" builtinId="9" hidden="1"/>
    <cellStyle name="Hipervínculo visitado" xfId="880" builtinId="9" hidden="1"/>
    <cellStyle name="Hipervínculo visitado" xfId="882" builtinId="9" hidden="1"/>
    <cellStyle name="Hipervínculo visitado" xfId="884" builtinId="9" hidden="1"/>
    <cellStyle name="Hipervínculo visitado" xfId="886" builtinId="9" hidden="1"/>
    <cellStyle name="Hipervínculo visitado" xfId="888" builtinId="9" hidden="1"/>
    <cellStyle name="Hipervínculo visitado" xfId="890" builtinId="9" hidden="1"/>
    <cellStyle name="Hipervínculo visitado" xfId="892" builtinId="9" hidden="1"/>
    <cellStyle name="Hipervínculo visitado" xfId="894" builtinId="9" hidden="1"/>
    <cellStyle name="Hipervínculo visitado" xfId="896" builtinId="9" hidden="1"/>
    <cellStyle name="Hipervínculo visitado" xfId="898" builtinId="9" hidden="1"/>
    <cellStyle name="Hipervínculo visitado" xfId="900" builtinId="9" hidden="1"/>
    <cellStyle name="Hipervínculo visitado" xfId="902" builtinId="9" hidden="1"/>
    <cellStyle name="Hipervínculo visitado" xfId="904" builtinId="9" hidden="1"/>
    <cellStyle name="Hipervínculo visitado" xfId="906" builtinId="9" hidden="1"/>
    <cellStyle name="Hipervínculo visitado" xfId="908" builtinId="9" hidden="1"/>
    <cellStyle name="Hipervínculo visitado" xfId="910" builtinId="9" hidden="1"/>
    <cellStyle name="Hipervínculo visitado" xfId="912" builtinId="9" hidden="1"/>
    <cellStyle name="Hipervínculo visitado" xfId="914" builtinId="9" hidden="1"/>
    <cellStyle name="Hipervínculo visitado" xfId="916" builtinId="9" hidden="1"/>
    <cellStyle name="Hipervínculo visitado" xfId="918" builtinId="9" hidden="1"/>
    <cellStyle name="Hipervínculo visitado" xfId="920" builtinId="9" hidden="1"/>
    <cellStyle name="Hipervínculo visitado" xfId="922" builtinId="9" hidden="1"/>
    <cellStyle name="Hipervínculo visitado" xfId="924" builtinId="9" hidden="1"/>
    <cellStyle name="Hipervínculo visitado" xfId="926" builtinId="9" hidden="1"/>
    <cellStyle name="Hipervínculo visitado" xfId="928" builtinId="9" hidden="1"/>
    <cellStyle name="Hipervínculo visitado" xfId="930" builtinId="9" hidden="1"/>
    <cellStyle name="Hipervínculo visitado" xfId="932" builtinId="9" hidden="1"/>
    <cellStyle name="Hipervínculo visitado" xfId="934" builtinId="9" hidden="1"/>
    <cellStyle name="Hipervínculo visitado" xfId="936" builtinId="9" hidden="1"/>
    <cellStyle name="Hipervínculo visitado" xfId="938" builtinId="9" hidden="1"/>
    <cellStyle name="Hipervínculo visitado" xfId="940" builtinId="9" hidden="1"/>
    <cellStyle name="Hipervínculo visitado" xfId="942" builtinId="9" hidden="1"/>
    <cellStyle name="Hipervínculo visitado" xfId="944" builtinId="9" hidden="1"/>
    <cellStyle name="Hipervínculo visitado" xfId="946" builtinId="9" hidden="1"/>
    <cellStyle name="Hipervínculo visitado" xfId="948" builtinId="9" hidden="1"/>
    <cellStyle name="Hipervínculo visitado" xfId="950" builtinId="9" hidden="1"/>
    <cellStyle name="Hipervínculo visitado" xfId="952" builtinId="9" hidden="1"/>
    <cellStyle name="Hipervínculo visitado" xfId="954" builtinId="9" hidden="1"/>
    <cellStyle name="Hipervínculo visitado" xfId="956" builtinId="9" hidden="1"/>
    <cellStyle name="Hipervínculo visitado" xfId="958" builtinId="9" hidden="1"/>
    <cellStyle name="Hipervínculo visitado" xfId="960" builtinId="9" hidden="1"/>
    <cellStyle name="Hipervínculo visitado" xfId="962" builtinId="9" hidden="1"/>
    <cellStyle name="Hipervínculo visitado" xfId="964" builtinId="9" hidden="1"/>
    <cellStyle name="Hipervínculo visitado" xfId="966" builtinId="9" hidden="1"/>
    <cellStyle name="Hipervínculo visitado" xfId="968" builtinId="9" hidden="1"/>
    <cellStyle name="Hipervínculo visitado" xfId="970" builtinId="9" hidden="1"/>
    <cellStyle name="Hipervínculo visitado" xfId="972" builtinId="9" hidden="1"/>
    <cellStyle name="Hipervínculo visitado" xfId="974" builtinId="9" hidden="1"/>
    <cellStyle name="Hipervínculo visitado" xfId="976" builtinId="9" hidden="1"/>
    <cellStyle name="Hipervínculo visitado" xfId="978" builtinId="9" hidden="1"/>
    <cellStyle name="Hipervínculo visitado" xfId="980" builtinId="9" hidden="1"/>
    <cellStyle name="Hipervínculo visitado" xfId="982" builtinId="9" hidden="1"/>
    <cellStyle name="Hipervínculo visitado" xfId="984" builtinId="9" hidden="1"/>
    <cellStyle name="Hipervínculo visitado" xfId="986" builtinId="9" hidden="1"/>
    <cellStyle name="Hipervínculo visitado" xfId="988" builtinId="9" hidden="1"/>
    <cellStyle name="Hipervínculo visitado" xfId="990" builtinId="9" hidden="1"/>
    <cellStyle name="Hipervínculo visitado" xfId="992" builtinId="9" hidden="1"/>
    <cellStyle name="Hipervínculo visitado" xfId="994" builtinId="9" hidden="1"/>
    <cellStyle name="Hipervínculo visitado" xfId="996" builtinId="9" hidden="1"/>
    <cellStyle name="Hipervínculo visitado" xfId="998" builtinId="9" hidden="1"/>
    <cellStyle name="Hipervínculo visitado" xfId="1000" builtinId="9" hidden="1"/>
    <cellStyle name="Hipervínculo visitado" xfId="1002" builtinId="9" hidden="1"/>
    <cellStyle name="Hipervínculo visitado" xfId="1004" builtinId="9" hidden="1"/>
    <cellStyle name="Hipervínculo visitado" xfId="1006" builtinId="9" hidden="1"/>
    <cellStyle name="Hipervínculo visitado" xfId="1008" builtinId="9" hidden="1"/>
    <cellStyle name="Millares 2" xfId="26"/>
    <cellStyle name="Millares 2 2" xfId="47"/>
    <cellStyle name="Millares 2 3" xfId="1013"/>
    <cellStyle name="Millares 3" xfId="33"/>
    <cellStyle name="Millares 3 2" xfId="1015"/>
    <cellStyle name="Millares 3 3" xfId="1014"/>
    <cellStyle name="Millares 4" xfId="40"/>
    <cellStyle name="Millares 5" xfId="41"/>
    <cellStyle name="Moneda 2" xfId="3"/>
    <cellStyle name="Moneda 3" xfId="48"/>
    <cellStyle name="Moneda 4" xfId="49"/>
    <cellStyle name="Moneda 5" xfId="1016"/>
    <cellStyle name="Normal" xfId="0" builtinId="0"/>
    <cellStyle name="Normal 10" xfId="31"/>
    <cellStyle name="Normal 10 2" xfId="1017"/>
    <cellStyle name="Normal 11" xfId="42"/>
    <cellStyle name="Normal 12" xfId="1018"/>
    <cellStyle name="Normal 13" xfId="43"/>
    <cellStyle name="Normal 14" xfId="1019"/>
    <cellStyle name="Normal 15" xfId="1012"/>
    <cellStyle name="Normal 16" xfId="1020"/>
    <cellStyle name="Normal 2" xfId="1"/>
    <cellStyle name="Normal 2 10 2" xfId="1011"/>
    <cellStyle name="Normal 2 2" xfId="30"/>
    <cellStyle name="Normal 2 3" xfId="44"/>
    <cellStyle name="Normal 25" xfId="1021"/>
    <cellStyle name="Normal 26" xfId="1022"/>
    <cellStyle name="Normal 27" xfId="1023"/>
    <cellStyle name="Normal 28" xfId="1024"/>
    <cellStyle name="Normal 3" xfId="2"/>
    <cellStyle name="Normal 3 2" xfId="50"/>
    <cellStyle name="Normal 3 2 2" xfId="1009"/>
    <cellStyle name="Normal 3 3" xfId="1025"/>
    <cellStyle name="Normal 33" xfId="1026"/>
    <cellStyle name="Normal 34" xfId="1027"/>
    <cellStyle name="Normal 35" xfId="1028"/>
    <cellStyle name="Normal 36" xfId="1029"/>
    <cellStyle name="Normal 4" xfId="32"/>
    <cellStyle name="Normal 4 2" xfId="1030"/>
    <cellStyle name="Normal 41" xfId="1031"/>
    <cellStyle name="Normal 42" xfId="1032"/>
    <cellStyle name="Normal 46" xfId="1033"/>
    <cellStyle name="Normal 48" xfId="1034"/>
    <cellStyle name="Normal 5" xfId="27"/>
    <cellStyle name="Normal 5 2" xfId="1035"/>
    <cellStyle name="Normal 53" xfId="1036"/>
    <cellStyle name="Normal 6" xfId="51"/>
    <cellStyle name="Normal 6 2" xfId="1037"/>
    <cellStyle name="Normal 7" xfId="52"/>
    <cellStyle name="Normal 7 2" xfId="1010"/>
    <cellStyle name="Normal 9" xfId="45"/>
    <cellStyle name="Porcentual 2" xfId="28"/>
    <cellStyle name="Título de hoja" xfId="29"/>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179454</xdr:colOff>
      <xdr:row>0</xdr:row>
      <xdr:rowOff>151846</xdr:rowOff>
    </xdr:from>
    <xdr:to>
      <xdr:col>2</xdr:col>
      <xdr:colOff>147204</xdr:colOff>
      <xdr:row>3</xdr:row>
      <xdr:rowOff>94135</xdr:rowOff>
    </xdr:to>
    <xdr:pic>
      <xdr:nvPicPr>
        <xdr:cNvPr id="10548" name="Imagen 10547">
          <a:extLst>
            <a:ext uri="{FF2B5EF4-FFF2-40B4-BE49-F238E27FC236}">
              <a16:creationId xmlns:a16="http://schemas.microsoft.com/office/drawing/2014/main" xmlns="" id="{7566B3D2-6892-4ED2-9FD0-0C8383D946C2}"/>
            </a:ext>
          </a:extLst>
        </xdr:cNvPr>
        <xdr:cNvPicPr>
          <a:picLocks noChangeAspect="1"/>
        </xdr:cNvPicPr>
      </xdr:nvPicPr>
      <xdr:blipFill>
        <a:blip xmlns:r="http://schemas.openxmlformats.org/officeDocument/2006/relationships" r:embed="rId1"/>
        <a:stretch>
          <a:fillRect/>
        </a:stretch>
      </xdr:blipFill>
      <xdr:spPr>
        <a:xfrm>
          <a:off x="179454" y="151846"/>
          <a:ext cx="3639205" cy="738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179455</xdr:colOff>
      <xdr:row>0</xdr:row>
      <xdr:rowOff>151847</xdr:rowOff>
    </xdr:from>
    <xdr:to>
      <xdr:col>1</xdr:col>
      <xdr:colOff>3131950</xdr:colOff>
      <xdr:row>3</xdr:row>
      <xdr:rowOff>49970</xdr:rowOff>
    </xdr:to>
    <xdr:pic>
      <xdr:nvPicPr>
        <xdr:cNvPr id="3" name="Imagen 2">
          <a:extLst>
            <a:ext uri="{FF2B5EF4-FFF2-40B4-BE49-F238E27FC236}">
              <a16:creationId xmlns:a16="http://schemas.microsoft.com/office/drawing/2014/main" xmlns="" id="{9D5EF007-6B1D-43A8-9998-4A13A63B1B4B}"/>
            </a:ext>
          </a:extLst>
        </xdr:cNvPr>
        <xdr:cNvPicPr>
          <a:picLocks noChangeAspect="1"/>
        </xdr:cNvPicPr>
      </xdr:nvPicPr>
      <xdr:blipFill>
        <a:blip xmlns:r="http://schemas.openxmlformats.org/officeDocument/2006/relationships" r:embed="rId1"/>
        <a:stretch>
          <a:fillRect/>
        </a:stretch>
      </xdr:blipFill>
      <xdr:spPr>
        <a:xfrm>
          <a:off x="179455" y="151847"/>
          <a:ext cx="3711266" cy="640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A/pase/concurso%20publico%202001%20recursos%20propios/LIC%2006%20Guadalupe%20victoria%20fco%20i%20madero%20a%20ignacio%20ramirez/RV%20OBRAS%20LIC%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1"/>
  <sheetViews>
    <sheetView showZeros="0" tabSelected="1" view="pageBreakPreview" topLeftCell="A99" zoomScale="110" zoomScaleNormal="100" zoomScaleSheetLayoutView="110" workbookViewId="0">
      <selection activeCell="D203" sqref="D203"/>
    </sheetView>
  </sheetViews>
  <sheetFormatPr baseColWidth="10" defaultColWidth="11.42578125" defaultRowHeight="12.75" x14ac:dyDescent="0.2"/>
  <cols>
    <col min="1" max="1" width="11.42578125" style="52" customWidth="1"/>
    <col min="2" max="2" width="43.5703125" style="7" customWidth="1"/>
    <col min="3" max="3" width="11.140625" style="8" customWidth="1"/>
    <col min="4" max="4" width="16.28515625" style="9" customWidth="1"/>
    <col min="5" max="5" width="18.5703125" style="9" customWidth="1"/>
    <col min="6" max="6" width="25.7109375" style="9" customWidth="1"/>
    <col min="7" max="7" width="19.85546875" style="1" customWidth="1"/>
    <col min="8" max="8" width="15.7109375" style="2" bestFit="1" customWidth="1"/>
    <col min="9" max="16384" width="11.42578125" style="2"/>
  </cols>
  <sheetData>
    <row r="1" spans="1:8" x14ac:dyDescent="0.2">
      <c r="A1" s="50"/>
      <c r="B1" s="14"/>
      <c r="C1" s="15"/>
      <c r="D1" s="16"/>
      <c r="E1" s="16"/>
      <c r="F1" s="16"/>
      <c r="G1" s="17"/>
    </row>
    <row r="2" spans="1:8" ht="26.25" x14ac:dyDescent="0.2">
      <c r="A2" s="75"/>
      <c r="B2" s="76"/>
      <c r="C2" s="76"/>
      <c r="D2" s="76"/>
      <c r="E2" s="76"/>
      <c r="F2" s="76"/>
      <c r="G2" s="77"/>
    </row>
    <row r="3" spans="1:8" ht="23.25" x14ac:dyDescent="0.2">
      <c r="A3" s="81" t="s">
        <v>10</v>
      </c>
      <c r="B3" s="82"/>
      <c r="C3" s="82"/>
      <c r="D3" s="82"/>
      <c r="E3" s="82"/>
      <c r="F3" s="82"/>
      <c r="G3" s="83"/>
    </row>
    <row r="4" spans="1:8" ht="23.25" x14ac:dyDescent="0.2">
      <c r="A4" s="31"/>
      <c r="B4" s="32"/>
      <c r="C4" s="32"/>
      <c r="D4" s="32"/>
      <c r="E4" s="32"/>
      <c r="F4" s="32"/>
      <c r="G4" s="33"/>
    </row>
    <row r="5" spans="1:8" ht="13.5" customHeight="1" thickBot="1" x14ac:dyDescent="0.25">
      <c r="A5" s="29"/>
      <c r="B5" s="19"/>
      <c r="C5" s="20"/>
      <c r="D5" s="21"/>
      <c r="E5" s="21"/>
      <c r="F5" s="21"/>
      <c r="G5" s="22"/>
    </row>
    <row r="6" spans="1:8" ht="23.1" customHeight="1" x14ac:dyDescent="0.2">
      <c r="A6" s="63" t="s">
        <v>270</v>
      </c>
      <c r="B6" s="64"/>
      <c r="C6" s="65"/>
      <c r="D6" s="78" t="s">
        <v>12</v>
      </c>
      <c r="E6" s="79"/>
      <c r="F6" s="79"/>
      <c r="G6" s="80"/>
    </row>
    <row r="7" spans="1:8" ht="23.1" customHeight="1" thickBot="1" x14ac:dyDescent="0.25">
      <c r="A7" s="66"/>
      <c r="B7" s="67"/>
      <c r="C7" s="68"/>
      <c r="D7" s="24"/>
      <c r="E7" s="62" t="s">
        <v>271</v>
      </c>
      <c r="F7" s="62"/>
      <c r="G7" s="25"/>
    </row>
    <row r="8" spans="1:8" ht="35.25" customHeight="1" x14ac:dyDescent="0.2">
      <c r="A8" s="69"/>
      <c r="B8" s="70"/>
      <c r="C8" s="71"/>
      <c r="D8" s="78" t="s">
        <v>7</v>
      </c>
      <c r="E8" s="79"/>
      <c r="F8" s="79"/>
      <c r="G8" s="80"/>
    </row>
    <row r="9" spans="1:8" ht="23.1" customHeight="1" thickBot="1" x14ac:dyDescent="0.25">
      <c r="A9" s="72"/>
      <c r="B9" s="73"/>
      <c r="C9" s="74"/>
      <c r="D9" s="24"/>
      <c r="E9" s="62" t="s">
        <v>272</v>
      </c>
      <c r="F9" s="62"/>
      <c r="G9" s="25"/>
    </row>
    <row r="10" spans="1:8" ht="9.9499999999999993" customHeight="1" x14ac:dyDescent="0.2">
      <c r="A10" s="51"/>
      <c r="B10" s="3"/>
      <c r="C10" s="4"/>
      <c r="D10" s="5"/>
      <c r="E10" s="5"/>
      <c r="F10" s="5"/>
      <c r="G10" s="6"/>
    </row>
    <row r="11" spans="1:8" s="13" customFormat="1" ht="41.25" customHeight="1" x14ac:dyDescent="0.25">
      <c r="A11" s="30" t="s">
        <v>0</v>
      </c>
      <c r="B11" s="10" t="s">
        <v>2</v>
      </c>
      <c r="C11" s="11" t="s">
        <v>1</v>
      </c>
      <c r="D11" s="11" t="s">
        <v>3</v>
      </c>
      <c r="E11" s="12" t="s">
        <v>4</v>
      </c>
      <c r="F11" s="12" t="s">
        <v>6</v>
      </c>
      <c r="G11" s="11" t="s">
        <v>5</v>
      </c>
    </row>
    <row r="12" spans="1:8" s="23" customFormat="1" ht="15.75" x14ac:dyDescent="0.25">
      <c r="A12" s="47" t="s">
        <v>14</v>
      </c>
      <c r="B12" s="34" t="s">
        <v>15</v>
      </c>
      <c r="C12" s="47"/>
      <c r="D12" s="35"/>
      <c r="E12" s="36"/>
      <c r="F12" s="36"/>
      <c r="G12" s="36"/>
      <c r="H12" s="37"/>
    </row>
    <row r="13" spans="1:8" s="23" customFormat="1" ht="21.75" customHeight="1" x14ac:dyDescent="0.25">
      <c r="A13" s="45" t="s">
        <v>16</v>
      </c>
      <c r="B13" s="38" t="s">
        <v>17</v>
      </c>
      <c r="C13" s="48"/>
      <c r="D13" s="54"/>
      <c r="E13" s="36"/>
      <c r="F13" s="36"/>
      <c r="G13" s="61"/>
      <c r="H13" s="37"/>
    </row>
    <row r="14" spans="1:8" s="59" customFormat="1" ht="204" x14ac:dyDescent="0.25">
      <c r="A14" s="44">
        <v>1.1000000000000001</v>
      </c>
      <c r="B14" s="39" t="s">
        <v>18</v>
      </c>
      <c r="C14" s="49"/>
      <c r="D14" s="41"/>
      <c r="E14" s="42">
        <f>IF(D14&gt;0,1,0)</f>
        <v>0</v>
      </c>
      <c r="F14" s="43"/>
      <c r="G14" s="43">
        <f t="shared" ref="G14" si="0">ROUND($D14*E14,2)</f>
        <v>0</v>
      </c>
      <c r="H14" s="40">
        <f t="shared" ref="H14" si="1">ROUND($D14*E14,2)</f>
        <v>0</v>
      </c>
    </row>
    <row r="15" spans="1:8" s="59" customFormat="1" ht="38.25" x14ac:dyDescent="0.25">
      <c r="A15" s="44" t="s">
        <v>201</v>
      </c>
      <c r="B15" s="39" t="s">
        <v>19</v>
      </c>
      <c r="C15" s="49" t="s">
        <v>20</v>
      </c>
      <c r="D15" s="41">
        <v>430</v>
      </c>
      <c r="E15" s="42">
        <f t="shared" ref="E15:E80" si="2">IF(D15&gt;0,1,0)</f>
        <v>1</v>
      </c>
      <c r="F15" s="43"/>
      <c r="G15" s="43">
        <f t="shared" ref="G15:G80" si="3">ROUND($D15*E15,2)</f>
        <v>430</v>
      </c>
      <c r="H15" s="40">
        <f t="shared" ref="H15:H80" si="4">ROUND($D15*E15,2)</f>
        <v>430</v>
      </c>
    </row>
    <row r="16" spans="1:8" s="59" customFormat="1" ht="38.25" x14ac:dyDescent="0.25">
      <c r="A16" s="44" t="s">
        <v>202</v>
      </c>
      <c r="B16" s="39" t="s">
        <v>21</v>
      </c>
      <c r="C16" s="49" t="s">
        <v>22</v>
      </c>
      <c r="D16" s="41">
        <v>23</v>
      </c>
      <c r="E16" s="42">
        <f t="shared" ref="E16:E81" si="5">IF(D16&gt;0,1,0)</f>
        <v>1</v>
      </c>
      <c r="F16" s="43"/>
      <c r="G16" s="43">
        <f t="shared" ref="G16:G81" si="6">ROUND($D16*E16,2)</f>
        <v>23</v>
      </c>
      <c r="H16" s="40">
        <f t="shared" si="4"/>
        <v>23</v>
      </c>
    </row>
    <row r="17" spans="1:8" s="59" customFormat="1" ht="63.75" x14ac:dyDescent="0.25">
      <c r="A17" s="44" t="s">
        <v>203</v>
      </c>
      <c r="B17" s="39" t="s">
        <v>23</v>
      </c>
      <c r="C17" s="49" t="s">
        <v>22</v>
      </c>
      <c r="D17" s="41">
        <v>53</v>
      </c>
      <c r="E17" s="42">
        <f t="shared" si="5"/>
        <v>1</v>
      </c>
      <c r="F17" s="43"/>
      <c r="G17" s="43">
        <f t="shared" si="6"/>
        <v>53</v>
      </c>
      <c r="H17" s="40">
        <f t="shared" si="4"/>
        <v>53</v>
      </c>
    </row>
    <row r="18" spans="1:8" s="59" customFormat="1" ht="25.5" x14ac:dyDescent="0.25">
      <c r="A18" s="44" t="s">
        <v>204</v>
      </c>
      <c r="B18" s="39" t="s">
        <v>24</v>
      </c>
      <c r="C18" s="49" t="s">
        <v>25</v>
      </c>
      <c r="D18" s="41">
        <v>1</v>
      </c>
      <c r="E18" s="42">
        <f t="shared" si="5"/>
        <v>1</v>
      </c>
      <c r="F18" s="43"/>
      <c r="G18" s="43">
        <f t="shared" si="6"/>
        <v>1</v>
      </c>
      <c r="H18" s="40">
        <f t="shared" si="4"/>
        <v>1</v>
      </c>
    </row>
    <row r="19" spans="1:8" s="59" customFormat="1" ht="25.5" x14ac:dyDescent="0.25">
      <c r="A19" s="44" t="s">
        <v>205</v>
      </c>
      <c r="B19" s="39" t="s">
        <v>26</v>
      </c>
      <c r="C19" s="49" t="s">
        <v>25</v>
      </c>
      <c r="D19" s="41">
        <v>2</v>
      </c>
      <c r="E19" s="42">
        <f t="shared" si="5"/>
        <v>1</v>
      </c>
      <c r="F19" s="43"/>
      <c r="G19" s="43">
        <f t="shared" si="6"/>
        <v>2</v>
      </c>
      <c r="H19" s="40">
        <f t="shared" si="4"/>
        <v>2</v>
      </c>
    </row>
    <row r="20" spans="1:8" s="59" customFormat="1" ht="38.25" x14ac:dyDescent="0.25">
      <c r="A20" s="44" t="s">
        <v>206</v>
      </c>
      <c r="B20" s="39" t="s">
        <v>27</v>
      </c>
      <c r="C20" s="49" t="s">
        <v>25</v>
      </c>
      <c r="D20" s="41">
        <v>5</v>
      </c>
      <c r="E20" s="42">
        <f t="shared" si="5"/>
        <v>1</v>
      </c>
      <c r="F20" s="43"/>
      <c r="G20" s="43">
        <f t="shared" si="6"/>
        <v>5</v>
      </c>
      <c r="H20" s="40">
        <f t="shared" si="4"/>
        <v>5</v>
      </c>
    </row>
    <row r="21" spans="1:8" s="59" customFormat="1" ht="242.25" x14ac:dyDescent="0.25">
      <c r="A21" s="44">
        <v>1.2</v>
      </c>
      <c r="B21" s="39" t="s">
        <v>28</v>
      </c>
      <c r="C21" s="49" t="s">
        <v>25</v>
      </c>
      <c r="D21" s="41">
        <v>9</v>
      </c>
      <c r="E21" s="42">
        <f t="shared" si="5"/>
        <v>1</v>
      </c>
      <c r="F21" s="43"/>
      <c r="G21" s="43">
        <f t="shared" si="6"/>
        <v>9</v>
      </c>
      <c r="H21" s="40">
        <f t="shared" si="4"/>
        <v>9</v>
      </c>
    </row>
    <row r="22" spans="1:8" s="59" customFormat="1" ht="165.75" x14ac:dyDescent="0.25">
      <c r="A22" s="44">
        <v>1.3</v>
      </c>
      <c r="B22" s="39" t="s">
        <v>29</v>
      </c>
      <c r="C22" s="49" t="s">
        <v>25</v>
      </c>
      <c r="D22" s="41">
        <v>1</v>
      </c>
      <c r="E22" s="42">
        <f t="shared" si="5"/>
        <v>1</v>
      </c>
      <c r="F22" s="43"/>
      <c r="G22" s="43">
        <f t="shared" si="6"/>
        <v>1</v>
      </c>
      <c r="H22" s="40">
        <f t="shared" si="4"/>
        <v>1</v>
      </c>
    </row>
    <row r="23" spans="1:8" s="23" customFormat="1" ht="21.75" customHeight="1" x14ac:dyDescent="0.25">
      <c r="A23" s="45"/>
      <c r="B23" s="38" t="s">
        <v>30</v>
      </c>
      <c r="C23" s="48"/>
      <c r="D23" s="54"/>
      <c r="E23" s="36">
        <f t="shared" si="5"/>
        <v>0</v>
      </c>
      <c r="F23" s="36"/>
      <c r="G23" s="61">
        <f>SUM(G14:G22)</f>
        <v>524</v>
      </c>
      <c r="H23" s="40">
        <f t="shared" si="4"/>
        <v>0</v>
      </c>
    </row>
    <row r="24" spans="1:8" s="23" customFormat="1" ht="21.75" customHeight="1" x14ac:dyDescent="0.25">
      <c r="A24" s="45" t="s">
        <v>31</v>
      </c>
      <c r="B24" s="38" t="s">
        <v>32</v>
      </c>
      <c r="C24" s="48"/>
      <c r="D24" s="54"/>
      <c r="E24" s="36">
        <f t="shared" si="5"/>
        <v>0</v>
      </c>
      <c r="F24" s="36"/>
      <c r="G24" s="61"/>
      <c r="H24" s="40">
        <f t="shared" si="4"/>
        <v>0</v>
      </c>
    </row>
    <row r="25" spans="1:8" s="59" customFormat="1" ht="191.25" x14ac:dyDescent="0.25">
      <c r="A25" s="44">
        <v>2.1</v>
      </c>
      <c r="B25" s="39" t="s">
        <v>33</v>
      </c>
      <c r="C25" s="49"/>
      <c r="D25" s="41"/>
      <c r="E25" s="42">
        <f t="shared" si="5"/>
        <v>0</v>
      </c>
      <c r="F25" s="43"/>
      <c r="G25" s="43">
        <f t="shared" si="6"/>
        <v>0</v>
      </c>
      <c r="H25" s="40">
        <f t="shared" si="4"/>
        <v>0</v>
      </c>
    </row>
    <row r="26" spans="1:8" s="59" customFormat="1" ht="127.5" x14ac:dyDescent="0.25">
      <c r="A26" s="44" t="s">
        <v>207</v>
      </c>
      <c r="B26" s="39" t="s">
        <v>34</v>
      </c>
      <c r="C26" s="49" t="s">
        <v>22</v>
      </c>
      <c r="D26" s="41">
        <v>23</v>
      </c>
      <c r="E26" s="42">
        <f t="shared" si="5"/>
        <v>1</v>
      </c>
      <c r="F26" s="43"/>
      <c r="G26" s="43">
        <f t="shared" si="6"/>
        <v>23</v>
      </c>
      <c r="H26" s="40">
        <f t="shared" si="4"/>
        <v>23</v>
      </c>
    </row>
    <row r="27" spans="1:8" s="59" customFormat="1" ht="191.25" x14ac:dyDescent="0.25">
      <c r="A27" s="44">
        <v>2.2000000000000002</v>
      </c>
      <c r="B27" s="39" t="s">
        <v>35</v>
      </c>
      <c r="C27" s="49"/>
      <c r="D27" s="41"/>
      <c r="E27" s="42">
        <f t="shared" si="5"/>
        <v>0</v>
      </c>
      <c r="F27" s="43"/>
      <c r="G27" s="43">
        <f t="shared" si="6"/>
        <v>0</v>
      </c>
      <c r="H27" s="40">
        <f t="shared" si="4"/>
        <v>0</v>
      </c>
    </row>
    <row r="28" spans="1:8" s="59" customFormat="1" ht="140.25" x14ac:dyDescent="0.25">
      <c r="A28" s="44" t="s">
        <v>208</v>
      </c>
      <c r="B28" s="39" t="s">
        <v>36</v>
      </c>
      <c r="C28" s="49" t="s">
        <v>22</v>
      </c>
      <c r="D28" s="41">
        <v>53</v>
      </c>
      <c r="E28" s="42">
        <f t="shared" si="5"/>
        <v>1</v>
      </c>
      <c r="F28" s="43"/>
      <c r="G28" s="43">
        <f t="shared" si="6"/>
        <v>53</v>
      </c>
      <c r="H28" s="40">
        <f t="shared" si="4"/>
        <v>53</v>
      </c>
    </row>
    <row r="29" spans="1:8" s="23" customFormat="1" ht="21.75" customHeight="1" x14ac:dyDescent="0.25">
      <c r="A29" s="45"/>
      <c r="B29" s="38" t="s">
        <v>37</v>
      </c>
      <c r="C29" s="48"/>
      <c r="D29" s="54"/>
      <c r="E29" s="36">
        <f t="shared" si="5"/>
        <v>0</v>
      </c>
      <c r="F29" s="36"/>
      <c r="G29" s="61">
        <f>SUM(G25:G28)</f>
        <v>76</v>
      </c>
      <c r="H29" s="40">
        <f t="shared" si="4"/>
        <v>0</v>
      </c>
    </row>
    <row r="30" spans="1:8" s="23" customFormat="1" ht="21.75" customHeight="1" x14ac:dyDescent="0.25">
      <c r="A30" s="45"/>
      <c r="B30" s="34" t="s">
        <v>258</v>
      </c>
      <c r="C30" s="48"/>
      <c r="D30" s="54"/>
      <c r="E30" s="36"/>
      <c r="F30" s="36"/>
      <c r="G30" s="61">
        <f>+G29+G23</f>
        <v>600</v>
      </c>
      <c r="H30" s="40">
        <f t="shared" si="4"/>
        <v>0</v>
      </c>
    </row>
    <row r="31" spans="1:8" s="23" customFormat="1" ht="21.75" customHeight="1" x14ac:dyDescent="0.25">
      <c r="A31" s="45" t="s">
        <v>38</v>
      </c>
      <c r="B31" s="38" t="s">
        <v>39</v>
      </c>
      <c r="C31" s="48"/>
      <c r="D31" s="54"/>
      <c r="E31" s="36">
        <f t="shared" si="5"/>
        <v>0</v>
      </c>
      <c r="F31" s="36"/>
      <c r="G31" s="61"/>
      <c r="H31" s="40">
        <f t="shared" si="4"/>
        <v>0</v>
      </c>
    </row>
    <row r="32" spans="1:8" s="23" customFormat="1" ht="21.75" customHeight="1" x14ac:dyDescent="0.25">
      <c r="A32" s="45">
        <v>3</v>
      </c>
      <c r="B32" s="38" t="s">
        <v>40</v>
      </c>
      <c r="C32" s="48"/>
      <c r="D32" s="54"/>
      <c r="E32" s="36">
        <f t="shared" si="5"/>
        <v>0</v>
      </c>
      <c r="F32" s="36"/>
      <c r="G32" s="61"/>
      <c r="H32" s="40">
        <f t="shared" si="4"/>
        <v>0</v>
      </c>
    </row>
    <row r="33" spans="1:8" s="59" customFormat="1" ht="178.5" x14ac:dyDescent="0.25">
      <c r="A33" s="44">
        <v>3.1</v>
      </c>
      <c r="B33" s="39" t="s">
        <v>41</v>
      </c>
      <c r="C33" s="49" t="s">
        <v>20</v>
      </c>
      <c r="D33" s="41">
        <v>580</v>
      </c>
      <c r="E33" s="42">
        <f t="shared" si="5"/>
        <v>1</v>
      </c>
      <c r="F33" s="43"/>
      <c r="G33" s="43">
        <f t="shared" si="6"/>
        <v>580</v>
      </c>
      <c r="H33" s="40">
        <f t="shared" si="4"/>
        <v>580</v>
      </c>
    </row>
    <row r="34" spans="1:8" s="59" customFormat="1" ht="318.75" x14ac:dyDescent="0.25">
      <c r="A34" s="44">
        <v>3.2</v>
      </c>
      <c r="B34" s="39" t="s">
        <v>42</v>
      </c>
      <c r="C34" s="49" t="s">
        <v>20</v>
      </c>
      <c r="D34" s="41">
        <v>695</v>
      </c>
      <c r="E34" s="42">
        <f t="shared" si="5"/>
        <v>1</v>
      </c>
      <c r="F34" s="43"/>
      <c r="G34" s="43">
        <f t="shared" si="6"/>
        <v>695</v>
      </c>
      <c r="H34" s="40">
        <f t="shared" si="4"/>
        <v>695</v>
      </c>
    </row>
    <row r="35" spans="1:8" s="59" customFormat="1" ht="382.5" x14ac:dyDescent="0.25">
      <c r="A35" s="44">
        <v>3.3</v>
      </c>
      <c r="B35" s="39" t="s">
        <v>43</v>
      </c>
      <c r="C35" s="49" t="s">
        <v>22</v>
      </c>
      <c r="D35" s="41">
        <v>480</v>
      </c>
      <c r="E35" s="42">
        <f t="shared" si="5"/>
        <v>1</v>
      </c>
      <c r="F35" s="43"/>
      <c r="G35" s="43">
        <f t="shared" si="6"/>
        <v>480</v>
      </c>
      <c r="H35" s="40">
        <f t="shared" si="4"/>
        <v>480</v>
      </c>
    </row>
    <row r="36" spans="1:8" s="59" customFormat="1" ht="102" x14ac:dyDescent="0.25">
      <c r="A36" s="44">
        <v>3.4</v>
      </c>
      <c r="B36" s="39" t="s">
        <v>44</v>
      </c>
      <c r="C36" s="49" t="s">
        <v>22</v>
      </c>
      <c r="D36" s="41">
        <v>407.1</v>
      </c>
      <c r="E36" s="42">
        <f t="shared" si="5"/>
        <v>1</v>
      </c>
      <c r="F36" s="43"/>
      <c r="G36" s="43">
        <f t="shared" si="6"/>
        <v>407.1</v>
      </c>
      <c r="H36" s="40">
        <f t="shared" si="4"/>
        <v>407.1</v>
      </c>
    </row>
    <row r="37" spans="1:8" s="59" customFormat="1" ht="76.5" x14ac:dyDescent="0.25">
      <c r="A37" s="44">
        <v>3.5</v>
      </c>
      <c r="B37" s="39" t="s">
        <v>45</v>
      </c>
      <c r="C37" s="49" t="s">
        <v>22</v>
      </c>
      <c r="D37" s="41">
        <v>407.1</v>
      </c>
      <c r="E37" s="42">
        <f t="shared" si="5"/>
        <v>1</v>
      </c>
      <c r="F37" s="43"/>
      <c r="G37" s="43">
        <f t="shared" si="6"/>
        <v>407.1</v>
      </c>
      <c r="H37" s="40">
        <f t="shared" si="4"/>
        <v>407.1</v>
      </c>
    </row>
    <row r="38" spans="1:8" s="23" customFormat="1" ht="21.75" customHeight="1" x14ac:dyDescent="0.25">
      <c r="A38" s="45"/>
      <c r="B38" s="38" t="s">
        <v>46</v>
      </c>
      <c r="C38" s="48"/>
      <c r="D38" s="54"/>
      <c r="E38" s="36">
        <f t="shared" si="5"/>
        <v>0</v>
      </c>
      <c r="F38" s="36"/>
      <c r="G38" s="61">
        <f>SUM(G33:G37)</f>
        <v>2569.1999999999998</v>
      </c>
      <c r="H38" s="40">
        <f t="shared" si="4"/>
        <v>0</v>
      </c>
    </row>
    <row r="39" spans="1:8" s="23" customFormat="1" ht="37.5" customHeight="1" x14ac:dyDescent="0.25">
      <c r="A39" s="45" t="s">
        <v>47</v>
      </c>
      <c r="B39" s="38" t="s">
        <v>48</v>
      </c>
      <c r="C39" s="48"/>
      <c r="D39" s="54"/>
      <c r="E39" s="36">
        <f t="shared" si="5"/>
        <v>0</v>
      </c>
      <c r="F39" s="36"/>
      <c r="G39" s="61"/>
      <c r="H39" s="40">
        <f t="shared" si="4"/>
        <v>0</v>
      </c>
    </row>
    <row r="40" spans="1:8" s="59" customFormat="1" ht="204" x14ac:dyDescent="0.25">
      <c r="A40" s="44">
        <v>4.0999999999999996</v>
      </c>
      <c r="B40" s="39" t="s">
        <v>49</v>
      </c>
      <c r="C40" s="49" t="s">
        <v>25</v>
      </c>
      <c r="D40" s="41">
        <v>2</v>
      </c>
      <c r="E40" s="42">
        <f t="shared" si="5"/>
        <v>1</v>
      </c>
      <c r="F40" s="43"/>
      <c r="G40" s="43">
        <f t="shared" si="6"/>
        <v>2</v>
      </c>
      <c r="H40" s="40">
        <f t="shared" si="4"/>
        <v>2</v>
      </c>
    </row>
    <row r="41" spans="1:8" s="59" customFormat="1" ht="318.75" x14ac:dyDescent="0.25">
      <c r="A41" s="44">
        <v>4.2</v>
      </c>
      <c r="B41" s="39" t="s">
        <v>50</v>
      </c>
      <c r="C41" s="49" t="s">
        <v>25</v>
      </c>
      <c r="D41" s="41">
        <v>2</v>
      </c>
      <c r="E41" s="42">
        <f t="shared" si="5"/>
        <v>1</v>
      </c>
      <c r="F41" s="43"/>
      <c r="G41" s="43">
        <f t="shared" si="6"/>
        <v>2</v>
      </c>
      <c r="H41" s="40">
        <f t="shared" si="4"/>
        <v>2</v>
      </c>
    </row>
    <row r="42" spans="1:8" s="23" customFormat="1" ht="30.75" customHeight="1" x14ac:dyDescent="0.25">
      <c r="A42" s="45"/>
      <c r="B42" s="38" t="s">
        <v>51</v>
      </c>
      <c r="C42" s="48"/>
      <c r="D42" s="54"/>
      <c r="E42" s="36">
        <f t="shared" si="5"/>
        <v>0</v>
      </c>
      <c r="F42" s="36"/>
      <c r="G42" s="61">
        <f>SUM(G40:G41)</f>
        <v>4</v>
      </c>
      <c r="H42" s="40">
        <f t="shared" si="4"/>
        <v>0</v>
      </c>
    </row>
    <row r="43" spans="1:8" s="23" customFormat="1" ht="21.75" customHeight="1" x14ac:dyDescent="0.25">
      <c r="A43" s="45"/>
      <c r="B43" s="38" t="s">
        <v>259</v>
      </c>
      <c r="C43" s="48"/>
      <c r="D43" s="54"/>
      <c r="E43" s="36"/>
      <c r="F43" s="36"/>
      <c r="G43" s="61">
        <f>+G42+G38</f>
        <v>2573.1999999999998</v>
      </c>
      <c r="H43" s="40">
        <f t="shared" si="4"/>
        <v>0</v>
      </c>
    </row>
    <row r="44" spans="1:8" s="23" customFormat="1" ht="21.75" customHeight="1" x14ac:dyDescent="0.25">
      <c r="A44" s="45" t="s">
        <v>52</v>
      </c>
      <c r="B44" s="38" t="s">
        <v>53</v>
      </c>
      <c r="C44" s="48"/>
      <c r="D44" s="54"/>
      <c r="E44" s="36">
        <f t="shared" si="5"/>
        <v>0</v>
      </c>
      <c r="F44" s="36"/>
      <c r="G44" s="61">
        <f t="shared" si="6"/>
        <v>0</v>
      </c>
      <c r="H44" s="40">
        <f t="shared" si="4"/>
        <v>0</v>
      </c>
    </row>
    <row r="45" spans="1:8" s="23" customFormat="1" ht="21.75" customHeight="1" x14ac:dyDescent="0.25">
      <c r="A45" s="45">
        <v>5</v>
      </c>
      <c r="B45" s="38" t="s">
        <v>54</v>
      </c>
      <c r="C45" s="48"/>
      <c r="D45" s="54"/>
      <c r="E45" s="36">
        <f t="shared" si="5"/>
        <v>0</v>
      </c>
      <c r="F45" s="36"/>
      <c r="G45" s="61">
        <f t="shared" si="6"/>
        <v>0</v>
      </c>
      <c r="H45" s="40">
        <f t="shared" si="4"/>
        <v>0</v>
      </c>
    </row>
    <row r="46" spans="1:8" s="59" customFormat="1" ht="178.5" x14ac:dyDescent="0.25">
      <c r="A46" s="44">
        <v>5.0999999999999996</v>
      </c>
      <c r="B46" s="39" t="s">
        <v>55</v>
      </c>
      <c r="C46" s="49" t="s">
        <v>20</v>
      </c>
      <c r="D46" s="41">
        <v>628</v>
      </c>
      <c r="E46" s="42">
        <f t="shared" si="5"/>
        <v>1</v>
      </c>
      <c r="F46" s="43"/>
      <c r="G46" s="43">
        <f t="shared" si="6"/>
        <v>628</v>
      </c>
      <c r="H46" s="40">
        <f t="shared" si="4"/>
        <v>628</v>
      </c>
    </row>
    <row r="47" spans="1:8" s="59" customFormat="1" ht="369.75" x14ac:dyDescent="0.25">
      <c r="A47" s="44">
        <v>5.2</v>
      </c>
      <c r="B47" s="39" t="s">
        <v>56</v>
      </c>
      <c r="C47" s="49" t="s">
        <v>25</v>
      </c>
      <c r="D47" s="41">
        <v>12</v>
      </c>
      <c r="E47" s="42">
        <f t="shared" si="5"/>
        <v>1</v>
      </c>
      <c r="F47" s="43"/>
      <c r="G47" s="43">
        <f t="shared" si="6"/>
        <v>12</v>
      </c>
      <c r="H47" s="40">
        <f t="shared" si="4"/>
        <v>12</v>
      </c>
    </row>
    <row r="48" spans="1:8" s="59" customFormat="1" ht="242.25" x14ac:dyDescent="0.25">
      <c r="A48" s="44">
        <v>5.3</v>
      </c>
      <c r="B48" s="39" t="s">
        <v>57</v>
      </c>
      <c r="C48" s="49" t="s">
        <v>22</v>
      </c>
      <c r="D48" s="41">
        <v>60</v>
      </c>
      <c r="E48" s="42">
        <f t="shared" si="5"/>
        <v>1</v>
      </c>
      <c r="F48" s="43"/>
      <c r="G48" s="43">
        <f t="shared" si="6"/>
        <v>60</v>
      </c>
      <c r="H48" s="40">
        <f t="shared" si="4"/>
        <v>60</v>
      </c>
    </row>
    <row r="49" spans="1:8" s="23" customFormat="1" ht="21.75" customHeight="1" x14ac:dyDescent="0.25">
      <c r="A49" s="45"/>
      <c r="B49" s="38" t="s">
        <v>58</v>
      </c>
      <c r="C49" s="48"/>
      <c r="D49" s="54"/>
      <c r="E49" s="36">
        <f t="shared" si="5"/>
        <v>0</v>
      </c>
      <c r="F49" s="36"/>
      <c r="G49" s="61">
        <f>SUM(G44:G48)</f>
        <v>700</v>
      </c>
      <c r="H49" s="40">
        <f t="shared" si="4"/>
        <v>0</v>
      </c>
    </row>
    <row r="50" spans="1:8" s="23" customFormat="1" ht="21.75" customHeight="1" x14ac:dyDescent="0.25">
      <c r="A50" s="45">
        <v>6</v>
      </c>
      <c r="B50" s="38" t="s">
        <v>59</v>
      </c>
      <c r="C50" s="48"/>
      <c r="D50" s="54"/>
      <c r="E50" s="36">
        <f t="shared" si="5"/>
        <v>0</v>
      </c>
      <c r="F50" s="36"/>
      <c r="G50" s="61"/>
      <c r="H50" s="40">
        <f t="shared" si="4"/>
        <v>0</v>
      </c>
    </row>
    <row r="51" spans="1:8" s="59" customFormat="1" ht="280.5" x14ac:dyDescent="0.25">
      <c r="A51" s="44">
        <v>6.1</v>
      </c>
      <c r="B51" s="39" t="s">
        <v>60</v>
      </c>
      <c r="C51" s="49"/>
      <c r="D51" s="41"/>
      <c r="E51" s="42">
        <f t="shared" si="5"/>
        <v>0</v>
      </c>
      <c r="F51" s="43"/>
      <c r="G51" s="43">
        <f t="shared" si="6"/>
        <v>0</v>
      </c>
      <c r="H51" s="40">
        <f t="shared" si="4"/>
        <v>0</v>
      </c>
    </row>
    <row r="52" spans="1:8" s="59" customFormat="1" ht="25.5" x14ac:dyDescent="0.25">
      <c r="A52" s="44" t="s">
        <v>209</v>
      </c>
      <c r="B52" s="39" t="s">
        <v>61</v>
      </c>
      <c r="C52" s="49" t="s">
        <v>62</v>
      </c>
      <c r="D52" s="41">
        <v>3542</v>
      </c>
      <c r="E52" s="42">
        <f t="shared" si="5"/>
        <v>1</v>
      </c>
      <c r="F52" s="43"/>
      <c r="G52" s="43">
        <f t="shared" si="6"/>
        <v>3542</v>
      </c>
      <c r="H52" s="40">
        <f t="shared" si="4"/>
        <v>3542</v>
      </c>
    </row>
    <row r="53" spans="1:8" s="59" customFormat="1" ht="25.5" x14ac:dyDescent="0.25">
      <c r="A53" s="44" t="s">
        <v>210</v>
      </c>
      <c r="B53" s="39" t="s">
        <v>63</v>
      </c>
      <c r="C53" s="49" t="s">
        <v>62</v>
      </c>
      <c r="D53" s="41">
        <v>2765</v>
      </c>
      <c r="E53" s="42">
        <f t="shared" si="5"/>
        <v>1</v>
      </c>
      <c r="F53" s="43"/>
      <c r="G53" s="43">
        <f t="shared" si="6"/>
        <v>2765</v>
      </c>
      <c r="H53" s="40">
        <f t="shared" si="4"/>
        <v>2765</v>
      </c>
    </row>
    <row r="54" spans="1:8" s="59" customFormat="1" ht="25.5" x14ac:dyDescent="0.25">
      <c r="A54" s="44" t="s">
        <v>211</v>
      </c>
      <c r="B54" s="39" t="s">
        <v>64</v>
      </c>
      <c r="C54" s="49" t="s">
        <v>62</v>
      </c>
      <c r="D54" s="41">
        <v>1479</v>
      </c>
      <c r="E54" s="42">
        <f t="shared" si="5"/>
        <v>1</v>
      </c>
      <c r="F54" s="43"/>
      <c r="G54" s="43">
        <f t="shared" si="6"/>
        <v>1479</v>
      </c>
      <c r="H54" s="40">
        <f t="shared" si="4"/>
        <v>1479</v>
      </c>
    </row>
    <row r="55" spans="1:8" s="59" customFormat="1" ht="76.5" x14ac:dyDescent="0.25">
      <c r="A55" s="44" t="s">
        <v>212</v>
      </c>
      <c r="B55" s="39" t="s">
        <v>65</v>
      </c>
      <c r="C55" s="49" t="s">
        <v>62</v>
      </c>
      <c r="D55" s="41">
        <v>1593</v>
      </c>
      <c r="E55" s="42">
        <f t="shared" si="5"/>
        <v>1</v>
      </c>
      <c r="F55" s="43"/>
      <c r="G55" s="43">
        <f t="shared" si="6"/>
        <v>1593</v>
      </c>
      <c r="H55" s="40">
        <f t="shared" si="4"/>
        <v>1593</v>
      </c>
    </row>
    <row r="56" spans="1:8" s="59" customFormat="1" ht="51" x14ac:dyDescent="0.25">
      <c r="A56" s="44" t="s">
        <v>213</v>
      </c>
      <c r="B56" s="39" t="s">
        <v>66</v>
      </c>
      <c r="C56" s="49" t="s">
        <v>62</v>
      </c>
      <c r="D56" s="41">
        <v>2782</v>
      </c>
      <c r="E56" s="42">
        <f t="shared" si="5"/>
        <v>1</v>
      </c>
      <c r="F56" s="43"/>
      <c r="G56" s="43">
        <f t="shared" si="6"/>
        <v>2782</v>
      </c>
      <c r="H56" s="40">
        <f t="shared" si="4"/>
        <v>2782</v>
      </c>
    </row>
    <row r="57" spans="1:8" s="59" customFormat="1" ht="51" x14ac:dyDescent="0.25">
      <c r="A57" s="44" t="s">
        <v>214</v>
      </c>
      <c r="B57" s="39" t="s">
        <v>67</v>
      </c>
      <c r="C57" s="49" t="s">
        <v>62</v>
      </c>
      <c r="D57" s="41">
        <v>1484</v>
      </c>
      <c r="E57" s="42">
        <f t="shared" si="5"/>
        <v>1</v>
      </c>
      <c r="F57" s="43"/>
      <c r="G57" s="43">
        <f t="shared" si="6"/>
        <v>1484</v>
      </c>
      <c r="H57" s="40">
        <f t="shared" si="4"/>
        <v>1484</v>
      </c>
    </row>
    <row r="58" spans="1:8" s="59" customFormat="1" ht="153" x14ac:dyDescent="0.25">
      <c r="A58" s="44" t="s">
        <v>215</v>
      </c>
      <c r="B58" s="39" t="s">
        <v>68</v>
      </c>
      <c r="C58" s="49" t="s">
        <v>25</v>
      </c>
      <c r="D58" s="41">
        <v>12</v>
      </c>
      <c r="E58" s="42">
        <f t="shared" si="5"/>
        <v>1</v>
      </c>
      <c r="F58" s="43"/>
      <c r="G58" s="43">
        <f t="shared" si="6"/>
        <v>12</v>
      </c>
      <c r="H58" s="40">
        <f t="shared" si="4"/>
        <v>12</v>
      </c>
    </row>
    <row r="59" spans="1:8" s="59" customFormat="1" ht="51" x14ac:dyDescent="0.25">
      <c r="A59" s="44" t="s">
        <v>216</v>
      </c>
      <c r="B59" s="39" t="s">
        <v>69</v>
      </c>
      <c r="C59" s="49" t="s">
        <v>25</v>
      </c>
      <c r="D59" s="41">
        <v>24</v>
      </c>
      <c r="E59" s="42">
        <f t="shared" si="5"/>
        <v>1</v>
      </c>
      <c r="F59" s="43"/>
      <c r="G59" s="43">
        <f t="shared" si="6"/>
        <v>24</v>
      </c>
      <c r="H59" s="40">
        <f t="shared" si="4"/>
        <v>24</v>
      </c>
    </row>
    <row r="60" spans="1:8" s="59" customFormat="1" ht="76.5" x14ac:dyDescent="0.25">
      <c r="A60" s="44" t="s">
        <v>217</v>
      </c>
      <c r="B60" s="39" t="s">
        <v>70</v>
      </c>
      <c r="C60" s="49" t="s">
        <v>22</v>
      </c>
      <c r="D60" s="41">
        <v>102.85</v>
      </c>
      <c r="E60" s="42">
        <f t="shared" si="5"/>
        <v>1</v>
      </c>
      <c r="F60" s="43"/>
      <c r="G60" s="43">
        <f t="shared" si="6"/>
        <v>102.85</v>
      </c>
      <c r="H60" s="40">
        <f t="shared" si="4"/>
        <v>102.85</v>
      </c>
    </row>
    <row r="61" spans="1:8" s="59" customFormat="1" ht="38.25" x14ac:dyDescent="0.25">
      <c r="A61" s="44" t="s">
        <v>218</v>
      </c>
      <c r="B61" s="39" t="s">
        <v>71</v>
      </c>
      <c r="C61" s="49" t="s">
        <v>25</v>
      </c>
      <c r="D61" s="41">
        <v>152</v>
      </c>
      <c r="E61" s="42">
        <f t="shared" si="5"/>
        <v>1</v>
      </c>
      <c r="F61" s="43"/>
      <c r="G61" s="43">
        <f t="shared" si="6"/>
        <v>152</v>
      </c>
      <c r="H61" s="40">
        <f t="shared" si="4"/>
        <v>152</v>
      </c>
    </row>
    <row r="62" spans="1:8" s="59" customFormat="1" ht="242.25" x14ac:dyDescent="0.25">
      <c r="A62" s="44">
        <v>6.2</v>
      </c>
      <c r="B62" s="39" t="s">
        <v>72</v>
      </c>
      <c r="C62" s="49" t="s">
        <v>20</v>
      </c>
      <c r="D62" s="41">
        <v>675</v>
      </c>
      <c r="E62" s="42">
        <f t="shared" si="5"/>
        <v>1</v>
      </c>
      <c r="F62" s="43"/>
      <c r="G62" s="43">
        <f t="shared" si="6"/>
        <v>675</v>
      </c>
      <c r="H62" s="40">
        <f t="shared" si="4"/>
        <v>675</v>
      </c>
    </row>
    <row r="63" spans="1:8" s="23" customFormat="1" ht="21.75" customHeight="1" x14ac:dyDescent="0.25">
      <c r="A63" s="45"/>
      <c r="B63" s="38" t="s">
        <v>73</v>
      </c>
      <c r="C63" s="48"/>
      <c r="D63" s="54"/>
      <c r="E63" s="36">
        <f t="shared" si="5"/>
        <v>0</v>
      </c>
      <c r="F63" s="36"/>
      <c r="G63" s="61">
        <f>SUM(G51:G62)</f>
        <v>14610.85</v>
      </c>
      <c r="H63" s="40">
        <f t="shared" si="4"/>
        <v>0</v>
      </c>
    </row>
    <row r="64" spans="1:8" s="23" customFormat="1" ht="21.75" customHeight="1" x14ac:dyDescent="0.25">
      <c r="A64" s="45">
        <v>7</v>
      </c>
      <c r="B64" s="38" t="s">
        <v>128</v>
      </c>
      <c r="C64" s="48"/>
      <c r="D64" s="54"/>
      <c r="E64" s="36">
        <f t="shared" si="5"/>
        <v>0</v>
      </c>
      <c r="F64" s="36"/>
      <c r="G64" s="61"/>
      <c r="H64" s="40">
        <f t="shared" si="4"/>
        <v>0</v>
      </c>
    </row>
    <row r="65" spans="1:8" s="59" customFormat="1" ht="140.25" x14ac:dyDescent="0.25">
      <c r="A65" s="44">
        <v>7.1</v>
      </c>
      <c r="B65" s="39" t="s">
        <v>74</v>
      </c>
      <c r="C65" s="49" t="s">
        <v>25</v>
      </c>
      <c r="D65" s="41">
        <v>1</v>
      </c>
      <c r="E65" s="42">
        <f t="shared" si="5"/>
        <v>1</v>
      </c>
      <c r="F65" s="43"/>
      <c r="G65" s="43">
        <f t="shared" si="6"/>
        <v>1</v>
      </c>
      <c r="H65" s="40">
        <f t="shared" si="4"/>
        <v>1</v>
      </c>
    </row>
    <row r="66" spans="1:8" s="59" customFormat="1" ht="306" x14ac:dyDescent="0.25">
      <c r="A66" s="44">
        <v>7.2</v>
      </c>
      <c r="B66" s="39" t="s">
        <v>75</v>
      </c>
      <c r="C66" s="49" t="s">
        <v>25</v>
      </c>
      <c r="D66" s="41">
        <v>10</v>
      </c>
      <c r="E66" s="42">
        <f t="shared" si="5"/>
        <v>1</v>
      </c>
      <c r="F66" s="43"/>
      <c r="G66" s="43">
        <f t="shared" si="6"/>
        <v>10</v>
      </c>
      <c r="H66" s="40">
        <f t="shared" si="4"/>
        <v>10</v>
      </c>
    </row>
    <row r="67" spans="1:8" s="59" customFormat="1" ht="306" x14ac:dyDescent="0.25">
      <c r="A67" s="44">
        <v>7.3</v>
      </c>
      <c r="B67" s="39" t="s">
        <v>76</v>
      </c>
      <c r="C67" s="49" t="s">
        <v>25</v>
      </c>
      <c r="D67" s="41">
        <v>4</v>
      </c>
      <c r="E67" s="42">
        <f t="shared" si="5"/>
        <v>1</v>
      </c>
      <c r="F67" s="43"/>
      <c r="G67" s="43">
        <f t="shared" si="6"/>
        <v>4</v>
      </c>
      <c r="H67" s="40">
        <f t="shared" si="4"/>
        <v>4</v>
      </c>
    </row>
    <row r="68" spans="1:8" s="59" customFormat="1" ht="306" x14ac:dyDescent="0.25">
      <c r="A68" s="44">
        <v>7.4</v>
      </c>
      <c r="B68" s="39" t="s">
        <v>77</v>
      </c>
      <c r="C68" s="49" t="s">
        <v>22</v>
      </c>
      <c r="D68" s="41">
        <v>98</v>
      </c>
      <c r="E68" s="42">
        <f t="shared" si="5"/>
        <v>1</v>
      </c>
      <c r="F68" s="43"/>
      <c r="G68" s="43">
        <f t="shared" si="6"/>
        <v>98</v>
      </c>
      <c r="H68" s="40">
        <f t="shared" si="4"/>
        <v>98</v>
      </c>
    </row>
    <row r="69" spans="1:8" s="59" customFormat="1" ht="306" x14ac:dyDescent="0.25">
      <c r="A69" s="44">
        <v>7.5</v>
      </c>
      <c r="B69" s="39" t="s">
        <v>78</v>
      </c>
      <c r="C69" s="49" t="s">
        <v>79</v>
      </c>
      <c r="D69" s="41">
        <v>43</v>
      </c>
      <c r="E69" s="42">
        <f t="shared" si="5"/>
        <v>1</v>
      </c>
      <c r="F69" s="43"/>
      <c r="G69" s="43">
        <f t="shared" si="6"/>
        <v>43</v>
      </c>
      <c r="H69" s="40">
        <f t="shared" si="4"/>
        <v>43</v>
      </c>
    </row>
    <row r="70" spans="1:8" s="59" customFormat="1" ht="204" x14ac:dyDescent="0.25">
      <c r="A70" s="44">
        <v>7.6</v>
      </c>
      <c r="B70" s="39" t="s">
        <v>80</v>
      </c>
      <c r="C70" s="49" t="s">
        <v>22</v>
      </c>
      <c r="D70" s="41">
        <v>45</v>
      </c>
      <c r="E70" s="42">
        <f t="shared" si="5"/>
        <v>1</v>
      </c>
      <c r="F70" s="43"/>
      <c r="G70" s="43">
        <f t="shared" si="6"/>
        <v>45</v>
      </c>
      <c r="H70" s="40">
        <f t="shared" si="4"/>
        <v>45</v>
      </c>
    </row>
    <row r="71" spans="1:8" s="59" customFormat="1" ht="255" x14ac:dyDescent="0.25">
      <c r="A71" s="44">
        <v>7.7</v>
      </c>
      <c r="B71" s="39" t="s">
        <v>81</v>
      </c>
      <c r="C71" s="49" t="s">
        <v>82</v>
      </c>
      <c r="D71" s="41">
        <v>2</v>
      </c>
      <c r="E71" s="42">
        <f t="shared" si="5"/>
        <v>1</v>
      </c>
      <c r="F71" s="43"/>
      <c r="G71" s="43">
        <f t="shared" si="6"/>
        <v>2</v>
      </c>
      <c r="H71" s="40">
        <f t="shared" si="4"/>
        <v>2</v>
      </c>
    </row>
    <row r="72" spans="1:8" s="59" customFormat="1" ht="178.5" x14ac:dyDescent="0.25">
      <c r="A72" s="44">
        <v>7.8</v>
      </c>
      <c r="B72" s="39" t="s">
        <v>83</v>
      </c>
      <c r="C72" s="49"/>
      <c r="D72" s="41"/>
      <c r="E72" s="42">
        <f t="shared" si="5"/>
        <v>0</v>
      </c>
      <c r="F72" s="43"/>
      <c r="G72" s="43">
        <f t="shared" si="6"/>
        <v>0</v>
      </c>
      <c r="H72" s="40">
        <f t="shared" si="4"/>
        <v>0</v>
      </c>
    </row>
    <row r="73" spans="1:8" s="59" customFormat="1" ht="15.75" x14ac:dyDescent="0.25">
      <c r="A73" s="86" t="s">
        <v>260</v>
      </c>
      <c r="B73" s="39" t="s">
        <v>84</v>
      </c>
      <c r="C73" s="49" t="s">
        <v>22</v>
      </c>
      <c r="D73" s="41">
        <v>15</v>
      </c>
      <c r="E73" s="42">
        <f t="shared" si="5"/>
        <v>1</v>
      </c>
      <c r="F73" s="43"/>
      <c r="G73" s="43">
        <f t="shared" si="6"/>
        <v>15</v>
      </c>
      <c r="H73" s="40">
        <f t="shared" si="4"/>
        <v>15</v>
      </c>
    </row>
    <row r="74" spans="1:8" s="59" customFormat="1" ht="178.5" x14ac:dyDescent="0.25">
      <c r="A74" s="44">
        <v>7.9</v>
      </c>
      <c r="B74" s="39" t="s">
        <v>85</v>
      </c>
      <c r="C74" s="49"/>
      <c r="D74" s="41"/>
      <c r="E74" s="42">
        <f t="shared" si="5"/>
        <v>0</v>
      </c>
      <c r="F74" s="43"/>
      <c r="G74" s="43">
        <f t="shared" si="6"/>
        <v>0</v>
      </c>
      <c r="H74" s="40">
        <f t="shared" si="4"/>
        <v>0</v>
      </c>
    </row>
    <row r="75" spans="1:8" s="59" customFormat="1" ht="15.75" x14ac:dyDescent="0.25">
      <c r="A75" s="86" t="s">
        <v>261</v>
      </c>
      <c r="B75" s="39" t="s">
        <v>86</v>
      </c>
      <c r="C75" s="49" t="s">
        <v>22</v>
      </c>
      <c r="D75" s="41">
        <v>6</v>
      </c>
      <c r="E75" s="42">
        <f t="shared" si="5"/>
        <v>1</v>
      </c>
      <c r="F75" s="43"/>
      <c r="G75" s="43">
        <f t="shared" si="6"/>
        <v>6</v>
      </c>
      <c r="H75" s="40">
        <f t="shared" si="4"/>
        <v>6</v>
      </c>
    </row>
    <row r="76" spans="1:8" s="59" customFormat="1" ht="15.75" x14ac:dyDescent="0.25">
      <c r="A76" s="86" t="s">
        <v>262</v>
      </c>
      <c r="B76" s="39" t="s">
        <v>87</v>
      </c>
      <c r="C76" s="49" t="s">
        <v>22</v>
      </c>
      <c r="D76" s="41">
        <v>15</v>
      </c>
      <c r="E76" s="42">
        <f t="shared" si="5"/>
        <v>1</v>
      </c>
      <c r="F76" s="43"/>
      <c r="G76" s="43">
        <f t="shared" si="6"/>
        <v>15</v>
      </c>
      <c r="H76" s="40">
        <f t="shared" si="4"/>
        <v>15</v>
      </c>
    </row>
    <row r="77" spans="1:8" s="59" customFormat="1" ht="15.75" x14ac:dyDescent="0.25">
      <c r="A77" s="86" t="s">
        <v>263</v>
      </c>
      <c r="B77" s="39" t="s">
        <v>88</v>
      </c>
      <c r="C77" s="49" t="s">
        <v>22</v>
      </c>
      <c r="D77" s="41">
        <v>12</v>
      </c>
      <c r="E77" s="42">
        <f t="shared" si="5"/>
        <v>1</v>
      </c>
      <c r="F77" s="43"/>
      <c r="G77" s="43">
        <f t="shared" si="6"/>
        <v>12</v>
      </c>
      <c r="H77" s="40">
        <f t="shared" si="4"/>
        <v>12</v>
      </c>
    </row>
    <row r="78" spans="1:8" s="59" customFormat="1" ht="102" x14ac:dyDescent="0.25">
      <c r="A78" s="87">
        <v>7.1</v>
      </c>
      <c r="B78" s="39" t="s">
        <v>89</v>
      </c>
      <c r="C78" s="49" t="s">
        <v>25</v>
      </c>
      <c r="D78" s="41">
        <v>1</v>
      </c>
      <c r="E78" s="42">
        <f t="shared" si="5"/>
        <v>1</v>
      </c>
      <c r="F78" s="43"/>
      <c r="G78" s="43">
        <f t="shared" si="6"/>
        <v>1</v>
      </c>
      <c r="H78" s="40">
        <f t="shared" si="4"/>
        <v>1</v>
      </c>
    </row>
    <row r="79" spans="1:8" s="59" customFormat="1" ht="102" x14ac:dyDescent="0.25">
      <c r="A79" s="44">
        <v>7.11</v>
      </c>
      <c r="B79" s="39" t="s">
        <v>90</v>
      </c>
      <c r="C79" s="49" t="s">
        <v>25</v>
      </c>
      <c r="D79" s="41">
        <v>1</v>
      </c>
      <c r="E79" s="42">
        <f t="shared" si="5"/>
        <v>1</v>
      </c>
      <c r="F79" s="43"/>
      <c r="G79" s="43">
        <f t="shared" si="6"/>
        <v>1</v>
      </c>
      <c r="H79" s="40">
        <f t="shared" si="4"/>
        <v>1</v>
      </c>
    </row>
    <row r="80" spans="1:8" s="59" customFormat="1" ht="242.25" x14ac:dyDescent="0.25">
      <c r="A80" s="44">
        <v>7.12</v>
      </c>
      <c r="B80" s="39" t="s">
        <v>91</v>
      </c>
      <c r="C80" s="49" t="s">
        <v>25</v>
      </c>
      <c r="D80" s="41">
        <v>2</v>
      </c>
      <c r="E80" s="42">
        <f t="shared" si="5"/>
        <v>1</v>
      </c>
      <c r="F80" s="43"/>
      <c r="G80" s="43">
        <f t="shared" si="6"/>
        <v>2</v>
      </c>
      <c r="H80" s="40">
        <f t="shared" si="4"/>
        <v>2</v>
      </c>
    </row>
    <row r="81" spans="1:8" s="59" customFormat="1" ht="204" x14ac:dyDescent="0.25">
      <c r="A81" s="44">
        <v>7.13</v>
      </c>
      <c r="B81" s="39" t="s">
        <v>92</v>
      </c>
      <c r="C81" s="49" t="s">
        <v>93</v>
      </c>
      <c r="D81" s="41">
        <v>1</v>
      </c>
      <c r="E81" s="42">
        <f t="shared" si="5"/>
        <v>1</v>
      </c>
      <c r="F81" s="43"/>
      <c r="G81" s="43">
        <f t="shared" si="6"/>
        <v>1</v>
      </c>
      <c r="H81" s="40">
        <f t="shared" ref="H81:H144" si="7">ROUND($D81*E81,2)</f>
        <v>1</v>
      </c>
    </row>
    <row r="82" spans="1:8" s="59" customFormat="1" ht="51" x14ac:dyDescent="0.25">
      <c r="A82" s="44">
        <v>7.14</v>
      </c>
      <c r="B82" s="39" t="s">
        <v>94</v>
      </c>
      <c r="C82" s="49" t="s">
        <v>25</v>
      </c>
      <c r="D82" s="41">
        <v>2</v>
      </c>
      <c r="E82" s="42">
        <f t="shared" ref="E82:E147" si="8">IF(D82&gt;0,1,0)</f>
        <v>1</v>
      </c>
      <c r="F82" s="43"/>
      <c r="G82" s="43">
        <f t="shared" ref="G82:G147" si="9">ROUND($D82*E82,2)</f>
        <v>2</v>
      </c>
      <c r="H82" s="40">
        <f t="shared" si="7"/>
        <v>2</v>
      </c>
    </row>
    <row r="83" spans="1:8" s="59" customFormat="1" ht="204" x14ac:dyDescent="0.25">
      <c r="A83" s="44">
        <v>7.15</v>
      </c>
      <c r="B83" s="39" t="s">
        <v>95</v>
      </c>
      <c r="C83" s="49" t="s">
        <v>25</v>
      </c>
      <c r="D83" s="41">
        <v>1</v>
      </c>
      <c r="E83" s="42">
        <f t="shared" si="8"/>
        <v>1</v>
      </c>
      <c r="F83" s="43"/>
      <c r="G83" s="43">
        <f t="shared" si="9"/>
        <v>1</v>
      </c>
      <c r="H83" s="40">
        <f t="shared" si="7"/>
        <v>1</v>
      </c>
    </row>
    <row r="84" spans="1:8" s="59" customFormat="1" ht="165.75" x14ac:dyDescent="0.25">
      <c r="A84" s="44">
        <v>7.16</v>
      </c>
      <c r="B84" s="39" t="s">
        <v>96</v>
      </c>
      <c r="C84" s="49" t="s">
        <v>93</v>
      </c>
      <c r="D84" s="41">
        <v>1</v>
      </c>
      <c r="E84" s="42">
        <f t="shared" si="8"/>
        <v>1</v>
      </c>
      <c r="F84" s="43"/>
      <c r="G84" s="43">
        <f t="shared" si="9"/>
        <v>1</v>
      </c>
      <c r="H84" s="40">
        <f t="shared" si="7"/>
        <v>1</v>
      </c>
    </row>
    <row r="85" spans="1:8" s="59" customFormat="1" ht="102" x14ac:dyDescent="0.25">
      <c r="A85" s="44">
        <v>7.17</v>
      </c>
      <c r="B85" s="39" t="s">
        <v>97</v>
      </c>
      <c r="C85" s="49" t="s">
        <v>98</v>
      </c>
      <c r="D85" s="41">
        <v>1</v>
      </c>
      <c r="E85" s="42">
        <f t="shared" si="8"/>
        <v>1</v>
      </c>
      <c r="F85" s="43"/>
      <c r="G85" s="43">
        <f t="shared" si="9"/>
        <v>1</v>
      </c>
      <c r="H85" s="40">
        <f t="shared" si="7"/>
        <v>1</v>
      </c>
    </row>
    <row r="86" spans="1:8" s="59" customFormat="1" ht="153" x14ac:dyDescent="0.25">
      <c r="A86" s="44">
        <v>7.18</v>
      </c>
      <c r="B86" s="39" t="s">
        <v>99</v>
      </c>
      <c r="C86" s="49" t="s">
        <v>98</v>
      </c>
      <c r="D86" s="41">
        <v>1</v>
      </c>
      <c r="E86" s="42">
        <f t="shared" si="8"/>
        <v>1</v>
      </c>
      <c r="F86" s="43"/>
      <c r="G86" s="43">
        <f t="shared" si="9"/>
        <v>1</v>
      </c>
      <c r="H86" s="40">
        <f t="shared" si="7"/>
        <v>1</v>
      </c>
    </row>
    <row r="87" spans="1:8" s="23" customFormat="1" ht="21.75" customHeight="1" x14ac:dyDescent="0.25">
      <c r="A87" s="45"/>
      <c r="B87" s="38" t="s">
        <v>100</v>
      </c>
      <c r="C87" s="48"/>
      <c r="D87" s="54"/>
      <c r="E87" s="36">
        <f t="shared" si="8"/>
        <v>0</v>
      </c>
      <c r="F87" s="36"/>
      <c r="G87" s="61">
        <f>SUM(G65:G86)</f>
        <v>262</v>
      </c>
      <c r="H87" s="40">
        <f t="shared" si="7"/>
        <v>0</v>
      </c>
    </row>
    <row r="88" spans="1:8" s="23" customFormat="1" ht="32.25" customHeight="1" x14ac:dyDescent="0.25">
      <c r="A88" s="45"/>
      <c r="B88" s="38" t="s">
        <v>264</v>
      </c>
      <c r="C88" s="48"/>
      <c r="D88" s="54"/>
      <c r="E88" s="36"/>
      <c r="F88" s="36"/>
      <c r="G88" s="61">
        <f>+G87+G63+G49</f>
        <v>15572.85</v>
      </c>
      <c r="H88" s="40">
        <f t="shared" si="7"/>
        <v>0</v>
      </c>
    </row>
    <row r="89" spans="1:8" s="23" customFormat="1" ht="21.75" customHeight="1" x14ac:dyDescent="0.25">
      <c r="A89" s="45" t="s">
        <v>101</v>
      </c>
      <c r="B89" s="38" t="s">
        <v>102</v>
      </c>
      <c r="C89" s="48"/>
      <c r="D89" s="54"/>
      <c r="E89" s="36">
        <f t="shared" si="8"/>
        <v>0</v>
      </c>
      <c r="F89" s="36"/>
      <c r="G89" s="61"/>
      <c r="H89" s="40">
        <f t="shared" si="7"/>
        <v>0</v>
      </c>
    </row>
    <row r="90" spans="1:8" s="23" customFormat="1" ht="21.75" customHeight="1" x14ac:dyDescent="0.25">
      <c r="A90" s="45">
        <v>8</v>
      </c>
      <c r="B90" s="38" t="s">
        <v>103</v>
      </c>
      <c r="C90" s="48"/>
      <c r="D90" s="54"/>
      <c r="E90" s="36">
        <f t="shared" si="8"/>
        <v>0</v>
      </c>
      <c r="F90" s="36"/>
      <c r="G90" s="61">
        <f t="shared" si="9"/>
        <v>0</v>
      </c>
      <c r="H90" s="40">
        <f t="shared" si="7"/>
        <v>0</v>
      </c>
    </row>
    <row r="91" spans="1:8" s="59" customFormat="1" ht="153" x14ac:dyDescent="0.25">
      <c r="A91" s="44">
        <v>8.1</v>
      </c>
      <c r="B91" s="39" t="s">
        <v>104</v>
      </c>
      <c r="C91" s="49"/>
      <c r="D91" s="41"/>
      <c r="E91" s="42">
        <f t="shared" si="8"/>
        <v>0</v>
      </c>
      <c r="F91" s="43"/>
      <c r="G91" s="43">
        <f t="shared" si="9"/>
        <v>0</v>
      </c>
      <c r="H91" s="40">
        <f t="shared" si="7"/>
        <v>0</v>
      </c>
    </row>
    <row r="92" spans="1:8" s="59" customFormat="1" ht="25.5" x14ac:dyDescent="0.25">
      <c r="A92" s="44" t="s">
        <v>219</v>
      </c>
      <c r="B92" s="39" t="s">
        <v>105</v>
      </c>
      <c r="C92" s="49" t="s">
        <v>22</v>
      </c>
      <c r="D92" s="41">
        <v>20.7</v>
      </c>
      <c r="E92" s="42">
        <f t="shared" si="8"/>
        <v>1</v>
      </c>
      <c r="F92" s="43"/>
      <c r="G92" s="43">
        <f t="shared" si="9"/>
        <v>20.7</v>
      </c>
      <c r="H92" s="40">
        <f t="shared" si="7"/>
        <v>20.7</v>
      </c>
    </row>
    <row r="93" spans="1:8" s="59" customFormat="1" ht="15.75" x14ac:dyDescent="0.25">
      <c r="A93" s="44" t="s">
        <v>220</v>
      </c>
      <c r="B93" s="39" t="s">
        <v>106</v>
      </c>
      <c r="C93" s="49" t="s">
        <v>20</v>
      </c>
      <c r="D93" s="41">
        <v>28.56</v>
      </c>
      <c r="E93" s="42">
        <f t="shared" si="8"/>
        <v>1</v>
      </c>
      <c r="F93" s="43"/>
      <c r="G93" s="43">
        <f t="shared" si="9"/>
        <v>28.56</v>
      </c>
      <c r="H93" s="40">
        <f t="shared" si="7"/>
        <v>28.56</v>
      </c>
    </row>
    <row r="94" spans="1:8" s="59" customFormat="1" ht="25.5" x14ac:dyDescent="0.25">
      <c r="A94" s="44" t="s">
        <v>221</v>
      </c>
      <c r="B94" s="39" t="s">
        <v>107</v>
      </c>
      <c r="C94" s="49" t="s">
        <v>25</v>
      </c>
      <c r="D94" s="41">
        <v>2</v>
      </c>
      <c r="E94" s="42">
        <f t="shared" si="8"/>
        <v>1</v>
      </c>
      <c r="F94" s="43"/>
      <c r="G94" s="43">
        <f t="shared" si="9"/>
        <v>2</v>
      </c>
      <c r="H94" s="40">
        <f t="shared" si="7"/>
        <v>2</v>
      </c>
    </row>
    <row r="95" spans="1:8" s="59" customFormat="1" ht="153" x14ac:dyDescent="0.25">
      <c r="A95" s="44">
        <v>8.1999999999999993</v>
      </c>
      <c r="B95" s="39" t="s">
        <v>108</v>
      </c>
      <c r="C95" s="49"/>
      <c r="D95" s="41"/>
      <c r="E95" s="42">
        <f t="shared" si="8"/>
        <v>0</v>
      </c>
      <c r="F95" s="43"/>
      <c r="G95" s="43">
        <f t="shared" si="9"/>
        <v>0</v>
      </c>
      <c r="H95" s="40">
        <f t="shared" si="7"/>
        <v>0</v>
      </c>
    </row>
    <row r="96" spans="1:8" s="59" customFormat="1" ht="15.75" x14ac:dyDescent="0.25">
      <c r="A96" s="44" t="s">
        <v>222</v>
      </c>
      <c r="B96" s="39" t="s">
        <v>109</v>
      </c>
      <c r="C96" s="49" t="s">
        <v>25</v>
      </c>
      <c r="D96" s="41">
        <v>2</v>
      </c>
      <c r="E96" s="42">
        <f t="shared" si="8"/>
        <v>1</v>
      </c>
      <c r="F96" s="43"/>
      <c r="G96" s="43">
        <f t="shared" si="9"/>
        <v>2</v>
      </c>
      <c r="H96" s="40">
        <f t="shared" si="7"/>
        <v>2</v>
      </c>
    </row>
    <row r="97" spans="1:8" s="59" customFormat="1" ht="15.75" x14ac:dyDescent="0.25">
      <c r="A97" s="44" t="s">
        <v>223</v>
      </c>
      <c r="B97" s="39" t="s">
        <v>110</v>
      </c>
      <c r="C97" s="49" t="s">
        <v>25</v>
      </c>
      <c r="D97" s="41">
        <v>2</v>
      </c>
      <c r="E97" s="42">
        <f t="shared" si="8"/>
        <v>1</v>
      </c>
      <c r="F97" s="43"/>
      <c r="G97" s="43">
        <f t="shared" si="9"/>
        <v>2</v>
      </c>
      <c r="H97" s="40">
        <f t="shared" si="7"/>
        <v>2</v>
      </c>
    </row>
    <row r="98" spans="1:8" s="59" customFormat="1" ht="15.75" x14ac:dyDescent="0.25">
      <c r="A98" s="44" t="s">
        <v>224</v>
      </c>
      <c r="B98" s="39" t="s">
        <v>111</v>
      </c>
      <c r="C98" s="49" t="s">
        <v>25</v>
      </c>
      <c r="D98" s="41">
        <v>1</v>
      </c>
      <c r="E98" s="42">
        <f t="shared" si="8"/>
        <v>1</v>
      </c>
      <c r="F98" s="43"/>
      <c r="G98" s="43">
        <f t="shared" si="9"/>
        <v>1</v>
      </c>
      <c r="H98" s="40">
        <f t="shared" si="7"/>
        <v>1</v>
      </c>
    </row>
    <row r="99" spans="1:8" s="59" customFormat="1" ht="280.5" x14ac:dyDescent="0.25">
      <c r="A99" s="44">
        <v>8.3000000000000007</v>
      </c>
      <c r="B99" s="39" t="s">
        <v>112</v>
      </c>
      <c r="C99" s="49"/>
      <c r="D99" s="41"/>
      <c r="E99" s="42">
        <f t="shared" si="8"/>
        <v>0</v>
      </c>
      <c r="F99" s="43"/>
      <c r="G99" s="43">
        <f t="shared" si="9"/>
        <v>0</v>
      </c>
      <c r="H99" s="40">
        <f t="shared" si="7"/>
        <v>0</v>
      </c>
    </row>
    <row r="100" spans="1:8" s="59" customFormat="1" ht="25.5" x14ac:dyDescent="0.25">
      <c r="A100" s="44" t="s">
        <v>225</v>
      </c>
      <c r="B100" s="39" t="s">
        <v>113</v>
      </c>
      <c r="C100" s="49" t="s">
        <v>25</v>
      </c>
      <c r="D100" s="41">
        <v>1</v>
      </c>
      <c r="E100" s="42">
        <f t="shared" si="8"/>
        <v>1</v>
      </c>
      <c r="F100" s="43"/>
      <c r="G100" s="43">
        <f t="shared" si="9"/>
        <v>1</v>
      </c>
      <c r="H100" s="40">
        <f t="shared" si="7"/>
        <v>1</v>
      </c>
    </row>
    <row r="101" spans="1:8" s="59" customFormat="1" ht="25.5" x14ac:dyDescent="0.25">
      <c r="A101" s="44" t="s">
        <v>226</v>
      </c>
      <c r="B101" s="39" t="s">
        <v>114</v>
      </c>
      <c r="C101" s="49" t="s">
        <v>25</v>
      </c>
      <c r="D101" s="41">
        <v>1</v>
      </c>
      <c r="E101" s="42">
        <f t="shared" si="8"/>
        <v>1</v>
      </c>
      <c r="F101" s="43"/>
      <c r="G101" s="43">
        <f t="shared" si="9"/>
        <v>1</v>
      </c>
      <c r="H101" s="40">
        <f t="shared" si="7"/>
        <v>1</v>
      </c>
    </row>
    <row r="102" spans="1:8" s="59" customFormat="1" ht="25.5" x14ac:dyDescent="0.25">
      <c r="A102" s="44" t="s">
        <v>227</v>
      </c>
      <c r="B102" s="39" t="s">
        <v>115</v>
      </c>
      <c r="C102" s="49" t="s">
        <v>25</v>
      </c>
      <c r="D102" s="41">
        <v>2</v>
      </c>
      <c r="E102" s="42">
        <f t="shared" si="8"/>
        <v>1</v>
      </c>
      <c r="F102" s="43"/>
      <c r="G102" s="43">
        <f t="shared" si="9"/>
        <v>2</v>
      </c>
      <c r="H102" s="40">
        <f t="shared" si="7"/>
        <v>2</v>
      </c>
    </row>
    <row r="103" spans="1:8" s="59" customFormat="1" ht="25.5" x14ac:dyDescent="0.25">
      <c r="A103" s="44" t="s">
        <v>228</v>
      </c>
      <c r="B103" s="39" t="s">
        <v>116</v>
      </c>
      <c r="C103" s="49" t="s">
        <v>25</v>
      </c>
      <c r="D103" s="41">
        <v>2</v>
      </c>
      <c r="E103" s="42">
        <f t="shared" si="8"/>
        <v>1</v>
      </c>
      <c r="F103" s="43"/>
      <c r="G103" s="43">
        <f t="shared" si="9"/>
        <v>2</v>
      </c>
      <c r="H103" s="40">
        <f t="shared" si="7"/>
        <v>2</v>
      </c>
    </row>
    <row r="104" spans="1:8" s="59" customFormat="1" ht="153" x14ac:dyDescent="0.25">
      <c r="A104" s="44">
        <v>8.4</v>
      </c>
      <c r="B104" s="39" t="s">
        <v>117</v>
      </c>
      <c r="C104" s="49"/>
      <c r="D104" s="41"/>
      <c r="E104" s="42">
        <f t="shared" si="8"/>
        <v>0</v>
      </c>
      <c r="F104" s="43"/>
      <c r="G104" s="43">
        <f t="shared" si="9"/>
        <v>0</v>
      </c>
      <c r="H104" s="40">
        <f t="shared" si="7"/>
        <v>0</v>
      </c>
    </row>
    <row r="105" spans="1:8" s="59" customFormat="1" ht="25.5" x14ac:dyDescent="0.25">
      <c r="A105" s="44" t="s">
        <v>229</v>
      </c>
      <c r="B105" s="39" t="s">
        <v>118</v>
      </c>
      <c r="C105" s="49" t="s">
        <v>25</v>
      </c>
      <c r="D105" s="41">
        <v>4</v>
      </c>
      <c r="E105" s="42">
        <f t="shared" si="8"/>
        <v>1</v>
      </c>
      <c r="F105" s="43"/>
      <c r="G105" s="43">
        <f t="shared" si="9"/>
        <v>4</v>
      </c>
      <c r="H105" s="40">
        <f t="shared" si="7"/>
        <v>4</v>
      </c>
    </row>
    <row r="106" spans="1:8" s="59" customFormat="1" ht="25.5" x14ac:dyDescent="0.25">
      <c r="A106" s="44" t="s">
        <v>230</v>
      </c>
      <c r="B106" s="39" t="s">
        <v>119</v>
      </c>
      <c r="C106" s="49" t="s">
        <v>25</v>
      </c>
      <c r="D106" s="41">
        <v>1</v>
      </c>
      <c r="E106" s="42">
        <f t="shared" si="8"/>
        <v>1</v>
      </c>
      <c r="F106" s="43"/>
      <c r="G106" s="43">
        <f t="shared" si="9"/>
        <v>1</v>
      </c>
      <c r="H106" s="40">
        <f t="shared" si="7"/>
        <v>1</v>
      </c>
    </row>
    <row r="107" spans="1:8" s="59" customFormat="1" ht="191.25" x14ac:dyDescent="0.25">
      <c r="A107" s="44">
        <v>8.5</v>
      </c>
      <c r="B107" s="39" t="s">
        <v>120</v>
      </c>
      <c r="C107" s="49" t="s">
        <v>25</v>
      </c>
      <c r="D107" s="41">
        <v>2</v>
      </c>
      <c r="E107" s="42">
        <f t="shared" si="8"/>
        <v>1</v>
      </c>
      <c r="F107" s="43"/>
      <c r="G107" s="43">
        <f t="shared" si="9"/>
        <v>2</v>
      </c>
      <c r="H107" s="40">
        <f t="shared" si="7"/>
        <v>2</v>
      </c>
    </row>
    <row r="108" spans="1:8" s="59" customFormat="1" ht="216.75" x14ac:dyDescent="0.25">
      <c r="A108" s="44">
        <v>8.6</v>
      </c>
      <c r="B108" s="39" t="s">
        <v>121</v>
      </c>
      <c r="C108" s="49" t="s">
        <v>25</v>
      </c>
      <c r="D108" s="41">
        <v>4</v>
      </c>
      <c r="E108" s="42">
        <f t="shared" si="8"/>
        <v>1</v>
      </c>
      <c r="F108" s="43"/>
      <c r="G108" s="43">
        <f t="shared" si="9"/>
        <v>4</v>
      </c>
      <c r="H108" s="40">
        <f t="shared" si="7"/>
        <v>4</v>
      </c>
    </row>
    <row r="109" spans="1:8" s="59" customFormat="1" ht="38.25" x14ac:dyDescent="0.25">
      <c r="A109" s="44" t="s">
        <v>231</v>
      </c>
      <c r="B109" s="39" t="s">
        <v>122</v>
      </c>
      <c r="C109" s="49"/>
      <c r="D109" s="41"/>
      <c r="E109" s="42">
        <f t="shared" si="8"/>
        <v>0</v>
      </c>
      <c r="F109" s="43"/>
      <c r="G109" s="43">
        <f t="shared" si="9"/>
        <v>0</v>
      </c>
      <c r="H109" s="40">
        <f t="shared" si="7"/>
        <v>0</v>
      </c>
    </row>
    <row r="110" spans="1:8" s="59" customFormat="1" ht="153" x14ac:dyDescent="0.25">
      <c r="A110" s="44">
        <v>8.6999999999999993</v>
      </c>
      <c r="B110" s="39" t="s">
        <v>123</v>
      </c>
      <c r="C110" s="49" t="s">
        <v>20</v>
      </c>
      <c r="D110" s="41">
        <v>40.71</v>
      </c>
      <c r="E110" s="42">
        <f t="shared" si="8"/>
        <v>1</v>
      </c>
      <c r="F110" s="43"/>
      <c r="G110" s="43">
        <f t="shared" si="9"/>
        <v>40.71</v>
      </c>
      <c r="H110" s="40">
        <f t="shared" si="7"/>
        <v>40.71</v>
      </c>
    </row>
    <row r="111" spans="1:8" s="59" customFormat="1" ht="153" x14ac:dyDescent="0.25">
      <c r="A111" s="44">
        <v>8.8000000000000007</v>
      </c>
      <c r="B111" s="39" t="s">
        <v>124</v>
      </c>
      <c r="C111" s="49" t="s">
        <v>22</v>
      </c>
      <c r="D111" s="41">
        <v>20.7</v>
      </c>
      <c r="E111" s="42">
        <f t="shared" si="8"/>
        <v>1</v>
      </c>
      <c r="F111" s="43"/>
      <c r="G111" s="43">
        <f t="shared" si="9"/>
        <v>20.7</v>
      </c>
      <c r="H111" s="40">
        <f t="shared" si="7"/>
        <v>20.7</v>
      </c>
    </row>
    <row r="112" spans="1:8" s="59" customFormat="1" ht="102" x14ac:dyDescent="0.25">
      <c r="A112" s="44">
        <v>8.9</v>
      </c>
      <c r="B112" s="39" t="s">
        <v>125</v>
      </c>
      <c r="C112" s="49" t="s">
        <v>22</v>
      </c>
      <c r="D112" s="41">
        <v>20.7</v>
      </c>
      <c r="E112" s="42">
        <f t="shared" si="8"/>
        <v>1</v>
      </c>
      <c r="F112" s="43"/>
      <c r="G112" s="43">
        <f t="shared" si="9"/>
        <v>20.7</v>
      </c>
      <c r="H112" s="40">
        <f t="shared" si="7"/>
        <v>20.7</v>
      </c>
    </row>
    <row r="113" spans="1:8" s="59" customFormat="1" ht="102" x14ac:dyDescent="0.25">
      <c r="A113" s="87">
        <v>8.1</v>
      </c>
      <c r="B113" s="39" t="s">
        <v>126</v>
      </c>
      <c r="C113" s="49" t="s">
        <v>25</v>
      </c>
      <c r="D113" s="41">
        <v>1</v>
      </c>
      <c r="E113" s="42">
        <f t="shared" si="8"/>
        <v>1</v>
      </c>
      <c r="F113" s="43"/>
      <c r="G113" s="43">
        <f t="shared" si="9"/>
        <v>1</v>
      </c>
      <c r="H113" s="40">
        <f t="shared" si="7"/>
        <v>1</v>
      </c>
    </row>
    <row r="114" spans="1:8" s="23" customFormat="1" ht="21.75" customHeight="1" x14ac:dyDescent="0.25">
      <c r="A114" s="45"/>
      <c r="B114" s="38" t="s">
        <v>127</v>
      </c>
      <c r="C114" s="48"/>
      <c r="D114" s="54"/>
      <c r="E114" s="36">
        <f t="shared" si="8"/>
        <v>0</v>
      </c>
      <c r="F114" s="36"/>
      <c r="G114" s="61">
        <f>SUM(G90:G113)</f>
        <v>156.37</v>
      </c>
      <c r="H114" s="40">
        <f t="shared" si="7"/>
        <v>0</v>
      </c>
    </row>
    <row r="115" spans="1:8" s="23" customFormat="1" ht="21.75" customHeight="1" x14ac:dyDescent="0.25">
      <c r="A115" s="45">
        <v>9</v>
      </c>
      <c r="B115" s="38" t="s">
        <v>128</v>
      </c>
      <c r="C115" s="48"/>
      <c r="D115" s="54"/>
      <c r="E115" s="36">
        <f t="shared" si="8"/>
        <v>0</v>
      </c>
      <c r="F115" s="36"/>
      <c r="G115" s="61"/>
      <c r="H115" s="40">
        <f t="shared" si="7"/>
        <v>0</v>
      </c>
    </row>
    <row r="116" spans="1:8" s="59" customFormat="1" ht="216.75" x14ac:dyDescent="0.25">
      <c r="A116" s="44">
        <v>9.1</v>
      </c>
      <c r="B116" s="39" t="s">
        <v>129</v>
      </c>
      <c r="C116" s="49" t="s">
        <v>93</v>
      </c>
      <c r="D116" s="41">
        <v>8</v>
      </c>
      <c r="E116" s="42">
        <f t="shared" si="8"/>
        <v>1</v>
      </c>
      <c r="F116" s="43"/>
      <c r="G116" s="43">
        <f t="shared" si="9"/>
        <v>8</v>
      </c>
      <c r="H116" s="40">
        <f t="shared" si="7"/>
        <v>8</v>
      </c>
    </row>
    <row r="117" spans="1:8" s="59" customFormat="1" ht="204" x14ac:dyDescent="0.25">
      <c r="A117" s="44">
        <v>9.1999999999999993</v>
      </c>
      <c r="B117" s="39" t="s">
        <v>80</v>
      </c>
      <c r="C117" s="49" t="s">
        <v>22</v>
      </c>
      <c r="D117" s="41">
        <v>125</v>
      </c>
      <c r="E117" s="42">
        <f t="shared" si="8"/>
        <v>1</v>
      </c>
      <c r="F117" s="43"/>
      <c r="G117" s="43">
        <f t="shared" si="9"/>
        <v>125</v>
      </c>
      <c r="H117" s="40">
        <f t="shared" si="7"/>
        <v>125</v>
      </c>
    </row>
    <row r="118" spans="1:8" s="59" customFormat="1" ht="178.5" x14ac:dyDescent="0.25">
      <c r="A118" s="44">
        <v>9.3000000000000007</v>
      </c>
      <c r="B118" s="39" t="s">
        <v>83</v>
      </c>
      <c r="C118" s="49"/>
      <c r="D118" s="41"/>
      <c r="E118" s="42">
        <f t="shared" si="8"/>
        <v>0</v>
      </c>
      <c r="F118" s="43"/>
      <c r="G118" s="43">
        <f t="shared" si="9"/>
        <v>0</v>
      </c>
      <c r="H118" s="40">
        <f t="shared" si="7"/>
        <v>0</v>
      </c>
    </row>
    <row r="119" spans="1:8" s="59" customFormat="1" ht="15.75" x14ac:dyDescent="0.25">
      <c r="A119" s="44" t="s">
        <v>232</v>
      </c>
      <c r="B119" s="39" t="s">
        <v>84</v>
      </c>
      <c r="C119" s="49" t="s">
        <v>22</v>
      </c>
      <c r="D119" s="41">
        <v>125</v>
      </c>
      <c r="E119" s="42">
        <f t="shared" si="8"/>
        <v>1</v>
      </c>
      <c r="F119" s="43"/>
      <c r="G119" s="43">
        <f t="shared" si="9"/>
        <v>125</v>
      </c>
      <c r="H119" s="40">
        <f t="shared" si="7"/>
        <v>125</v>
      </c>
    </row>
    <row r="120" spans="1:8" s="59" customFormat="1" ht="153" x14ac:dyDescent="0.25">
      <c r="A120" s="44">
        <v>9.4</v>
      </c>
      <c r="B120" s="39" t="s">
        <v>130</v>
      </c>
      <c r="C120" s="49"/>
      <c r="D120" s="41"/>
      <c r="E120" s="42">
        <f t="shared" si="8"/>
        <v>0</v>
      </c>
      <c r="F120" s="43"/>
      <c r="G120" s="43">
        <f t="shared" si="9"/>
        <v>0</v>
      </c>
      <c r="H120" s="40">
        <f t="shared" si="7"/>
        <v>0</v>
      </c>
    </row>
    <row r="121" spans="1:8" s="59" customFormat="1" ht="15.75" x14ac:dyDescent="0.25">
      <c r="A121" s="44" t="s">
        <v>233</v>
      </c>
      <c r="B121" s="39" t="s">
        <v>131</v>
      </c>
      <c r="C121" s="49" t="s">
        <v>22</v>
      </c>
      <c r="D121" s="41">
        <v>165</v>
      </c>
      <c r="E121" s="42">
        <f t="shared" si="8"/>
        <v>1</v>
      </c>
      <c r="F121" s="43"/>
      <c r="G121" s="43">
        <f t="shared" si="9"/>
        <v>165</v>
      </c>
      <c r="H121" s="40">
        <f t="shared" si="7"/>
        <v>165</v>
      </c>
    </row>
    <row r="122" spans="1:8" s="59" customFormat="1" ht="280.5" x14ac:dyDescent="0.25">
      <c r="A122" s="44">
        <v>9.5</v>
      </c>
      <c r="B122" s="39" t="s">
        <v>132</v>
      </c>
      <c r="C122" s="49" t="s">
        <v>25</v>
      </c>
      <c r="D122" s="41">
        <v>8</v>
      </c>
      <c r="E122" s="42">
        <f t="shared" si="8"/>
        <v>1</v>
      </c>
      <c r="F122" s="43"/>
      <c r="G122" s="43">
        <f t="shared" si="9"/>
        <v>8</v>
      </c>
      <c r="H122" s="40">
        <f t="shared" si="7"/>
        <v>8</v>
      </c>
    </row>
    <row r="123" spans="1:8" s="59" customFormat="1" ht="102" x14ac:dyDescent="0.25">
      <c r="A123" s="44">
        <v>9.6</v>
      </c>
      <c r="B123" s="39" t="s">
        <v>89</v>
      </c>
      <c r="C123" s="49" t="s">
        <v>25</v>
      </c>
      <c r="D123" s="41">
        <v>9</v>
      </c>
      <c r="E123" s="42">
        <f t="shared" si="8"/>
        <v>1</v>
      </c>
      <c r="F123" s="43"/>
      <c r="G123" s="43">
        <f t="shared" si="9"/>
        <v>9</v>
      </c>
      <c r="H123" s="40">
        <f t="shared" si="7"/>
        <v>9</v>
      </c>
    </row>
    <row r="124" spans="1:8" s="59" customFormat="1" ht="229.5" x14ac:dyDescent="0.25">
      <c r="A124" s="44">
        <v>9.6999999999999993</v>
      </c>
      <c r="B124" s="39" t="s">
        <v>133</v>
      </c>
      <c r="C124" s="49" t="s">
        <v>25</v>
      </c>
      <c r="D124" s="41">
        <v>1</v>
      </c>
      <c r="E124" s="42">
        <f t="shared" si="8"/>
        <v>1</v>
      </c>
      <c r="F124" s="43"/>
      <c r="G124" s="43">
        <f t="shared" si="9"/>
        <v>1</v>
      </c>
      <c r="H124" s="40">
        <f t="shared" si="7"/>
        <v>1</v>
      </c>
    </row>
    <row r="125" spans="1:8" s="59" customFormat="1" ht="51" x14ac:dyDescent="0.25">
      <c r="A125" s="44">
        <v>9.8000000000000007</v>
      </c>
      <c r="B125" s="39" t="s">
        <v>94</v>
      </c>
      <c r="C125" s="49" t="s">
        <v>25</v>
      </c>
      <c r="D125" s="41">
        <v>1</v>
      </c>
      <c r="E125" s="42">
        <f t="shared" si="8"/>
        <v>1</v>
      </c>
      <c r="F125" s="43"/>
      <c r="G125" s="43">
        <f t="shared" si="9"/>
        <v>1</v>
      </c>
      <c r="H125" s="40">
        <f t="shared" si="7"/>
        <v>1</v>
      </c>
    </row>
    <row r="126" spans="1:8" s="59" customFormat="1" ht="178.5" x14ac:dyDescent="0.25">
      <c r="A126" s="44">
        <v>9.9</v>
      </c>
      <c r="B126" s="39" t="s">
        <v>85</v>
      </c>
      <c r="C126" s="49"/>
      <c r="D126" s="41"/>
      <c r="E126" s="42">
        <f t="shared" si="8"/>
        <v>0</v>
      </c>
      <c r="F126" s="43"/>
      <c r="G126" s="43">
        <f t="shared" si="9"/>
        <v>0</v>
      </c>
      <c r="H126" s="40">
        <f t="shared" si="7"/>
        <v>0</v>
      </c>
    </row>
    <row r="127" spans="1:8" s="59" customFormat="1" ht="15.75" x14ac:dyDescent="0.25">
      <c r="A127" s="44" t="s">
        <v>234</v>
      </c>
      <c r="B127" s="39" t="s">
        <v>134</v>
      </c>
      <c r="C127" s="49" t="s">
        <v>22</v>
      </c>
      <c r="D127" s="41">
        <v>15</v>
      </c>
      <c r="E127" s="42">
        <f t="shared" si="8"/>
        <v>1</v>
      </c>
      <c r="F127" s="43"/>
      <c r="G127" s="43">
        <f t="shared" si="9"/>
        <v>15</v>
      </c>
      <c r="H127" s="40">
        <f t="shared" si="7"/>
        <v>15</v>
      </c>
    </row>
    <row r="128" spans="1:8" s="23" customFormat="1" ht="21.75" customHeight="1" x14ac:dyDescent="0.25">
      <c r="A128" s="45"/>
      <c r="B128" s="38" t="s">
        <v>100</v>
      </c>
      <c r="C128" s="48"/>
      <c r="D128" s="54"/>
      <c r="E128" s="36">
        <f t="shared" si="8"/>
        <v>0</v>
      </c>
      <c r="F128" s="36"/>
      <c r="G128" s="61">
        <f>SUM(G116:G127)</f>
        <v>457</v>
      </c>
      <c r="H128" s="40">
        <f t="shared" si="7"/>
        <v>0</v>
      </c>
    </row>
    <row r="129" spans="1:8" s="23" customFormat="1" ht="21.75" customHeight="1" x14ac:dyDescent="0.25">
      <c r="A129" s="45"/>
      <c r="B129" s="38" t="s">
        <v>265</v>
      </c>
      <c r="C129" s="48"/>
      <c r="D129" s="54"/>
      <c r="E129" s="36"/>
      <c r="F129" s="36"/>
      <c r="G129" s="61">
        <f>+G128+G114</f>
        <v>613.37</v>
      </c>
      <c r="H129" s="40">
        <f t="shared" si="7"/>
        <v>0</v>
      </c>
    </row>
    <row r="130" spans="1:8" s="23" customFormat="1" ht="21.75" customHeight="1" x14ac:dyDescent="0.25">
      <c r="A130" s="45" t="s">
        <v>135</v>
      </c>
      <c r="B130" s="38" t="s">
        <v>136</v>
      </c>
      <c r="C130" s="48"/>
      <c r="D130" s="54"/>
      <c r="E130" s="36">
        <f t="shared" si="8"/>
        <v>0</v>
      </c>
      <c r="F130" s="36"/>
      <c r="G130" s="61"/>
      <c r="H130" s="40">
        <f t="shared" si="7"/>
        <v>0</v>
      </c>
    </row>
    <row r="131" spans="1:8" s="23" customFormat="1" ht="21.75" customHeight="1" x14ac:dyDescent="0.25">
      <c r="A131" s="45">
        <v>10</v>
      </c>
      <c r="B131" s="38" t="s">
        <v>137</v>
      </c>
      <c r="C131" s="48"/>
      <c r="D131" s="54"/>
      <c r="E131" s="36">
        <f t="shared" si="8"/>
        <v>0</v>
      </c>
      <c r="F131" s="36"/>
      <c r="G131" s="61"/>
      <c r="H131" s="40">
        <f t="shared" si="7"/>
        <v>0</v>
      </c>
    </row>
    <row r="132" spans="1:8" s="59" customFormat="1" ht="229.5" x14ac:dyDescent="0.25">
      <c r="A132" s="44">
        <v>10.1</v>
      </c>
      <c r="B132" s="39" t="s">
        <v>138</v>
      </c>
      <c r="C132" s="49" t="s">
        <v>20</v>
      </c>
      <c r="D132" s="41">
        <v>28.5</v>
      </c>
      <c r="E132" s="42">
        <f t="shared" si="8"/>
        <v>1</v>
      </c>
      <c r="F132" s="43"/>
      <c r="G132" s="43">
        <f t="shared" si="9"/>
        <v>28.5</v>
      </c>
      <c r="H132" s="40">
        <f t="shared" si="7"/>
        <v>28.5</v>
      </c>
    </row>
    <row r="133" spans="1:8" s="59" customFormat="1" ht="255" x14ac:dyDescent="0.25">
      <c r="A133" s="44">
        <v>10.199999999999999</v>
      </c>
      <c r="B133" s="39" t="s">
        <v>139</v>
      </c>
      <c r="C133" s="49" t="s">
        <v>22</v>
      </c>
      <c r="D133" s="41">
        <v>8</v>
      </c>
      <c r="E133" s="42">
        <f t="shared" si="8"/>
        <v>1</v>
      </c>
      <c r="F133" s="43"/>
      <c r="G133" s="43">
        <f t="shared" si="9"/>
        <v>8</v>
      </c>
      <c r="H133" s="40">
        <f t="shared" si="7"/>
        <v>8</v>
      </c>
    </row>
    <row r="134" spans="1:8" s="59" customFormat="1" ht="153" x14ac:dyDescent="0.25">
      <c r="A134" s="44">
        <v>10.3</v>
      </c>
      <c r="B134" s="39" t="s">
        <v>104</v>
      </c>
      <c r="C134" s="49"/>
      <c r="D134" s="41"/>
      <c r="E134" s="42">
        <f t="shared" si="8"/>
        <v>0</v>
      </c>
      <c r="F134" s="43"/>
      <c r="G134" s="43">
        <f t="shared" si="9"/>
        <v>0</v>
      </c>
      <c r="H134" s="40">
        <f t="shared" si="7"/>
        <v>0</v>
      </c>
    </row>
    <row r="135" spans="1:8" s="59" customFormat="1" ht="15.75" x14ac:dyDescent="0.25">
      <c r="A135" s="44" t="s">
        <v>235</v>
      </c>
      <c r="B135" s="39" t="s">
        <v>140</v>
      </c>
      <c r="C135" s="49" t="s">
        <v>25</v>
      </c>
      <c r="D135" s="41">
        <v>4</v>
      </c>
      <c r="E135" s="42">
        <f t="shared" si="8"/>
        <v>1</v>
      </c>
      <c r="F135" s="43"/>
      <c r="G135" s="43">
        <f t="shared" si="9"/>
        <v>4</v>
      </c>
      <c r="H135" s="40">
        <f t="shared" si="7"/>
        <v>4</v>
      </c>
    </row>
    <row r="136" spans="1:8" s="59" customFormat="1" ht="15.75" x14ac:dyDescent="0.25">
      <c r="A136" s="44" t="s">
        <v>236</v>
      </c>
      <c r="B136" s="39" t="s">
        <v>141</v>
      </c>
      <c r="C136" s="49" t="s">
        <v>25</v>
      </c>
      <c r="D136" s="41">
        <v>1</v>
      </c>
      <c r="E136" s="42">
        <f t="shared" si="8"/>
        <v>1</v>
      </c>
      <c r="F136" s="43"/>
      <c r="G136" s="43">
        <f t="shared" si="9"/>
        <v>1</v>
      </c>
      <c r="H136" s="40">
        <f t="shared" si="7"/>
        <v>1</v>
      </c>
    </row>
    <row r="137" spans="1:8" s="59" customFormat="1" ht="15.75" x14ac:dyDescent="0.25">
      <c r="A137" s="44" t="s">
        <v>237</v>
      </c>
      <c r="B137" s="39" t="s">
        <v>142</v>
      </c>
      <c r="C137" s="49" t="s">
        <v>25</v>
      </c>
      <c r="D137" s="41">
        <v>2</v>
      </c>
      <c r="E137" s="42">
        <f t="shared" si="8"/>
        <v>1</v>
      </c>
      <c r="F137" s="43"/>
      <c r="G137" s="43">
        <f t="shared" si="9"/>
        <v>2</v>
      </c>
      <c r="H137" s="40">
        <f t="shared" si="7"/>
        <v>2</v>
      </c>
    </row>
    <row r="138" spans="1:8" s="59" customFormat="1" ht="15.75" x14ac:dyDescent="0.25">
      <c r="A138" s="44" t="s">
        <v>238</v>
      </c>
      <c r="B138" s="39" t="s">
        <v>143</v>
      </c>
      <c r="C138" s="49" t="s">
        <v>25</v>
      </c>
      <c r="D138" s="41">
        <v>1</v>
      </c>
      <c r="E138" s="42">
        <f t="shared" si="8"/>
        <v>1</v>
      </c>
      <c r="F138" s="43"/>
      <c r="G138" s="43">
        <f t="shared" si="9"/>
        <v>1</v>
      </c>
      <c r="H138" s="40">
        <f t="shared" si="7"/>
        <v>1</v>
      </c>
    </row>
    <row r="139" spans="1:8" s="59" customFormat="1" ht="15.75" x14ac:dyDescent="0.25">
      <c r="A139" s="44" t="s">
        <v>239</v>
      </c>
      <c r="B139" s="39" t="s">
        <v>144</v>
      </c>
      <c r="C139" s="49" t="s">
        <v>20</v>
      </c>
      <c r="D139" s="41">
        <v>35.17</v>
      </c>
      <c r="E139" s="42">
        <f t="shared" si="8"/>
        <v>1</v>
      </c>
      <c r="F139" s="43"/>
      <c r="G139" s="43">
        <f t="shared" si="9"/>
        <v>35.17</v>
      </c>
      <c r="H139" s="40">
        <f t="shared" si="7"/>
        <v>35.17</v>
      </c>
    </row>
    <row r="140" spans="1:8" s="59" customFormat="1" ht="25.5" x14ac:dyDescent="0.25">
      <c r="A140" s="44" t="s">
        <v>240</v>
      </c>
      <c r="B140" s="39" t="s">
        <v>145</v>
      </c>
      <c r="C140" s="49" t="s">
        <v>20</v>
      </c>
      <c r="D140" s="41">
        <v>11.82</v>
      </c>
      <c r="E140" s="42">
        <f t="shared" si="8"/>
        <v>1</v>
      </c>
      <c r="F140" s="43"/>
      <c r="G140" s="43">
        <f t="shared" si="9"/>
        <v>11.82</v>
      </c>
      <c r="H140" s="40">
        <f t="shared" si="7"/>
        <v>11.82</v>
      </c>
    </row>
    <row r="141" spans="1:8" s="59" customFormat="1" ht="15.75" x14ac:dyDescent="0.25">
      <c r="A141" s="44" t="s">
        <v>241</v>
      </c>
      <c r="B141" s="39" t="s">
        <v>146</v>
      </c>
      <c r="C141" s="49" t="s">
        <v>25</v>
      </c>
      <c r="D141" s="41">
        <v>1</v>
      </c>
      <c r="E141" s="42">
        <f t="shared" si="8"/>
        <v>1</v>
      </c>
      <c r="F141" s="43"/>
      <c r="G141" s="43">
        <f t="shared" si="9"/>
        <v>1</v>
      </c>
      <c r="H141" s="40">
        <f t="shared" si="7"/>
        <v>1</v>
      </c>
    </row>
    <row r="142" spans="1:8" s="59" customFormat="1" ht="114.75" x14ac:dyDescent="0.25">
      <c r="A142" s="44">
        <v>10.4</v>
      </c>
      <c r="B142" s="39" t="s">
        <v>147</v>
      </c>
      <c r="C142" s="49" t="s">
        <v>25</v>
      </c>
      <c r="D142" s="41">
        <v>1</v>
      </c>
      <c r="E142" s="42">
        <f t="shared" si="8"/>
        <v>1</v>
      </c>
      <c r="F142" s="43"/>
      <c r="G142" s="43">
        <f t="shared" si="9"/>
        <v>1</v>
      </c>
      <c r="H142" s="40">
        <f t="shared" si="7"/>
        <v>1</v>
      </c>
    </row>
    <row r="143" spans="1:8" s="59" customFormat="1" ht="102" x14ac:dyDescent="0.25">
      <c r="A143" s="44">
        <v>10.5</v>
      </c>
      <c r="B143" s="39" t="s">
        <v>148</v>
      </c>
      <c r="C143" s="49" t="s">
        <v>149</v>
      </c>
      <c r="D143" s="41">
        <v>1</v>
      </c>
      <c r="E143" s="42">
        <f t="shared" si="8"/>
        <v>1</v>
      </c>
      <c r="F143" s="43"/>
      <c r="G143" s="43">
        <f t="shared" si="9"/>
        <v>1</v>
      </c>
      <c r="H143" s="40">
        <f t="shared" si="7"/>
        <v>1</v>
      </c>
    </row>
    <row r="144" spans="1:8" s="59" customFormat="1" ht="114.75" x14ac:dyDescent="0.25">
      <c r="A144" s="44">
        <v>10.6</v>
      </c>
      <c r="B144" s="39" t="s">
        <v>150</v>
      </c>
      <c r="C144" s="49" t="s">
        <v>22</v>
      </c>
      <c r="D144" s="41">
        <v>6</v>
      </c>
      <c r="E144" s="42">
        <f t="shared" si="8"/>
        <v>1</v>
      </c>
      <c r="F144" s="43"/>
      <c r="G144" s="43">
        <f t="shared" si="9"/>
        <v>6</v>
      </c>
      <c r="H144" s="40">
        <f t="shared" si="7"/>
        <v>6</v>
      </c>
    </row>
    <row r="145" spans="1:8" s="59" customFormat="1" ht="63.75" x14ac:dyDescent="0.25">
      <c r="A145" s="44">
        <v>10.7</v>
      </c>
      <c r="B145" s="39" t="s">
        <v>151</v>
      </c>
      <c r="C145" s="49" t="s">
        <v>152</v>
      </c>
      <c r="D145" s="41">
        <v>8</v>
      </c>
      <c r="E145" s="42">
        <f t="shared" si="8"/>
        <v>1</v>
      </c>
      <c r="F145" s="43"/>
      <c r="G145" s="43">
        <f t="shared" si="9"/>
        <v>8</v>
      </c>
      <c r="H145" s="40">
        <f t="shared" ref="H145:H198" si="10">ROUND($D145*E145,2)</f>
        <v>8</v>
      </c>
    </row>
    <row r="146" spans="1:8" s="59" customFormat="1" ht="165.75" x14ac:dyDescent="0.25">
      <c r="A146" s="44">
        <v>10.8</v>
      </c>
      <c r="B146" s="39" t="s">
        <v>153</v>
      </c>
      <c r="C146" s="49"/>
      <c r="D146" s="41"/>
      <c r="E146" s="42">
        <f t="shared" si="8"/>
        <v>0</v>
      </c>
      <c r="F146" s="43"/>
      <c r="G146" s="43">
        <f t="shared" si="9"/>
        <v>0</v>
      </c>
      <c r="H146" s="40">
        <f t="shared" si="10"/>
        <v>0</v>
      </c>
    </row>
    <row r="147" spans="1:8" s="59" customFormat="1" ht="38.25" x14ac:dyDescent="0.25">
      <c r="A147" s="44" t="s">
        <v>242</v>
      </c>
      <c r="B147" s="39" t="s">
        <v>154</v>
      </c>
      <c r="C147" s="49" t="s">
        <v>25</v>
      </c>
      <c r="D147" s="41">
        <v>2</v>
      </c>
      <c r="E147" s="42">
        <f t="shared" si="8"/>
        <v>1</v>
      </c>
      <c r="F147" s="43"/>
      <c r="G147" s="43">
        <f t="shared" si="9"/>
        <v>2</v>
      </c>
      <c r="H147" s="40">
        <f t="shared" si="10"/>
        <v>2</v>
      </c>
    </row>
    <row r="148" spans="1:8" s="59" customFormat="1" ht="89.25" x14ac:dyDescent="0.25">
      <c r="A148" s="44" t="s">
        <v>243</v>
      </c>
      <c r="B148" s="39" t="s">
        <v>155</v>
      </c>
      <c r="C148" s="49" t="s">
        <v>25</v>
      </c>
      <c r="D148" s="41">
        <v>2</v>
      </c>
      <c r="E148" s="42">
        <f t="shared" ref="E148:E198" si="11">IF(D148&gt;0,1,0)</f>
        <v>1</v>
      </c>
      <c r="F148" s="43"/>
      <c r="G148" s="43">
        <f t="shared" ref="G148:G198" si="12">ROUND($D148*E148,2)</f>
        <v>2</v>
      </c>
      <c r="H148" s="40">
        <f t="shared" si="10"/>
        <v>2</v>
      </c>
    </row>
    <row r="149" spans="1:8" s="59" customFormat="1" ht="76.5" x14ac:dyDescent="0.25">
      <c r="A149" s="44" t="s">
        <v>244</v>
      </c>
      <c r="B149" s="39" t="s">
        <v>156</v>
      </c>
      <c r="C149" s="49" t="s">
        <v>25</v>
      </c>
      <c r="D149" s="41">
        <v>4</v>
      </c>
      <c r="E149" s="42">
        <f t="shared" si="11"/>
        <v>1</v>
      </c>
      <c r="F149" s="43"/>
      <c r="G149" s="43">
        <f t="shared" si="12"/>
        <v>4</v>
      </c>
      <c r="H149" s="40">
        <f t="shared" si="10"/>
        <v>4</v>
      </c>
    </row>
    <row r="150" spans="1:8" s="59" customFormat="1" ht="76.5" x14ac:dyDescent="0.25">
      <c r="A150" s="44">
        <v>10.9</v>
      </c>
      <c r="B150" s="39" t="s">
        <v>157</v>
      </c>
      <c r="C150" s="49" t="s">
        <v>20</v>
      </c>
      <c r="D150" s="41">
        <v>0.96</v>
      </c>
      <c r="E150" s="42">
        <f t="shared" si="11"/>
        <v>1</v>
      </c>
      <c r="F150" s="43"/>
      <c r="G150" s="43">
        <f t="shared" si="12"/>
        <v>0.96</v>
      </c>
      <c r="H150" s="40">
        <f t="shared" si="10"/>
        <v>0.96</v>
      </c>
    </row>
    <row r="151" spans="1:8" s="59" customFormat="1" ht="178.5" x14ac:dyDescent="0.25">
      <c r="A151" s="44">
        <v>10.1</v>
      </c>
      <c r="B151" s="39" t="s">
        <v>158</v>
      </c>
      <c r="C151" s="49" t="s">
        <v>20</v>
      </c>
      <c r="D151" s="41">
        <v>9.75</v>
      </c>
      <c r="E151" s="42">
        <f t="shared" si="11"/>
        <v>1</v>
      </c>
      <c r="F151" s="43"/>
      <c r="G151" s="43">
        <f t="shared" si="12"/>
        <v>9.75</v>
      </c>
      <c r="H151" s="40">
        <f t="shared" si="10"/>
        <v>9.75</v>
      </c>
    </row>
    <row r="152" spans="1:8" s="59" customFormat="1" ht="395.25" x14ac:dyDescent="0.25">
      <c r="A152" s="44">
        <v>10.11</v>
      </c>
      <c r="B152" s="39" t="s">
        <v>159</v>
      </c>
      <c r="C152" s="49"/>
      <c r="D152" s="41"/>
      <c r="E152" s="42">
        <f t="shared" si="11"/>
        <v>0</v>
      </c>
      <c r="F152" s="43"/>
      <c r="G152" s="43">
        <f t="shared" si="12"/>
        <v>0</v>
      </c>
      <c r="H152" s="40">
        <f t="shared" si="10"/>
        <v>0</v>
      </c>
    </row>
    <row r="153" spans="1:8" s="59" customFormat="1" ht="38.25" x14ac:dyDescent="0.25">
      <c r="A153" s="44" t="s">
        <v>245</v>
      </c>
      <c r="B153" s="39" t="s">
        <v>160</v>
      </c>
      <c r="C153" s="49" t="s">
        <v>20</v>
      </c>
      <c r="D153" s="41">
        <v>13</v>
      </c>
      <c r="E153" s="42">
        <f t="shared" si="11"/>
        <v>1</v>
      </c>
      <c r="F153" s="43"/>
      <c r="G153" s="43">
        <f t="shared" si="12"/>
        <v>13</v>
      </c>
      <c r="H153" s="40">
        <f t="shared" si="10"/>
        <v>13</v>
      </c>
    </row>
    <row r="154" spans="1:8" s="59" customFormat="1" ht="140.25" x14ac:dyDescent="0.25">
      <c r="A154" s="44">
        <v>10.119999999999999</v>
      </c>
      <c r="B154" s="39" t="s">
        <v>161</v>
      </c>
      <c r="C154" s="49" t="s">
        <v>20</v>
      </c>
      <c r="D154" s="41">
        <v>18</v>
      </c>
      <c r="E154" s="42">
        <f t="shared" si="11"/>
        <v>1</v>
      </c>
      <c r="F154" s="43"/>
      <c r="G154" s="43">
        <f t="shared" si="12"/>
        <v>18</v>
      </c>
      <c r="H154" s="40">
        <f t="shared" si="10"/>
        <v>18</v>
      </c>
    </row>
    <row r="155" spans="1:8" s="59" customFormat="1" ht="216.75" x14ac:dyDescent="0.25">
      <c r="A155" s="44">
        <v>10.130000000000001</v>
      </c>
      <c r="B155" s="39" t="s">
        <v>162</v>
      </c>
      <c r="C155" s="49"/>
      <c r="D155" s="41"/>
      <c r="E155" s="42">
        <f t="shared" si="11"/>
        <v>0</v>
      </c>
      <c r="F155" s="43"/>
      <c r="G155" s="43">
        <f t="shared" si="12"/>
        <v>0</v>
      </c>
      <c r="H155" s="40">
        <f t="shared" si="10"/>
        <v>0</v>
      </c>
    </row>
    <row r="156" spans="1:8" s="59" customFormat="1" ht="63.75" x14ac:dyDescent="0.25">
      <c r="A156" s="44" t="s">
        <v>246</v>
      </c>
      <c r="B156" s="39" t="s">
        <v>163</v>
      </c>
      <c r="C156" s="49" t="s">
        <v>20</v>
      </c>
      <c r="D156" s="41">
        <v>42</v>
      </c>
      <c r="E156" s="42">
        <f t="shared" si="11"/>
        <v>1</v>
      </c>
      <c r="F156" s="43"/>
      <c r="G156" s="43">
        <f t="shared" si="12"/>
        <v>42</v>
      </c>
      <c r="H156" s="40">
        <f t="shared" si="10"/>
        <v>42</v>
      </c>
    </row>
    <row r="157" spans="1:8" s="59" customFormat="1" ht="229.5" x14ac:dyDescent="0.25">
      <c r="A157" s="44">
        <v>10.14</v>
      </c>
      <c r="B157" s="39" t="s">
        <v>164</v>
      </c>
      <c r="C157" s="49"/>
      <c r="D157" s="41"/>
      <c r="E157" s="42">
        <f t="shared" si="11"/>
        <v>0</v>
      </c>
      <c r="F157" s="43"/>
      <c r="G157" s="43">
        <f t="shared" si="12"/>
        <v>0</v>
      </c>
      <c r="H157" s="40">
        <f t="shared" si="10"/>
        <v>0</v>
      </c>
    </row>
    <row r="158" spans="1:8" s="59" customFormat="1" ht="38.25" x14ac:dyDescent="0.25">
      <c r="A158" s="44" t="s">
        <v>247</v>
      </c>
      <c r="B158" s="39" t="s">
        <v>165</v>
      </c>
      <c r="C158" s="49" t="s">
        <v>20</v>
      </c>
      <c r="D158" s="41">
        <v>30</v>
      </c>
      <c r="E158" s="42">
        <f t="shared" si="11"/>
        <v>1</v>
      </c>
      <c r="F158" s="43"/>
      <c r="G158" s="43">
        <f t="shared" si="12"/>
        <v>30</v>
      </c>
      <c r="H158" s="40">
        <f t="shared" si="10"/>
        <v>30</v>
      </c>
    </row>
    <row r="159" spans="1:8" s="59" customFormat="1" ht="204" x14ac:dyDescent="0.25">
      <c r="A159" s="44">
        <v>10.15</v>
      </c>
      <c r="B159" s="39" t="s">
        <v>166</v>
      </c>
      <c r="C159" s="49" t="s">
        <v>22</v>
      </c>
      <c r="D159" s="41">
        <v>22</v>
      </c>
      <c r="E159" s="42">
        <f t="shared" si="11"/>
        <v>1</v>
      </c>
      <c r="F159" s="43"/>
      <c r="G159" s="43">
        <f t="shared" si="12"/>
        <v>22</v>
      </c>
      <c r="H159" s="40">
        <f t="shared" si="10"/>
        <v>22</v>
      </c>
    </row>
    <row r="160" spans="1:8" s="59" customFormat="1" ht="102" x14ac:dyDescent="0.25">
      <c r="A160" s="44">
        <v>10.16</v>
      </c>
      <c r="B160" s="39" t="s">
        <v>167</v>
      </c>
      <c r="C160" s="49" t="s">
        <v>20</v>
      </c>
      <c r="D160" s="41">
        <v>35</v>
      </c>
      <c r="E160" s="42">
        <f t="shared" si="11"/>
        <v>1</v>
      </c>
      <c r="F160" s="43"/>
      <c r="G160" s="43">
        <f t="shared" si="12"/>
        <v>35</v>
      </c>
      <c r="H160" s="40">
        <f t="shared" si="10"/>
        <v>35</v>
      </c>
    </row>
    <row r="161" spans="1:8" s="59" customFormat="1" ht="280.5" x14ac:dyDescent="0.25">
      <c r="A161" s="44">
        <v>10.17</v>
      </c>
      <c r="B161" s="39" t="s">
        <v>168</v>
      </c>
      <c r="C161" s="49" t="s">
        <v>20</v>
      </c>
      <c r="D161" s="41">
        <v>35</v>
      </c>
      <c r="E161" s="42">
        <f t="shared" si="11"/>
        <v>1</v>
      </c>
      <c r="F161" s="43"/>
      <c r="G161" s="43">
        <f t="shared" si="12"/>
        <v>35</v>
      </c>
      <c r="H161" s="40">
        <f t="shared" si="10"/>
        <v>35</v>
      </c>
    </row>
    <row r="162" spans="1:8" s="59" customFormat="1" ht="51" x14ac:dyDescent="0.25">
      <c r="A162" s="44">
        <v>10.18</v>
      </c>
      <c r="B162" s="39" t="s">
        <v>169</v>
      </c>
      <c r="C162" s="49" t="s">
        <v>25</v>
      </c>
      <c r="D162" s="41">
        <v>1</v>
      </c>
      <c r="E162" s="42">
        <f t="shared" si="11"/>
        <v>1</v>
      </c>
      <c r="F162" s="43"/>
      <c r="G162" s="43">
        <f t="shared" si="12"/>
        <v>1</v>
      </c>
      <c r="H162" s="40">
        <f t="shared" si="10"/>
        <v>1</v>
      </c>
    </row>
    <row r="163" spans="1:8" s="59" customFormat="1" ht="102" x14ac:dyDescent="0.25">
      <c r="A163" s="44">
        <v>10.19</v>
      </c>
      <c r="B163" s="39" t="s">
        <v>170</v>
      </c>
      <c r="C163" s="49" t="s">
        <v>22</v>
      </c>
      <c r="D163" s="41">
        <v>2</v>
      </c>
      <c r="E163" s="42">
        <f t="shared" si="11"/>
        <v>1</v>
      </c>
      <c r="F163" s="43"/>
      <c r="G163" s="43">
        <f t="shared" si="12"/>
        <v>2</v>
      </c>
      <c r="H163" s="40">
        <f t="shared" si="10"/>
        <v>2</v>
      </c>
    </row>
    <row r="164" spans="1:8" s="59" customFormat="1" ht="242.25" x14ac:dyDescent="0.25">
      <c r="A164" s="44">
        <v>10.199999999999999</v>
      </c>
      <c r="B164" s="39" t="s">
        <v>171</v>
      </c>
      <c r="C164" s="49"/>
      <c r="D164" s="41"/>
      <c r="E164" s="42">
        <f t="shared" si="11"/>
        <v>0</v>
      </c>
      <c r="F164" s="43"/>
      <c r="G164" s="43">
        <f t="shared" si="12"/>
        <v>0</v>
      </c>
      <c r="H164" s="40">
        <f t="shared" si="10"/>
        <v>0</v>
      </c>
    </row>
    <row r="165" spans="1:8" s="59" customFormat="1" ht="114.75" x14ac:dyDescent="0.25">
      <c r="A165" s="44" t="s">
        <v>248</v>
      </c>
      <c r="B165" s="39" t="s">
        <v>172</v>
      </c>
      <c r="C165" s="49" t="s">
        <v>22</v>
      </c>
      <c r="D165" s="41">
        <v>50</v>
      </c>
      <c r="E165" s="42">
        <f t="shared" si="11"/>
        <v>1</v>
      </c>
      <c r="F165" s="43"/>
      <c r="G165" s="43">
        <f t="shared" si="12"/>
        <v>50</v>
      </c>
      <c r="H165" s="40">
        <f t="shared" si="10"/>
        <v>50</v>
      </c>
    </row>
    <row r="166" spans="1:8" s="59" customFormat="1" ht="204" x14ac:dyDescent="0.25">
      <c r="A166" s="44">
        <v>10.210000000000001</v>
      </c>
      <c r="B166" s="39" t="s">
        <v>173</v>
      </c>
      <c r="C166" s="49"/>
      <c r="D166" s="41"/>
      <c r="E166" s="42">
        <f t="shared" si="11"/>
        <v>0</v>
      </c>
      <c r="F166" s="43"/>
      <c r="G166" s="43">
        <f t="shared" si="12"/>
        <v>0</v>
      </c>
      <c r="H166" s="40">
        <f t="shared" si="10"/>
        <v>0</v>
      </c>
    </row>
    <row r="167" spans="1:8" s="59" customFormat="1" ht="38.25" x14ac:dyDescent="0.25">
      <c r="A167" s="44" t="s">
        <v>249</v>
      </c>
      <c r="B167" s="39" t="s">
        <v>174</v>
      </c>
      <c r="C167" s="49" t="s">
        <v>175</v>
      </c>
      <c r="D167" s="41">
        <v>5</v>
      </c>
      <c r="E167" s="42">
        <f t="shared" si="11"/>
        <v>1</v>
      </c>
      <c r="F167" s="43"/>
      <c r="G167" s="43">
        <f t="shared" si="12"/>
        <v>5</v>
      </c>
      <c r="H167" s="40">
        <f t="shared" si="10"/>
        <v>5</v>
      </c>
    </row>
    <row r="168" spans="1:8" s="59" customFormat="1" ht="38.25" x14ac:dyDescent="0.25">
      <c r="A168" s="44" t="s">
        <v>250</v>
      </c>
      <c r="B168" s="39" t="s">
        <v>176</v>
      </c>
      <c r="C168" s="49" t="s">
        <v>25</v>
      </c>
      <c r="D168" s="41">
        <v>1</v>
      </c>
      <c r="E168" s="42">
        <f t="shared" si="11"/>
        <v>1</v>
      </c>
      <c r="F168" s="43"/>
      <c r="G168" s="43">
        <f t="shared" si="12"/>
        <v>1</v>
      </c>
      <c r="H168" s="40">
        <f t="shared" si="10"/>
        <v>1</v>
      </c>
    </row>
    <row r="169" spans="1:8" s="59" customFormat="1" ht="127.5" x14ac:dyDescent="0.25">
      <c r="A169" s="44">
        <v>10.220000000000001</v>
      </c>
      <c r="B169" s="39" t="s">
        <v>177</v>
      </c>
      <c r="C169" s="49" t="s">
        <v>20</v>
      </c>
      <c r="D169" s="41">
        <v>125</v>
      </c>
      <c r="E169" s="42">
        <f t="shared" si="11"/>
        <v>1</v>
      </c>
      <c r="F169" s="43"/>
      <c r="G169" s="43">
        <f t="shared" si="12"/>
        <v>125</v>
      </c>
      <c r="H169" s="40">
        <f t="shared" si="10"/>
        <v>125</v>
      </c>
    </row>
    <row r="170" spans="1:8" s="59" customFormat="1" ht="331.5" x14ac:dyDescent="0.25">
      <c r="A170" s="44">
        <v>10.23</v>
      </c>
      <c r="B170" s="39" t="s">
        <v>178</v>
      </c>
      <c r="C170" s="49"/>
      <c r="D170" s="41"/>
      <c r="E170" s="42">
        <f t="shared" si="11"/>
        <v>0</v>
      </c>
      <c r="F170" s="43"/>
      <c r="G170" s="43">
        <f t="shared" si="12"/>
        <v>0</v>
      </c>
      <c r="H170" s="40">
        <f t="shared" si="10"/>
        <v>0</v>
      </c>
    </row>
    <row r="171" spans="1:8" s="59" customFormat="1" ht="15.75" x14ac:dyDescent="0.25">
      <c r="A171" s="44" t="s">
        <v>251</v>
      </c>
      <c r="B171" s="39" t="s">
        <v>179</v>
      </c>
      <c r="C171" s="49" t="s">
        <v>25</v>
      </c>
      <c r="D171" s="41">
        <v>2</v>
      </c>
      <c r="E171" s="42">
        <f t="shared" si="11"/>
        <v>1</v>
      </c>
      <c r="F171" s="43"/>
      <c r="G171" s="43">
        <f t="shared" si="12"/>
        <v>2</v>
      </c>
      <c r="H171" s="40">
        <f t="shared" si="10"/>
        <v>2</v>
      </c>
    </row>
    <row r="172" spans="1:8" s="59" customFormat="1" ht="229.5" x14ac:dyDescent="0.25">
      <c r="A172" s="44">
        <v>10.24</v>
      </c>
      <c r="B172" s="39" t="s">
        <v>180</v>
      </c>
      <c r="C172" s="49"/>
      <c r="D172" s="41"/>
      <c r="E172" s="42">
        <f t="shared" si="11"/>
        <v>0</v>
      </c>
      <c r="F172" s="43"/>
      <c r="G172" s="43">
        <f t="shared" si="12"/>
        <v>0</v>
      </c>
      <c r="H172" s="40">
        <f t="shared" si="10"/>
        <v>0</v>
      </c>
    </row>
    <row r="173" spans="1:8" s="59" customFormat="1" ht="15.75" x14ac:dyDescent="0.25">
      <c r="A173" s="44" t="s">
        <v>252</v>
      </c>
      <c r="B173" s="39" t="s">
        <v>181</v>
      </c>
      <c r="C173" s="49" t="s">
        <v>20</v>
      </c>
      <c r="D173" s="41">
        <v>607</v>
      </c>
      <c r="E173" s="42">
        <f t="shared" si="11"/>
        <v>1</v>
      </c>
      <c r="F173" s="43"/>
      <c r="G173" s="43">
        <f t="shared" si="12"/>
        <v>607</v>
      </c>
      <c r="H173" s="40">
        <f t="shared" si="10"/>
        <v>607</v>
      </c>
    </row>
    <row r="174" spans="1:8" s="59" customFormat="1" ht="15.75" x14ac:dyDescent="0.25">
      <c r="A174" s="44" t="s">
        <v>253</v>
      </c>
      <c r="B174" s="39" t="s">
        <v>182</v>
      </c>
      <c r="C174" s="49" t="s">
        <v>20</v>
      </c>
      <c r="D174" s="41">
        <v>26</v>
      </c>
      <c r="E174" s="42">
        <f t="shared" si="11"/>
        <v>1</v>
      </c>
      <c r="F174" s="43"/>
      <c r="G174" s="43">
        <f t="shared" si="12"/>
        <v>26</v>
      </c>
      <c r="H174" s="40">
        <f t="shared" si="10"/>
        <v>26</v>
      </c>
    </row>
    <row r="175" spans="1:8" s="59" customFormat="1" ht="15.75" x14ac:dyDescent="0.25">
      <c r="A175" s="44" t="s">
        <v>254</v>
      </c>
      <c r="B175" s="39" t="s">
        <v>183</v>
      </c>
      <c r="C175" s="49" t="s">
        <v>20</v>
      </c>
      <c r="D175" s="41">
        <v>18</v>
      </c>
      <c r="E175" s="42">
        <f t="shared" si="11"/>
        <v>1</v>
      </c>
      <c r="F175" s="43"/>
      <c r="G175" s="43">
        <f t="shared" si="12"/>
        <v>18</v>
      </c>
      <c r="H175" s="40">
        <f t="shared" si="10"/>
        <v>18</v>
      </c>
    </row>
    <row r="176" spans="1:8" s="23" customFormat="1" ht="28.5" customHeight="1" x14ac:dyDescent="0.25">
      <c r="A176" s="45"/>
      <c r="B176" s="38" t="s">
        <v>184</v>
      </c>
      <c r="C176" s="48"/>
      <c r="D176" s="54"/>
      <c r="E176" s="36">
        <f t="shared" si="11"/>
        <v>0</v>
      </c>
      <c r="F176" s="36"/>
      <c r="G176" s="61">
        <f>SUM(G132:G175)</f>
        <v>1159.2</v>
      </c>
      <c r="H176" s="40">
        <f t="shared" si="10"/>
        <v>0</v>
      </c>
    </row>
    <row r="177" spans="1:8" s="23" customFormat="1" ht="21.75" customHeight="1" x14ac:dyDescent="0.25">
      <c r="A177" s="45">
        <v>11</v>
      </c>
      <c r="B177" s="38" t="s">
        <v>185</v>
      </c>
      <c r="C177" s="48"/>
      <c r="D177" s="54"/>
      <c r="E177" s="36">
        <f t="shared" si="11"/>
        <v>0</v>
      </c>
      <c r="F177" s="36"/>
      <c r="G177" s="61"/>
      <c r="H177" s="40">
        <f t="shared" si="10"/>
        <v>0</v>
      </c>
    </row>
    <row r="178" spans="1:8" s="59" customFormat="1" ht="344.25" x14ac:dyDescent="0.25">
      <c r="A178" s="44">
        <v>11.1</v>
      </c>
      <c r="B178" s="39" t="s">
        <v>186</v>
      </c>
      <c r="C178" s="49" t="s">
        <v>82</v>
      </c>
      <c r="D178" s="41">
        <v>13</v>
      </c>
      <c r="E178" s="42">
        <f t="shared" si="11"/>
        <v>1</v>
      </c>
      <c r="F178" s="43"/>
      <c r="G178" s="43">
        <f t="shared" si="12"/>
        <v>13</v>
      </c>
      <c r="H178" s="40">
        <f t="shared" si="10"/>
        <v>13</v>
      </c>
    </row>
    <row r="179" spans="1:8" s="59" customFormat="1" ht="306" x14ac:dyDescent="0.25">
      <c r="A179" s="44">
        <v>11.2</v>
      </c>
      <c r="B179" s="39" t="s">
        <v>187</v>
      </c>
      <c r="C179" s="49" t="s">
        <v>82</v>
      </c>
      <c r="D179" s="41">
        <v>13</v>
      </c>
      <c r="E179" s="42">
        <f t="shared" si="11"/>
        <v>1</v>
      </c>
      <c r="F179" s="43"/>
      <c r="G179" s="43">
        <f t="shared" si="12"/>
        <v>13</v>
      </c>
      <c r="H179" s="40">
        <f t="shared" si="10"/>
        <v>13</v>
      </c>
    </row>
    <row r="180" spans="1:8" s="59" customFormat="1" ht="280.5" x14ac:dyDescent="0.25">
      <c r="A180" s="44">
        <v>11.3</v>
      </c>
      <c r="B180" s="39" t="s">
        <v>188</v>
      </c>
      <c r="C180" s="49" t="s">
        <v>82</v>
      </c>
      <c r="D180" s="41">
        <v>12</v>
      </c>
      <c r="E180" s="42">
        <f t="shared" si="11"/>
        <v>1</v>
      </c>
      <c r="F180" s="43"/>
      <c r="G180" s="43">
        <f t="shared" si="12"/>
        <v>12</v>
      </c>
      <c r="H180" s="40">
        <f t="shared" si="10"/>
        <v>12</v>
      </c>
    </row>
    <row r="181" spans="1:8" s="59" customFormat="1" ht="229.5" x14ac:dyDescent="0.25">
      <c r="A181" s="44">
        <v>11.4</v>
      </c>
      <c r="B181" s="39" t="s">
        <v>189</v>
      </c>
      <c r="C181" s="49" t="s">
        <v>93</v>
      </c>
      <c r="D181" s="41">
        <v>4</v>
      </c>
      <c r="E181" s="42">
        <f t="shared" si="11"/>
        <v>1</v>
      </c>
      <c r="F181" s="43"/>
      <c r="G181" s="43">
        <f t="shared" si="12"/>
        <v>4</v>
      </c>
      <c r="H181" s="40">
        <f t="shared" si="10"/>
        <v>4</v>
      </c>
    </row>
    <row r="182" spans="1:8" s="59" customFormat="1" ht="216.75" x14ac:dyDescent="0.25">
      <c r="A182" s="44">
        <v>11.5</v>
      </c>
      <c r="B182" s="39" t="s">
        <v>190</v>
      </c>
      <c r="C182" s="49" t="s">
        <v>93</v>
      </c>
      <c r="D182" s="41">
        <v>9</v>
      </c>
      <c r="E182" s="42">
        <f t="shared" si="11"/>
        <v>1</v>
      </c>
      <c r="F182" s="43"/>
      <c r="G182" s="43">
        <f t="shared" si="12"/>
        <v>9</v>
      </c>
      <c r="H182" s="40">
        <f t="shared" si="10"/>
        <v>9</v>
      </c>
    </row>
    <row r="183" spans="1:8" s="59" customFormat="1" ht="216.75" x14ac:dyDescent="0.25">
      <c r="A183" s="44">
        <v>11.6</v>
      </c>
      <c r="B183" s="39" t="s">
        <v>191</v>
      </c>
      <c r="C183" s="49" t="s">
        <v>93</v>
      </c>
      <c r="D183" s="41">
        <v>4</v>
      </c>
      <c r="E183" s="42">
        <f t="shared" si="11"/>
        <v>1</v>
      </c>
      <c r="F183" s="43"/>
      <c r="G183" s="43">
        <f t="shared" si="12"/>
        <v>4</v>
      </c>
      <c r="H183" s="40">
        <f t="shared" si="10"/>
        <v>4</v>
      </c>
    </row>
    <row r="184" spans="1:8" s="59" customFormat="1" ht="216.75" x14ac:dyDescent="0.25">
      <c r="A184" s="44">
        <v>11.7</v>
      </c>
      <c r="B184" s="39" t="s">
        <v>192</v>
      </c>
      <c r="C184" s="49" t="s">
        <v>93</v>
      </c>
      <c r="D184" s="41">
        <v>9</v>
      </c>
      <c r="E184" s="42">
        <f t="shared" si="11"/>
        <v>1</v>
      </c>
      <c r="F184" s="43"/>
      <c r="G184" s="43">
        <f t="shared" si="12"/>
        <v>9</v>
      </c>
      <c r="H184" s="40">
        <f t="shared" si="10"/>
        <v>9</v>
      </c>
    </row>
    <row r="185" spans="1:8" s="59" customFormat="1" ht="204" x14ac:dyDescent="0.25">
      <c r="A185" s="44">
        <v>11.8</v>
      </c>
      <c r="B185" s="39" t="s">
        <v>193</v>
      </c>
      <c r="C185" s="49" t="s">
        <v>93</v>
      </c>
      <c r="D185" s="41">
        <v>8</v>
      </c>
      <c r="E185" s="42">
        <f t="shared" si="11"/>
        <v>1</v>
      </c>
      <c r="F185" s="43"/>
      <c r="G185" s="43">
        <f t="shared" si="12"/>
        <v>8</v>
      </c>
      <c r="H185" s="40">
        <f t="shared" si="10"/>
        <v>8</v>
      </c>
    </row>
    <row r="186" spans="1:8" s="59" customFormat="1" ht="255" x14ac:dyDescent="0.25">
      <c r="A186" s="44">
        <v>11.9</v>
      </c>
      <c r="B186" s="39" t="s">
        <v>194</v>
      </c>
      <c r="C186" s="49" t="s">
        <v>82</v>
      </c>
      <c r="D186" s="41">
        <v>10</v>
      </c>
      <c r="E186" s="42">
        <f t="shared" si="11"/>
        <v>1</v>
      </c>
      <c r="F186" s="43"/>
      <c r="G186" s="43">
        <f t="shared" si="12"/>
        <v>10</v>
      </c>
      <c r="H186" s="40">
        <f t="shared" si="10"/>
        <v>10</v>
      </c>
    </row>
    <row r="187" spans="1:8" s="59" customFormat="1" ht="229.5" x14ac:dyDescent="0.25">
      <c r="A187" s="87">
        <v>11.1</v>
      </c>
      <c r="B187" s="39" t="s">
        <v>195</v>
      </c>
      <c r="C187" s="49" t="s">
        <v>82</v>
      </c>
      <c r="D187" s="41">
        <v>1</v>
      </c>
      <c r="E187" s="42">
        <f t="shared" si="11"/>
        <v>1</v>
      </c>
      <c r="F187" s="43"/>
      <c r="G187" s="43">
        <f t="shared" si="12"/>
        <v>1</v>
      </c>
      <c r="H187" s="40">
        <f t="shared" si="10"/>
        <v>1</v>
      </c>
    </row>
    <row r="188" spans="1:8" s="59" customFormat="1" ht="191.25" x14ac:dyDescent="0.25">
      <c r="A188" s="44">
        <v>11.11</v>
      </c>
      <c r="B188" s="39" t="s">
        <v>196</v>
      </c>
      <c r="C188" s="49" t="s">
        <v>93</v>
      </c>
      <c r="D188" s="41">
        <v>1</v>
      </c>
      <c r="E188" s="42">
        <f t="shared" si="11"/>
        <v>1</v>
      </c>
      <c r="F188" s="43"/>
      <c r="G188" s="43">
        <f t="shared" si="12"/>
        <v>1</v>
      </c>
      <c r="H188" s="40">
        <f t="shared" si="10"/>
        <v>1</v>
      </c>
    </row>
    <row r="189" spans="1:8" s="59" customFormat="1" ht="51" x14ac:dyDescent="0.25">
      <c r="A189" s="44">
        <v>11.12</v>
      </c>
      <c r="B189" s="39" t="s">
        <v>197</v>
      </c>
      <c r="C189" s="49" t="s">
        <v>25</v>
      </c>
      <c r="D189" s="41">
        <v>1</v>
      </c>
      <c r="E189" s="42">
        <f t="shared" si="11"/>
        <v>1</v>
      </c>
      <c r="F189" s="43"/>
      <c r="G189" s="43">
        <f t="shared" si="12"/>
        <v>1</v>
      </c>
      <c r="H189" s="40">
        <f t="shared" si="10"/>
        <v>1</v>
      </c>
    </row>
    <row r="190" spans="1:8" s="59" customFormat="1" ht="38.25" x14ac:dyDescent="0.25">
      <c r="A190" s="44">
        <v>11.13</v>
      </c>
      <c r="B190" s="39" t="s">
        <v>198</v>
      </c>
      <c r="C190" s="49" t="s">
        <v>25</v>
      </c>
      <c r="D190" s="41">
        <v>8</v>
      </c>
      <c r="E190" s="42">
        <f t="shared" si="11"/>
        <v>1</v>
      </c>
      <c r="F190" s="43"/>
      <c r="G190" s="43">
        <f t="shared" si="12"/>
        <v>8</v>
      </c>
      <c r="H190" s="40">
        <f t="shared" si="10"/>
        <v>8</v>
      </c>
    </row>
    <row r="191" spans="1:8" s="59" customFormat="1" ht="178.5" x14ac:dyDescent="0.25">
      <c r="A191" s="44">
        <v>11.14</v>
      </c>
      <c r="B191" s="39" t="s">
        <v>83</v>
      </c>
      <c r="C191" s="49"/>
      <c r="D191" s="41"/>
      <c r="E191" s="42">
        <f t="shared" si="11"/>
        <v>0</v>
      </c>
      <c r="F191" s="43"/>
      <c r="G191" s="43">
        <f t="shared" si="12"/>
        <v>0</v>
      </c>
      <c r="H191" s="40">
        <f t="shared" si="10"/>
        <v>0</v>
      </c>
    </row>
    <row r="192" spans="1:8" s="59" customFormat="1" ht="15.75" x14ac:dyDescent="0.25">
      <c r="A192" s="44" t="s">
        <v>255</v>
      </c>
      <c r="B192" s="39" t="s">
        <v>84</v>
      </c>
      <c r="C192" s="49" t="s">
        <v>22</v>
      </c>
      <c r="D192" s="41">
        <v>18</v>
      </c>
      <c r="E192" s="42">
        <f t="shared" si="11"/>
        <v>1</v>
      </c>
      <c r="F192" s="43"/>
      <c r="G192" s="43">
        <f t="shared" si="12"/>
        <v>18</v>
      </c>
      <c r="H192" s="40">
        <f t="shared" si="10"/>
        <v>18</v>
      </c>
    </row>
    <row r="193" spans="1:8" s="59" customFormat="1" ht="178.5" x14ac:dyDescent="0.25">
      <c r="A193" s="44">
        <v>11.15</v>
      </c>
      <c r="B193" s="39" t="s">
        <v>85</v>
      </c>
      <c r="C193" s="49"/>
      <c r="D193" s="41"/>
      <c r="E193" s="42">
        <f t="shared" si="11"/>
        <v>0</v>
      </c>
      <c r="F193" s="43"/>
      <c r="G193" s="43">
        <f t="shared" si="12"/>
        <v>0</v>
      </c>
      <c r="H193" s="40">
        <f t="shared" si="10"/>
        <v>0</v>
      </c>
    </row>
    <row r="194" spans="1:8" s="59" customFormat="1" ht="15.75" x14ac:dyDescent="0.25">
      <c r="A194" s="44" t="s">
        <v>256</v>
      </c>
      <c r="B194" s="39" t="s">
        <v>86</v>
      </c>
      <c r="C194" s="49" t="s">
        <v>22</v>
      </c>
      <c r="D194" s="41">
        <v>20</v>
      </c>
      <c r="E194" s="42">
        <f t="shared" si="11"/>
        <v>1</v>
      </c>
      <c r="F194" s="43"/>
      <c r="G194" s="43">
        <f t="shared" si="12"/>
        <v>20</v>
      </c>
      <c r="H194" s="40">
        <f t="shared" si="10"/>
        <v>20</v>
      </c>
    </row>
    <row r="195" spans="1:8" s="59" customFormat="1" ht="15.75" x14ac:dyDescent="0.25">
      <c r="A195" s="44" t="s">
        <v>257</v>
      </c>
      <c r="B195" s="39" t="s">
        <v>88</v>
      </c>
      <c r="C195" s="49" t="s">
        <v>22</v>
      </c>
      <c r="D195" s="41">
        <v>60</v>
      </c>
      <c r="E195" s="42">
        <f t="shared" si="11"/>
        <v>1</v>
      </c>
      <c r="F195" s="43"/>
      <c r="G195" s="43">
        <f t="shared" si="12"/>
        <v>60</v>
      </c>
      <c r="H195" s="40">
        <f t="shared" si="10"/>
        <v>60</v>
      </c>
    </row>
    <row r="196" spans="1:8" s="59" customFormat="1" ht="165.75" x14ac:dyDescent="0.25">
      <c r="A196" s="44">
        <v>11.16</v>
      </c>
      <c r="B196" s="39" t="s">
        <v>96</v>
      </c>
      <c r="C196" s="49" t="s">
        <v>93</v>
      </c>
      <c r="D196" s="41">
        <v>1</v>
      </c>
      <c r="E196" s="42">
        <f t="shared" si="11"/>
        <v>1</v>
      </c>
      <c r="F196" s="43"/>
      <c r="G196" s="43">
        <f t="shared" si="12"/>
        <v>1</v>
      </c>
      <c r="H196" s="40">
        <f t="shared" si="10"/>
        <v>1</v>
      </c>
    </row>
    <row r="197" spans="1:8" s="59" customFormat="1" ht="153" x14ac:dyDescent="0.25">
      <c r="A197" s="44">
        <v>11.17</v>
      </c>
      <c r="B197" s="39" t="s">
        <v>99</v>
      </c>
      <c r="C197" s="49" t="s">
        <v>25</v>
      </c>
      <c r="D197" s="41">
        <v>1</v>
      </c>
      <c r="E197" s="42">
        <f t="shared" si="11"/>
        <v>1</v>
      </c>
      <c r="F197" s="43"/>
      <c r="G197" s="43">
        <f t="shared" si="12"/>
        <v>1</v>
      </c>
      <c r="H197" s="40">
        <f t="shared" si="10"/>
        <v>1</v>
      </c>
    </row>
    <row r="198" spans="1:8" s="59" customFormat="1" ht="140.25" x14ac:dyDescent="0.25">
      <c r="A198" s="44">
        <v>11.18</v>
      </c>
      <c r="B198" s="39" t="s">
        <v>199</v>
      </c>
      <c r="C198" s="49" t="s">
        <v>25</v>
      </c>
      <c r="D198" s="41">
        <v>1</v>
      </c>
      <c r="E198" s="42">
        <f t="shared" si="11"/>
        <v>1</v>
      </c>
      <c r="F198" s="43"/>
      <c r="G198" s="43">
        <f t="shared" si="12"/>
        <v>1</v>
      </c>
      <c r="H198" s="40">
        <f t="shared" si="10"/>
        <v>1</v>
      </c>
    </row>
    <row r="199" spans="1:8" s="23" customFormat="1" ht="21.75" customHeight="1" x14ac:dyDescent="0.25">
      <c r="A199" s="45"/>
      <c r="B199" s="38" t="s">
        <v>200</v>
      </c>
      <c r="C199" s="48"/>
      <c r="D199" s="54"/>
      <c r="E199" s="36">
        <f t="shared" ref="E147:E201" si="13">IF(D199&gt;0,1,0)</f>
        <v>0</v>
      </c>
      <c r="F199" s="36"/>
      <c r="G199" s="61">
        <f>SUM(G178:G198)</f>
        <v>194</v>
      </c>
      <c r="H199" s="88">
        <f>SUM(H14:H198)</f>
        <v>20712.62</v>
      </c>
    </row>
    <row r="200" spans="1:8" s="23" customFormat="1" ht="21.75" customHeight="1" x14ac:dyDescent="0.25">
      <c r="A200" s="45"/>
      <c r="B200" s="38" t="s">
        <v>266</v>
      </c>
      <c r="C200" s="48"/>
      <c r="D200" s="54"/>
      <c r="E200" s="36"/>
      <c r="F200" s="36"/>
      <c r="G200" s="61">
        <f>+G199+G176</f>
        <v>1353.2</v>
      </c>
      <c r="H200" s="37"/>
    </row>
    <row r="201" spans="1:8" s="23" customFormat="1" ht="21.75" customHeight="1" x14ac:dyDescent="0.25">
      <c r="A201" s="45"/>
      <c r="B201" s="38" t="s">
        <v>13</v>
      </c>
      <c r="C201" s="48"/>
      <c r="D201" s="54"/>
      <c r="E201" s="36">
        <f t="shared" si="13"/>
        <v>0</v>
      </c>
      <c r="F201" s="36"/>
      <c r="G201" s="61">
        <f>+G30+G43+G88+G129+G200</f>
        <v>20712.62</v>
      </c>
      <c r="H201" s="37">
        <f t="shared" ref="H147:H201" si="14">ROUND($D201*E201,2)</f>
        <v>0</v>
      </c>
    </row>
  </sheetData>
  <mergeCells count="7">
    <mergeCell ref="E9:F9"/>
    <mergeCell ref="A6:C9"/>
    <mergeCell ref="A2:G2"/>
    <mergeCell ref="D6:G6"/>
    <mergeCell ref="D8:G8"/>
    <mergeCell ref="A3:G3"/>
    <mergeCell ref="E7:F7"/>
  </mergeCells>
  <pageMargins left="0.11811023622047245" right="0.11811023622047245" top="0.35433070866141736" bottom="0.6692913385826772" header="0.31496062992125984" footer="0.31496062992125984"/>
  <pageSetup scale="70" orientation="portrait" horizontalDpi="4294967293" r:id="rId1"/>
  <headerFooter>
    <oddFooter>&amp;CHoja No.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view="pageBreakPreview" topLeftCell="A13" zoomScale="59" zoomScaleNormal="100" zoomScaleSheetLayoutView="59" workbookViewId="0"/>
  </sheetViews>
  <sheetFormatPr baseColWidth="10" defaultRowHeight="12.75" x14ac:dyDescent="0.2"/>
  <cols>
    <col min="1" max="1" width="11.42578125" style="2" customWidth="1"/>
    <col min="2" max="2" width="60.42578125" style="7" customWidth="1"/>
    <col min="3" max="3" width="13.7109375" style="8" customWidth="1"/>
    <col min="4" max="4" width="16.28515625" style="9" customWidth="1"/>
    <col min="5" max="5" width="18.5703125" style="9" customWidth="1"/>
    <col min="6" max="6" width="20.85546875" style="1" customWidth="1"/>
    <col min="7" max="252" width="11.42578125" style="2"/>
    <col min="253" max="253" width="9.5703125" style="2" customWidth="1"/>
    <col min="254" max="254" width="88.42578125" style="2" customWidth="1"/>
    <col min="255" max="255" width="10" style="2" customWidth="1"/>
    <col min="256" max="256" width="12" style="2" customWidth="1"/>
    <col min="257" max="257" width="14.42578125" style="2" customWidth="1"/>
    <col min="258" max="258" width="15.42578125" style="2" customWidth="1"/>
    <col min="259" max="508" width="11.42578125" style="2"/>
    <col min="509" max="509" width="9.5703125" style="2" customWidth="1"/>
    <col min="510" max="510" width="88.42578125" style="2" customWidth="1"/>
    <col min="511" max="511" width="10" style="2" customWidth="1"/>
    <col min="512" max="512" width="12" style="2" customWidth="1"/>
    <col min="513" max="513" width="14.42578125" style="2" customWidth="1"/>
    <col min="514" max="514" width="15.42578125" style="2" customWidth="1"/>
    <col min="515" max="764" width="11.42578125" style="2"/>
    <col min="765" max="765" width="9.5703125" style="2" customWidth="1"/>
    <col min="766" max="766" width="88.42578125" style="2" customWidth="1"/>
    <col min="767" max="767" width="10" style="2" customWidth="1"/>
    <col min="768" max="768" width="12" style="2" customWidth="1"/>
    <col min="769" max="769" width="14.42578125" style="2" customWidth="1"/>
    <col min="770" max="770" width="15.42578125" style="2" customWidth="1"/>
    <col min="771" max="1020" width="11.42578125" style="2"/>
    <col min="1021" max="1021" width="9.5703125" style="2" customWidth="1"/>
    <col min="1022" max="1022" width="88.42578125" style="2" customWidth="1"/>
    <col min="1023" max="1023" width="10" style="2" customWidth="1"/>
    <col min="1024" max="1024" width="12" style="2" customWidth="1"/>
    <col min="1025" max="1025" width="14.42578125" style="2" customWidth="1"/>
    <col min="1026" max="1026" width="15.42578125" style="2" customWidth="1"/>
    <col min="1027" max="1276" width="11.42578125" style="2"/>
    <col min="1277" max="1277" width="9.5703125" style="2" customWidth="1"/>
    <col min="1278" max="1278" width="88.42578125" style="2" customWidth="1"/>
    <col min="1279" max="1279" width="10" style="2" customWidth="1"/>
    <col min="1280" max="1280" width="12" style="2" customWidth="1"/>
    <col min="1281" max="1281" width="14.42578125" style="2" customWidth="1"/>
    <col min="1282" max="1282" width="15.42578125" style="2" customWidth="1"/>
    <col min="1283" max="1532" width="11.42578125" style="2"/>
    <col min="1533" max="1533" width="9.5703125" style="2" customWidth="1"/>
    <col min="1534" max="1534" width="88.42578125" style="2" customWidth="1"/>
    <col min="1535" max="1535" width="10" style="2" customWidth="1"/>
    <col min="1536" max="1536" width="12" style="2" customWidth="1"/>
    <col min="1537" max="1537" width="14.42578125" style="2" customWidth="1"/>
    <col min="1538" max="1538" width="15.42578125" style="2" customWidth="1"/>
    <col min="1539" max="1788" width="11.42578125" style="2"/>
    <col min="1789" max="1789" width="9.5703125" style="2" customWidth="1"/>
    <col min="1790" max="1790" width="88.42578125" style="2" customWidth="1"/>
    <col min="1791" max="1791" width="10" style="2" customWidth="1"/>
    <col min="1792" max="1792" width="12" style="2" customWidth="1"/>
    <col min="1793" max="1793" width="14.42578125" style="2" customWidth="1"/>
    <col min="1794" max="1794" width="15.42578125" style="2" customWidth="1"/>
    <col min="1795" max="2044" width="11.42578125" style="2"/>
    <col min="2045" max="2045" width="9.5703125" style="2" customWidth="1"/>
    <col min="2046" max="2046" width="88.42578125" style="2" customWidth="1"/>
    <col min="2047" max="2047" width="10" style="2" customWidth="1"/>
    <col min="2048" max="2048" width="12" style="2" customWidth="1"/>
    <col min="2049" max="2049" width="14.42578125" style="2" customWidth="1"/>
    <col min="2050" max="2050" width="15.42578125" style="2" customWidth="1"/>
    <col min="2051" max="2300" width="11.42578125" style="2"/>
    <col min="2301" max="2301" width="9.5703125" style="2" customWidth="1"/>
    <col min="2302" max="2302" width="88.42578125" style="2" customWidth="1"/>
    <col min="2303" max="2303" width="10" style="2" customWidth="1"/>
    <col min="2304" max="2304" width="12" style="2" customWidth="1"/>
    <col min="2305" max="2305" width="14.42578125" style="2" customWidth="1"/>
    <col min="2306" max="2306" width="15.42578125" style="2" customWidth="1"/>
    <col min="2307" max="2556" width="11.42578125" style="2"/>
    <col min="2557" max="2557" width="9.5703125" style="2" customWidth="1"/>
    <col min="2558" max="2558" width="88.42578125" style="2" customWidth="1"/>
    <col min="2559" max="2559" width="10" style="2" customWidth="1"/>
    <col min="2560" max="2560" width="12" style="2" customWidth="1"/>
    <col min="2561" max="2561" width="14.42578125" style="2" customWidth="1"/>
    <col min="2562" max="2562" width="15.42578125" style="2" customWidth="1"/>
    <col min="2563" max="2812" width="11.42578125" style="2"/>
    <col min="2813" max="2813" width="9.5703125" style="2" customWidth="1"/>
    <col min="2814" max="2814" width="88.42578125" style="2" customWidth="1"/>
    <col min="2815" max="2815" width="10" style="2" customWidth="1"/>
    <col min="2816" max="2816" width="12" style="2" customWidth="1"/>
    <col min="2817" max="2817" width="14.42578125" style="2" customWidth="1"/>
    <col min="2818" max="2818" width="15.42578125" style="2" customWidth="1"/>
    <col min="2819" max="3068" width="11.42578125" style="2"/>
    <col min="3069" max="3069" width="9.5703125" style="2" customWidth="1"/>
    <col min="3070" max="3070" width="88.42578125" style="2" customWidth="1"/>
    <col min="3071" max="3071" width="10" style="2" customWidth="1"/>
    <col min="3072" max="3072" width="12" style="2" customWidth="1"/>
    <col min="3073" max="3073" width="14.42578125" style="2" customWidth="1"/>
    <col min="3074" max="3074" width="15.42578125" style="2" customWidth="1"/>
    <col min="3075" max="3324" width="11.42578125" style="2"/>
    <col min="3325" max="3325" width="9.5703125" style="2" customWidth="1"/>
    <col min="3326" max="3326" width="88.42578125" style="2" customWidth="1"/>
    <col min="3327" max="3327" width="10" style="2" customWidth="1"/>
    <col min="3328" max="3328" width="12" style="2" customWidth="1"/>
    <col min="3329" max="3329" width="14.42578125" style="2" customWidth="1"/>
    <col min="3330" max="3330" width="15.42578125" style="2" customWidth="1"/>
    <col min="3331" max="3580" width="11.42578125" style="2"/>
    <col min="3581" max="3581" width="9.5703125" style="2" customWidth="1"/>
    <col min="3582" max="3582" width="88.42578125" style="2" customWidth="1"/>
    <col min="3583" max="3583" width="10" style="2" customWidth="1"/>
    <col min="3584" max="3584" width="12" style="2" customWidth="1"/>
    <col min="3585" max="3585" width="14.42578125" style="2" customWidth="1"/>
    <col min="3586" max="3586" width="15.42578125" style="2" customWidth="1"/>
    <col min="3587" max="3836" width="11.42578125" style="2"/>
    <col min="3837" max="3837" width="9.5703125" style="2" customWidth="1"/>
    <col min="3838" max="3838" width="88.42578125" style="2" customWidth="1"/>
    <col min="3839" max="3839" width="10" style="2" customWidth="1"/>
    <col min="3840" max="3840" width="12" style="2" customWidth="1"/>
    <col min="3841" max="3841" width="14.42578125" style="2" customWidth="1"/>
    <col min="3842" max="3842" width="15.42578125" style="2" customWidth="1"/>
    <col min="3843" max="4092" width="11.42578125" style="2"/>
    <col min="4093" max="4093" width="9.5703125" style="2" customWidth="1"/>
    <col min="4094" max="4094" width="88.42578125" style="2" customWidth="1"/>
    <col min="4095" max="4095" width="10" style="2" customWidth="1"/>
    <col min="4096" max="4096" width="12" style="2" customWidth="1"/>
    <col min="4097" max="4097" width="14.42578125" style="2" customWidth="1"/>
    <col min="4098" max="4098" width="15.42578125" style="2" customWidth="1"/>
    <col min="4099" max="4348" width="11.42578125" style="2"/>
    <col min="4349" max="4349" width="9.5703125" style="2" customWidth="1"/>
    <col min="4350" max="4350" width="88.42578125" style="2" customWidth="1"/>
    <col min="4351" max="4351" width="10" style="2" customWidth="1"/>
    <col min="4352" max="4352" width="12" style="2" customWidth="1"/>
    <col min="4353" max="4353" width="14.42578125" style="2" customWidth="1"/>
    <col min="4354" max="4354" width="15.42578125" style="2" customWidth="1"/>
    <col min="4355" max="4604" width="11.42578125" style="2"/>
    <col min="4605" max="4605" width="9.5703125" style="2" customWidth="1"/>
    <col min="4606" max="4606" width="88.42578125" style="2" customWidth="1"/>
    <col min="4607" max="4607" width="10" style="2" customWidth="1"/>
    <col min="4608" max="4608" width="12" style="2" customWidth="1"/>
    <col min="4609" max="4609" width="14.42578125" style="2" customWidth="1"/>
    <col min="4610" max="4610" width="15.42578125" style="2" customWidth="1"/>
    <col min="4611" max="4860" width="11.42578125" style="2"/>
    <col min="4861" max="4861" width="9.5703125" style="2" customWidth="1"/>
    <col min="4862" max="4862" width="88.42578125" style="2" customWidth="1"/>
    <col min="4863" max="4863" width="10" style="2" customWidth="1"/>
    <col min="4864" max="4864" width="12" style="2" customWidth="1"/>
    <col min="4865" max="4865" width="14.42578125" style="2" customWidth="1"/>
    <col min="4866" max="4866" width="15.42578125" style="2" customWidth="1"/>
    <col min="4867" max="5116" width="11.42578125" style="2"/>
    <col min="5117" max="5117" width="9.5703125" style="2" customWidth="1"/>
    <col min="5118" max="5118" width="88.42578125" style="2" customWidth="1"/>
    <col min="5119" max="5119" width="10" style="2" customWidth="1"/>
    <col min="5120" max="5120" width="12" style="2" customWidth="1"/>
    <col min="5121" max="5121" width="14.42578125" style="2" customWidth="1"/>
    <col min="5122" max="5122" width="15.42578125" style="2" customWidth="1"/>
    <col min="5123" max="5372" width="11.42578125" style="2"/>
    <col min="5373" max="5373" width="9.5703125" style="2" customWidth="1"/>
    <col min="5374" max="5374" width="88.42578125" style="2" customWidth="1"/>
    <col min="5375" max="5375" width="10" style="2" customWidth="1"/>
    <col min="5376" max="5376" width="12" style="2" customWidth="1"/>
    <col min="5377" max="5377" width="14.42578125" style="2" customWidth="1"/>
    <col min="5378" max="5378" width="15.42578125" style="2" customWidth="1"/>
    <col min="5379" max="5628" width="11.42578125" style="2"/>
    <col min="5629" max="5629" width="9.5703125" style="2" customWidth="1"/>
    <col min="5630" max="5630" width="88.42578125" style="2" customWidth="1"/>
    <col min="5631" max="5631" width="10" style="2" customWidth="1"/>
    <col min="5632" max="5632" width="12" style="2" customWidth="1"/>
    <col min="5633" max="5633" width="14.42578125" style="2" customWidth="1"/>
    <col min="5634" max="5634" width="15.42578125" style="2" customWidth="1"/>
    <col min="5635" max="5884" width="11.42578125" style="2"/>
    <col min="5885" max="5885" width="9.5703125" style="2" customWidth="1"/>
    <col min="5886" max="5886" width="88.42578125" style="2" customWidth="1"/>
    <col min="5887" max="5887" width="10" style="2" customWidth="1"/>
    <col min="5888" max="5888" width="12" style="2" customWidth="1"/>
    <col min="5889" max="5889" width="14.42578125" style="2" customWidth="1"/>
    <col min="5890" max="5890" width="15.42578125" style="2" customWidth="1"/>
    <col min="5891" max="6140" width="11.42578125" style="2"/>
    <col min="6141" max="6141" width="9.5703125" style="2" customWidth="1"/>
    <col min="6142" max="6142" width="88.42578125" style="2" customWidth="1"/>
    <col min="6143" max="6143" width="10" style="2" customWidth="1"/>
    <col min="6144" max="6144" width="12" style="2" customWidth="1"/>
    <col min="6145" max="6145" width="14.42578125" style="2" customWidth="1"/>
    <col min="6146" max="6146" width="15.42578125" style="2" customWidth="1"/>
    <col min="6147" max="6396" width="11.42578125" style="2"/>
    <col min="6397" max="6397" width="9.5703125" style="2" customWidth="1"/>
    <col min="6398" max="6398" width="88.42578125" style="2" customWidth="1"/>
    <col min="6399" max="6399" width="10" style="2" customWidth="1"/>
    <col min="6400" max="6400" width="12" style="2" customWidth="1"/>
    <col min="6401" max="6401" width="14.42578125" style="2" customWidth="1"/>
    <col min="6402" max="6402" width="15.42578125" style="2" customWidth="1"/>
    <col min="6403" max="6652" width="11.42578125" style="2"/>
    <col min="6653" max="6653" width="9.5703125" style="2" customWidth="1"/>
    <col min="6654" max="6654" width="88.42578125" style="2" customWidth="1"/>
    <col min="6655" max="6655" width="10" style="2" customWidth="1"/>
    <col min="6656" max="6656" width="12" style="2" customWidth="1"/>
    <col min="6657" max="6657" width="14.42578125" style="2" customWidth="1"/>
    <col min="6658" max="6658" width="15.42578125" style="2" customWidth="1"/>
    <col min="6659" max="6908" width="11.42578125" style="2"/>
    <col min="6909" max="6909" width="9.5703125" style="2" customWidth="1"/>
    <col min="6910" max="6910" width="88.42578125" style="2" customWidth="1"/>
    <col min="6911" max="6911" width="10" style="2" customWidth="1"/>
    <col min="6912" max="6912" width="12" style="2" customWidth="1"/>
    <col min="6913" max="6913" width="14.42578125" style="2" customWidth="1"/>
    <col min="6914" max="6914" width="15.42578125" style="2" customWidth="1"/>
    <col min="6915" max="7164" width="11.42578125" style="2"/>
    <col min="7165" max="7165" width="9.5703125" style="2" customWidth="1"/>
    <col min="7166" max="7166" width="88.42578125" style="2" customWidth="1"/>
    <col min="7167" max="7167" width="10" style="2" customWidth="1"/>
    <col min="7168" max="7168" width="12" style="2" customWidth="1"/>
    <col min="7169" max="7169" width="14.42578125" style="2" customWidth="1"/>
    <col min="7170" max="7170" width="15.42578125" style="2" customWidth="1"/>
    <col min="7171" max="7420" width="11.42578125" style="2"/>
    <col min="7421" max="7421" width="9.5703125" style="2" customWidth="1"/>
    <col min="7422" max="7422" width="88.42578125" style="2" customWidth="1"/>
    <col min="7423" max="7423" width="10" style="2" customWidth="1"/>
    <col min="7424" max="7424" width="12" style="2" customWidth="1"/>
    <col min="7425" max="7425" width="14.42578125" style="2" customWidth="1"/>
    <col min="7426" max="7426" width="15.42578125" style="2" customWidth="1"/>
    <col min="7427" max="7676" width="11.42578125" style="2"/>
    <col min="7677" max="7677" width="9.5703125" style="2" customWidth="1"/>
    <col min="7678" max="7678" width="88.42578125" style="2" customWidth="1"/>
    <col min="7679" max="7679" width="10" style="2" customWidth="1"/>
    <col min="7680" max="7680" width="12" style="2" customWidth="1"/>
    <col min="7681" max="7681" width="14.42578125" style="2" customWidth="1"/>
    <col min="7682" max="7682" width="15.42578125" style="2" customWidth="1"/>
    <col min="7683" max="7932" width="11.42578125" style="2"/>
    <col min="7933" max="7933" width="9.5703125" style="2" customWidth="1"/>
    <col min="7934" max="7934" width="88.42578125" style="2" customWidth="1"/>
    <col min="7935" max="7935" width="10" style="2" customWidth="1"/>
    <col min="7936" max="7936" width="12" style="2" customWidth="1"/>
    <col min="7937" max="7937" width="14.42578125" style="2" customWidth="1"/>
    <col min="7938" max="7938" width="15.42578125" style="2" customWidth="1"/>
    <col min="7939" max="8188" width="11.42578125" style="2"/>
    <col min="8189" max="8189" width="9.5703125" style="2" customWidth="1"/>
    <col min="8190" max="8190" width="88.42578125" style="2" customWidth="1"/>
    <col min="8191" max="8191" width="10" style="2" customWidth="1"/>
    <col min="8192" max="8192" width="12" style="2" customWidth="1"/>
    <col min="8193" max="8193" width="14.42578125" style="2" customWidth="1"/>
    <col min="8194" max="8194" width="15.42578125" style="2" customWidth="1"/>
    <col min="8195" max="8444" width="11.42578125" style="2"/>
    <col min="8445" max="8445" width="9.5703125" style="2" customWidth="1"/>
    <col min="8446" max="8446" width="88.42578125" style="2" customWidth="1"/>
    <col min="8447" max="8447" width="10" style="2" customWidth="1"/>
    <col min="8448" max="8448" width="12" style="2" customWidth="1"/>
    <col min="8449" max="8449" width="14.42578125" style="2" customWidth="1"/>
    <col min="8450" max="8450" width="15.42578125" style="2" customWidth="1"/>
    <col min="8451" max="8700" width="11.42578125" style="2"/>
    <col min="8701" max="8701" width="9.5703125" style="2" customWidth="1"/>
    <col min="8702" max="8702" width="88.42578125" style="2" customWidth="1"/>
    <col min="8703" max="8703" width="10" style="2" customWidth="1"/>
    <col min="8704" max="8704" width="12" style="2" customWidth="1"/>
    <col min="8705" max="8705" width="14.42578125" style="2" customWidth="1"/>
    <col min="8706" max="8706" width="15.42578125" style="2" customWidth="1"/>
    <col min="8707" max="8956" width="11.42578125" style="2"/>
    <col min="8957" max="8957" width="9.5703125" style="2" customWidth="1"/>
    <col min="8958" max="8958" width="88.42578125" style="2" customWidth="1"/>
    <col min="8959" max="8959" width="10" style="2" customWidth="1"/>
    <col min="8960" max="8960" width="12" style="2" customWidth="1"/>
    <col min="8961" max="8961" width="14.42578125" style="2" customWidth="1"/>
    <col min="8962" max="8962" width="15.42578125" style="2" customWidth="1"/>
    <col min="8963" max="9212" width="11.42578125" style="2"/>
    <col min="9213" max="9213" width="9.5703125" style="2" customWidth="1"/>
    <col min="9214" max="9214" width="88.42578125" style="2" customWidth="1"/>
    <col min="9215" max="9215" width="10" style="2" customWidth="1"/>
    <col min="9216" max="9216" width="12" style="2" customWidth="1"/>
    <col min="9217" max="9217" width="14.42578125" style="2" customWidth="1"/>
    <col min="9218" max="9218" width="15.42578125" style="2" customWidth="1"/>
    <col min="9219" max="9468" width="11.42578125" style="2"/>
    <col min="9469" max="9469" width="9.5703125" style="2" customWidth="1"/>
    <col min="9470" max="9470" width="88.42578125" style="2" customWidth="1"/>
    <col min="9471" max="9471" width="10" style="2" customWidth="1"/>
    <col min="9472" max="9472" width="12" style="2" customWidth="1"/>
    <col min="9473" max="9473" width="14.42578125" style="2" customWidth="1"/>
    <col min="9474" max="9474" width="15.42578125" style="2" customWidth="1"/>
    <col min="9475" max="9724" width="11.42578125" style="2"/>
    <col min="9725" max="9725" width="9.5703125" style="2" customWidth="1"/>
    <col min="9726" max="9726" width="88.42578125" style="2" customWidth="1"/>
    <col min="9727" max="9727" width="10" style="2" customWidth="1"/>
    <col min="9728" max="9728" width="12" style="2" customWidth="1"/>
    <col min="9729" max="9729" width="14.42578125" style="2" customWidth="1"/>
    <col min="9730" max="9730" width="15.42578125" style="2" customWidth="1"/>
    <col min="9731" max="9980" width="11.42578125" style="2"/>
    <col min="9981" max="9981" width="9.5703125" style="2" customWidth="1"/>
    <col min="9982" max="9982" width="88.42578125" style="2" customWidth="1"/>
    <col min="9983" max="9983" width="10" style="2" customWidth="1"/>
    <col min="9984" max="9984" width="12" style="2" customWidth="1"/>
    <col min="9985" max="9985" width="14.42578125" style="2" customWidth="1"/>
    <col min="9986" max="9986" width="15.42578125" style="2" customWidth="1"/>
    <col min="9987" max="10236" width="11.42578125" style="2"/>
    <col min="10237" max="10237" width="9.5703125" style="2" customWidth="1"/>
    <col min="10238" max="10238" width="88.42578125" style="2" customWidth="1"/>
    <col min="10239" max="10239" width="10" style="2" customWidth="1"/>
    <col min="10240" max="10240" width="12" style="2" customWidth="1"/>
    <col min="10241" max="10241" width="14.42578125" style="2" customWidth="1"/>
    <col min="10242" max="10242" width="15.42578125" style="2" customWidth="1"/>
    <col min="10243" max="10492" width="11.42578125" style="2"/>
    <col min="10493" max="10493" width="9.5703125" style="2" customWidth="1"/>
    <col min="10494" max="10494" width="88.42578125" style="2" customWidth="1"/>
    <col min="10495" max="10495" width="10" style="2" customWidth="1"/>
    <col min="10496" max="10496" width="12" style="2" customWidth="1"/>
    <col min="10497" max="10497" width="14.42578125" style="2" customWidth="1"/>
    <col min="10498" max="10498" width="15.42578125" style="2" customWidth="1"/>
    <col min="10499" max="10748" width="11.42578125" style="2"/>
    <col min="10749" max="10749" width="9.5703125" style="2" customWidth="1"/>
    <col min="10750" max="10750" width="88.42578125" style="2" customWidth="1"/>
    <col min="10751" max="10751" width="10" style="2" customWidth="1"/>
    <col min="10752" max="10752" width="12" style="2" customWidth="1"/>
    <col min="10753" max="10753" width="14.42578125" style="2" customWidth="1"/>
    <col min="10754" max="10754" width="15.42578125" style="2" customWidth="1"/>
    <col min="10755" max="11004" width="11.42578125" style="2"/>
    <col min="11005" max="11005" width="9.5703125" style="2" customWidth="1"/>
    <col min="11006" max="11006" width="88.42578125" style="2" customWidth="1"/>
    <col min="11007" max="11007" width="10" style="2" customWidth="1"/>
    <col min="11008" max="11008" width="12" style="2" customWidth="1"/>
    <col min="11009" max="11009" width="14.42578125" style="2" customWidth="1"/>
    <col min="11010" max="11010" width="15.42578125" style="2" customWidth="1"/>
    <col min="11011" max="11260" width="11.42578125" style="2"/>
    <col min="11261" max="11261" width="9.5703125" style="2" customWidth="1"/>
    <col min="11262" max="11262" width="88.42578125" style="2" customWidth="1"/>
    <col min="11263" max="11263" width="10" style="2" customWidth="1"/>
    <col min="11264" max="11264" width="12" style="2" customWidth="1"/>
    <col min="11265" max="11265" width="14.42578125" style="2" customWidth="1"/>
    <col min="11266" max="11266" width="15.42578125" style="2" customWidth="1"/>
    <col min="11267" max="11516" width="11.42578125" style="2"/>
    <col min="11517" max="11517" width="9.5703125" style="2" customWidth="1"/>
    <col min="11518" max="11518" width="88.42578125" style="2" customWidth="1"/>
    <col min="11519" max="11519" width="10" style="2" customWidth="1"/>
    <col min="11520" max="11520" width="12" style="2" customWidth="1"/>
    <col min="11521" max="11521" width="14.42578125" style="2" customWidth="1"/>
    <col min="11522" max="11522" width="15.42578125" style="2" customWidth="1"/>
    <col min="11523" max="11772" width="11.42578125" style="2"/>
    <col min="11773" max="11773" width="9.5703125" style="2" customWidth="1"/>
    <col min="11774" max="11774" width="88.42578125" style="2" customWidth="1"/>
    <col min="11775" max="11775" width="10" style="2" customWidth="1"/>
    <col min="11776" max="11776" width="12" style="2" customWidth="1"/>
    <col min="11777" max="11777" width="14.42578125" style="2" customWidth="1"/>
    <col min="11778" max="11778" width="15.42578125" style="2" customWidth="1"/>
    <col min="11779" max="12028" width="11.42578125" style="2"/>
    <col min="12029" max="12029" width="9.5703125" style="2" customWidth="1"/>
    <col min="12030" max="12030" width="88.42578125" style="2" customWidth="1"/>
    <col min="12031" max="12031" width="10" style="2" customWidth="1"/>
    <col min="12032" max="12032" width="12" style="2" customWidth="1"/>
    <col min="12033" max="12033" width="14.42578125" style="2" customWidth="1"/>
    <col min="12034" max="12034" width="15.42578125" style="2" customWidth="1"/>
    <col min="12035" max="12284" width="11.42578125" style="2"/>
    <col min="12285" max="12285" width="9.5703125" style="2" customWidth="1"/>
    <col min="12286" max="12286" width="88.42578125" style="2" customWidth="1"/>
    <col min="12287" max="12287" width="10" style="2" customWidth="1"/>
    <col min="12288" max="12288" width="12" style="2" customWidth="1"/>
    <col min="12289" max="12289" width="14.42578125" style="2" customWidth="1"/>
    <col min="12290" max="12290" width="15.42578125" style="2" customWidth="1"/>
    <col min="12291" max="12540" width="11.42578125" style="2"/>
    <col min="12541" max="12541" width="9.5703125" style="2" customWidth="1"/>
    <col min="12542" max="12542" width="88.42578125" style="2" customWidth="1"/>
    <col min="12543" max="12543" width="10" style="2" customWidth="1"/>
    <col min="12544" max="12544" width="12" style="2" customWidth="1"/>
    <col min="12545" max="12545" width="14.42578125" style="2" customWidth="1"/>
    <col min="12546" max="12546" width="15.42578125" style="2" customWidth="1"/>
    <col min="12547" max="12796" width="11.42578125" style="2"/>
    <col min="12797" max="12797" width="9.5703125" style="2" customWidth="1"/>
    <col min="12798" max="12798" width="88.42578125" style="2" customWidth="1"/>
    <col min="12799" max="12799" width="10" style="2" customWidth="1"/>
    <col min="12800" max="12800" width="12" style="2" customWidth="1"/>
    <col min="12801" max="12801" width="14.42578125" style="2" customWidth="1"/>
    <col min="12802" max="12802" width="15.42578125" style="2" customWidth="1"/>
    <col min="12803" max="13052" width="11.42578125" style="2"/>
    <col min="13053" max="13053" width="9.5703125" style="2" customWidth="1"/>
    <col min="13054" max="13054" width="88.42578125" style="2" customWidth="1"/>
    <col min="13055" max="13055" width="10" style="2" customWidth="1"/>
    <col min="13056" max="13056" width="12" style="2" customWidth="1"/>
    <col min="13057" max="13057" width="14.42578125" style="2" customWidth="1"/>
    <col min="13058" max="13058" width="15.42578125" style="2" customWidth="1"/>
    <col min="13059" max="13308" width="11.42578125" style="2"/>
    <col min="13309" max="13309" width="9.5703125" style="2" customWidth="1"/>
    <col min="13310" max="13310" width="88.42578125" style="2" customWidth="1"/>
    <col min="13311" max="13311" width="10" style="2" customWidth="1"/>
    <col min="13312" max="13312" width="12" style="2" customWidth="1"/>
    <col min="13313" max="13313" width="14.42578125" style="2" customWidth="1"/>
    <col min="13314" max="13314" width="15.42578125" style="2" customWidth="1"/>
    <col min="13315" max="13564" width="11.42578125" style="2"/>
    <col min="13565" max="13565" width="9.5703125" style="2" customWidth="1"/>
    <col min="13566" max="13566" width="88.42578125" style="2" customWidth="1"/>
    <col min="13567" max="13567" width="10" style="2" customWidth="1"/>
    <col min="13568" max="13568" width="12" style="2" customWidth="1"/>
    <col min="13569" max="13569" width="14.42578125" style="2" customWidth="1"/>
    <col min="13570" max="13570" width="15.42578125" style="2" customWidth="1"/>
    <col min="13571" max="13820" width="11.42578125" style="2"/>
    <col min="13821" max="13821" width="9.5703125" style="2" customWidth="1"/>
    <col min="13822" max="13822" width="88.42578125" style="2" customWidth="1"/>
    <col min="13823" max="13823" width="10" style="2" customWidth="1"/>
    <col min="13824" max="13824" width="12" style="2" customWidth="1"/>
    <col min="13825" max="13825" width="14.42578125" style="2" customWidth="1"/>
    <col min="13826" max="13826" width="15.42578125" style="2" customWidth="1"/>
    <col min="13827" max="14076" width="11.42578125" style="2"/>
    <col min="14077" max="14077" width="9.5703125" style="2" customWidth="1"/>
    <col min="14078" max="14078" width="88.42578125" style="2" customWidth="1"/>
    <col min="14079" max="14079" width="10" style="2" customWidth="1"/>
    <col min="14080" max="14080" width="12" style="2" customWidth="1"/>
    <col min="14081" max="14081" width="14.42578125" style="2" customWidth="1"/>
    <col min="14082" max="14082" width="15.42578125" style="2" customWidth="1"/>
    <col min="14083" max="14332" width="11.42578125" style="2"/>
    <col min="14333" max="14333" width="9.5703125" style="2" customWidth="1"/>
    <col min="14334" max="14334" width="88.42578125" style="2" customWidth="1"/>
    <col min="14335" max="14335" width="10" style="2" customWidth="1"/>
    <col min="14336" max="14336" width="12" style="2" customWidth="1"/>
    <col min="14337" max="14337" width="14.42578125" style="2" customWidth="1"/>
    <col min="14338" max="14338" width="15.42578125" style="2" customWidth="1"/>
    <col min="14339" max="14588" width="11.42578125" style="2"/>
    <col min="14589" max="14589" width="9.5703125" style="2" customWidth="1"/>
    <col min="14590" max="14590" width="88.42578125" style="2" customWidth="1"/>
    <col min="14591" max="14591" width="10" style="2" customWidth="1"/>
    <col min="14592" max="14592" width="12" style="2" customWidth="1"/>
    <col min="14593" max="14593" width="14.42578125" style="2" customWidth="1"/>
    <col min="14594" max="14594" width="15.42578125" style="2" customWidth="1"/>
    <col min="14595" max="14844" width="11.42578125" style="2"/>
    <col min="14845" max="14845" width="9.5703125" style="2" customWidth="1"/>
    <col min="14846" max="14846" width="88.42578125" style="2" customWidth="1"/>
    <col min="14847" max="14847" width="10" style="2" customWidth="1"/>
    <col min="14848" max="14848" width="12" style="2" customWidth="1"/>
    <col min="14849" max="14849" width="14.42578125" style="2" customWidth="1"/>
    <col min="14850" max="14850" width="15.42578125" style="2" customWidth="1"/>
    <col min="14851" max="15100" width="11.42578125" style="2"/>
    <col min="15101" max="15101" width="9.5703125" style="2" customWidth="1"/>
    <col min="15102" max="15102" width="88.42578125" style="2" customWidth="1"/>
    <col min="15103" max="15103" width="10" style="2" customWidth="1"/>
    <col min="15104" max="15104" width="12" style="2" customWidth="1"/>
    <col min="15105" max="15105" width="14.42578125" style="2" customWidth="1"/>
    <col min="15106" max="15106" width="15.42578125" style="2" customWidth="1"/>
    <col min="15107" max="15356" width="11.42578125" style="2"/>
    <col min="15357" max="15357" width="9.5703125" style="2" customWidth="1"/>
    <col min="15358" max="15358" width="88.42578125" style="2" customWidth="1"/>
    <col min="15359" max="15359" width="10" style="2" customWidth="1"/>
    <col min="15360" max="15360" width="12" style="2" customWidth="1"/>
    <col min="15361" max="15361" width="14.42578125" style="2" customWidth="1"/>
    <col min="15362" max="15362" width="15.42578125" style="2" customWidth="1"/>
    <col min="15363" max="15612" width="11.42578125" style="2"/>
    <col min="15613" max="15613" width="9.5703125" style="2" customWidth="1"/>
    <col min="15614" max="15614" width="88.42578125" style="2" customWidth="1"/>
    <col min="15615" max="15615" width="10" style="2" customWidth="1"/>
    <col min="15616" max="15616" width="12" style="2" customWidth="1"/>
    <col min="15617" max="15617" width="14.42578125" style="2" customWidth="1"/>
    <col min="15618" max="15618" width="15.42578125" style="2" customWidth="1"/>
    <col min="15619" max="15868" width="11.42578125" style="2"/>
    <col min="15869" max="15869" width="9.5703125" style="2" customWidth="1"/>
    <col min="15870" max="15870" width="88.42578125" style="2" customWidth="1"/>
    <col min="15871" max="15871" width="10" style="2" customWidth="1"/>
    <col min="15872" max="15872" width="12" style="2" customWidth="1"/>
    <col min="15873" max="15873" width="14.42578125" style="2" customWidth="1"/>
    <col min="15874" max="15874" width="15.42578125" style="2" customWidth="1"/>
    <col min="15875" max="16124" width="11.42578125" style="2"/>
    <col min="16125" max="16125" width="9.5703125" style="2" customWidth="1"/>
    <col min="16126" max="16126" width="88.42578125" style="2" customWidth="1"/>
    <col min="16127" max="16127" width="10" style="2" customWidth="1"/>
    <col min="16128" max="16128" width="12" style="2" customWidth="1"/>
    <col min="16129" max="16129" width="14.42578125" style="2" customWidth="1"/>
    <col min="16130" max="16130" width="15.42578125" style="2" customWidth="1"/>
    <col min="16131" max="16384" width="11.42578125" style="2"/>
  </cols>
  <sheetData>
    <row r="1" spans="1:6" x14ac:dyDescent="0.2">
      <c r="A1" s="28"/>
      <c r="B1" s="14"/>
      <c r="C1" s="15"/>
      <c r="D1" s="16"/>
      <c r="E1" s="16"/>
      <c r="F1" s="17"/>
    </row>
    <row r="2" spans="1:6" ht="23.25" x14ac:dyDescent="0.2">
      <c r="A2" s="81" t="s">
        <v>11</v>
      </c>
      <c r="B2" s="82"/>
      <c r="C2" s="82"/>
      <c r="D2" s="82"/>
      <c r="E2" s="82"/>
      <c r="F2" s="83"/>
    </row>
    <row r="3" spans="1:6" ht="23.25" x14ac:dyDescent="0.2">
      <c r="A3" s="81" t="s">
        <v>10</v>
      </c>
      <c r="B3" s="82"/>
      <c r="C3" s="82"/>
      <c r="D3" s="82"/>
      <c r="E3" s="82"/>
      <c r="F3" s="83"/>
    </row>
    <row r="4" spans="1:6" ht="13.5" customHeight="1" thickBot="1" x14ac:dyDescent="0.25">
      <c r="A4" s="18"/>
      <c r="B4" s="19"/>
      <c r="C4" s="20"/>
      <c r="D4" s="21"/>
      <c r="E4" s="21"/>
      <c r="F4" s="22"/>
    </row>
    <row r="5" spans="1:6" ht="23.1" customHeight="1" x14ac:dyDescent="0.2">
      <c r="A5" s="85" t="str">
        <f>+'CATALOGO DE CONCEPTOS'!A6</f>
        <v>OBRA:CONSTRUCCIÓN DE TECHUMBRE EN LA CANCHA PÚBLICA DE LA LOCALIDAD DE SAN ANTONIO, MUNICIPIO DE LA PAZ, BAJA CALIFORNIA SUR</v>
      </c>
      <c r="B5" s="64"/>
      <c r="C5" s="65"/>
      <c r="D5" s="78" t="str">
        <f>+'CATALOGO DE CONCEPTOS'!D6:G6</f>
        <v>LICITACION:</v>
      </c>
      <c r="E5" s="79"/>
      <c r="F5" s="80"/>
    </row>
    <row r="6" spans="1:6" ht="23.1" customHeight="1" thickBot="1" x14ac:dyDescent="0.25">
      <c r="A6" s="66"/>
      <c r="B6" s="67"/>
      <c r="C6" s="68"/>
      <c r="D6" s="24"/>
      <c r="E6" s="55" t="str">
        <f>+'CATALOGO DE CONCEPTOS'!E7</f>
        <v>LPO-000000007-028-2024</v>
      </c>
      <c r="F6" s="25"/>
    </row>
    <row r="7" spans="1:6" ht="44.25" customHeight="1" x14ac:dyDescent="0.2">
      <c r="A7" s="69"/>
      <c r="B7" s="70"/>
      <c r="C7" s="71"/>
      <c r="D7" s="78" t="s">
        <v>7</v>
      </c>
      <c r="E7" s="79"/>
      <c r="F7" s="80"/>
    </row>
    <row r="8" spans="1:6" ht="23.1" customHeight="1" thickBot="1" x14ac:dyDescent="0.25">
      <c r="A8" s="72"/>
      <c r="B8" s="73"/>
      <c r="C8" s="74"/>
      <c r="D8" s="24"/>
      <c r="E8" s="55" t="str">
        <f>+'CATALOGO DE CONCEPTOS'!E9</f>
        <v>R28-SL-03-2024/07</v>
      </c>
      <c r="F8" s="25"/>
    </row>
    <row r="10" spans="1:6" ht="15.75" x14ac:dyDescent="0.2">
      <c r="A10" s="89" t="str">
        <f>+'CATALOGO DE CONCEPTOS'!A12</f>
        <v>A.-</v>
      </c>
      <c r="B10" s="58" t="str">
        <f>+'CATALOGO DE CONCEPTOS'!B12</f>
        <v>AREA GENERAL</v>
      </c>
      <c r="F10" s="27"/>
    </row>
    <row r="11" spans="1:6" ht="15.75" x14ac:dyDescent="0.2">
      <c r="A11" s="90" t="str">
        <f>+'CATALOGO DE CONCEPTOS'!A13</f>
        <v>I.-</v>
      </c>
      <c r="B11" s="7" t="str">
        <f>+'CATALOGO DE CONCEPTOS'!B13</f>
        <v>PRELIMINARES</v>
      </c>
      <c r="F11" s="26">
        <f>+'CATALOGO DE CONCEPTOS'!G23</f>
        <v>524</v>
      </c>
    </row>
    <row r="12" spans="1:6" ht="15.75" x14ac:dyDescent="0.2">
      <c r="A12" s="90" t="str">
        <f>+'CATALOGO DE CONCEPTOS'!A24</f>
        <v>2.-</v>
      </c>
      <c r="B12" s="7" t="str">
        <f>+'CATALOGO DE CONCEPTOS'!B24</f>
        <v>CERCO PERIMETRAL</v>
      </c>
      <c r="F12" s="26">
        <f>+'CATALOGO DE CONCEPTOS'!G29</f>
        <v>76</v>
      </c>
    </row>
    <row r="13" spans="1:6" x14ac:dyDescent="0.2">
      <c r="A13" s="90"/>
      <c r="F13" s="56"/>
    </row>
    <row r="14" spans="1:6" x14ac:dyDescent="0.2">
      <c r="A14" s="91"/>
      <c r="B14" s="94" t="s">
        <v>258</v>
      </c>
      <c r="F14" s="92">
        <f>SUM(F11:F13)</f>
        <v>600</v>
      </c>
    </row>
    <row r="15" spans="1:6" x14ac:dyDescent="0.2">
      <c r="A15" s="90"/>
      <c r="F15" s="56"/>
    </row>
    <row r="16" spans="1:6" x14ac:dyDescent="0.2">
      <c r="A16" s="89" t="str">
        <f>+'CATALOGO DE CONCEPTOS'!A31</f>
        <v>B.-</v>
      </c>
      <c r="B16" s="58" t="str">
        <f>+'CATALOGO DE CONCEPTOS'!B31</f>
        <v>CANCHA DE USOS MULTIPLES</v>
      </c>
      <c r="F16" s="56"/>
    </row>
    <row r="17" spans="1:6" x14ac:dyDescent="0.2">
      <c r="A17" s="90">
        <f>+'CATALOGO DE CONCEPTOS'!A32</f>
        <v>3</v>
      </c>
      <c r="B17" s="7" t="str">
        <f>+'CATALOGO DE CONCEPTOS'!B32</f>
        <v>ALBAÑILERÍA Y ACABADOS</v>
      </c>
      <c r="F17" s="56">
        <f>+'CATALOGO DE CONCEPTOS'!G38</f>
        <v>2569.1999999999998</v>
      </c>
    </row>
    <row r="18" spans="1:6" ht="15.75" x14ac:dyDescent="0.2">
      <c r="A18" s="90" t="str">
        <f>+'CATALOGO DE CONCEPTOS'!A39</f>
        <v>4.-</v>
      </c>
      <c r="B18" s="7" t="str">
        <f>+'CATALOGO DE CONCEPTOS'!B39</f>
        <v>HERRERIA Y CARPINTERIA (ACCESORIOS PARA CANCHA)</v>
      </c>
      <c r="F18" s="26">
        <f>+'CATALOGO DE CONCEPTOS'!G42</f>
        <v>4</v>
      </c>
    </row>
    <row r="19" spans="1:6" ht="15.75" x14ac:dyDescent="0.2">
      <c r="A19" s="90"/>
      <c r="B19" s="93"/>
      <c r="C19" s="93"/>
      <c r="D19" s="93"/>
      <c r="F19" s="26"/>
    </row>
    <row r="20" spans="1:6" ht="15.75" x14ac:dyDescent="0.2">
      <c r="A20" s="90"/>
      <c r="B20" s="60" t="s">
        <v>268</v>
      </c>
      <c r="C20" s="46"/>
      <c r="D20" s="46"/>
      <c r="F20" s="27">
        <f>SUM(F17:F19)</f>
        <v>2573.1999999999998</v>
      </c>
    </row>
    <row r="21" spans="1:6" ht="15.75" x14ac:dyDescent="0.2">
      <c r="A21" s="90"/>
      <c r="B21" s="46"/>
      <c r="C21" s="46"/>
      <c r="D21" s="46"/>
      <c r="F21" s="26"/>
    </row>
    <row r="22" spans="1:6" ht="15.75" x14ac:dyDescent="0.2">
      <c r="A22" s="89" t="str">
        <f>+'CATALOGO DE CONCEPTOS'!A44</f>
        <v>C.-</v>
      </c>
      <c r="B22" s="60" t="str">
        <f>+'CATALOGO DE CONCEPTOS'!B44</f>
        <v>CONSTRUCCION DE TECHUMBRE METALICA</v>
      </c>
      <c r="C22" s="46"/>
      <c r="D22" s="46"/>
      <c r="F22" s="26"/>
    </row>
    <row r="23" spans="1:6" ht="15.75" x14ac:dyDescent="0.2">
      <c r="A23" s="90">
        <f>+'CATALOGO DE CONCEPTOS'!A45</f>
        <v>5</v>
      </c>
      <c r="B23" s="7" t="str">
        <f>+'CATALOGO DE CONCEPTOS'!B45</f>
        <v>CIMENTACION</v>
      </c>
      <c r="F23" s="26">
        <f>+'CATALOGO DE CONCEPTOS'!G49</f>
        <v>700</v>
      </c>
    </row>
    <row r="24" spans="1:6" x14ac:dyDescent="0.2">
      <c r="A24" s="90">
        <f>+'CATALOGO DE CONCEPTOS'!A50</f>
        <v>6</v>
      </c>
      <c r="B24" s="7" t="str">
        <f>+'CATALOGO DE CONCEPTOS'!B50</f>
        <v>ESTRUCTURA DE ACERO Y TECHUMBRE</v>
      </c>
      <c r="F24" s="56">
        <f>+'CATALOGO DE CONCEPTOS'!G63</f>
        <v>14610.85</v>
      </c>
    </row>
    <row r="25" spans="1:6" x14ac:dyDescent="0.2">
      <c r="A25" s="90">
        <f>+'CATALOGO DE CONCEPTOS'!A64</f>
        <v>7</v>
      </c>
      <c r="B25" s="46" t="str">
        <f>+'CATALOGO DE CONCEPTOS'!B64</f>
        <v>INSTALACION ELECTRICA</v>
      </c>
      <c r="F25" s="56">
        <f>+'CATALOGO DE CONCEPTOS'!G87</f>
        <v>262</v>
      </c>
    </row>
    <row r="26" spans="1:6" x14ac:dyDescent="0.2">
      <c r="A26" s="90"/>
      <c r="F26" s="56"/>
    </row>
    <row r="27" spans="1:6" x14ac:dyDescent="0.2">
      <c r="A27" s="90"/>
      <c r="B27" s="58" t="s">
        <v>264</v>
      </c>
      <c r="F27" s="92">
        <f>SUM(F23:F26)</f>
        <v>15572.85</v>
      </c>
    </row>
    <row r="28" spans="1:6" x14ac:dyDescent="0.2">
      <c r="A28" s="90"/>
      <c r="E28" s="2"/>
      <c r="F28" s="56"/>
    </row>
    <row r="29" spans="1:6" ht="15.75" x14ac:dyDescent="0.2">
      <c r="A29" s="89" t="str">
        <f>+'CATALOGO DE CONCEPTOS'!A89</f>
        <v>D.-</v>
      </c>
      <c r="B29" s="58" t="str">
        <f>+'CATALOGO DE CONCEPTOS'!B89</f>
        <v>PARQUE</v>
      </c>
      <c r="E29" s="2"/>
      <c r="F29" s="26"/>
    </row>
    <row r="30" spans="1:6" ht="15.75" x14ac:dyDescent="0.2">
      <c r="A30" s="90">
        <f>+'CATALOGO DE CONCEPTOS'!A90</f>
        <v>8</v>
      </c>
      <c r="B30" s="7" t="str">
        <f>+'CATALOGO DE CONCEPTOS'!B90</f>
        <v xml:space="preserve">TRABAJOS GENERALES </v>
      </c>
      <c r="E30" s="2"/>
      <c r="F30" s="26">
        <f>+'CATALOGO DE CONCEPTOS'!G114</f>
        <v>156.37</v>
      </c>
    </row>
    <row r="31" spans="1:6" ht="15.75" x14ac:dyDescent="0.2">
      <c r="A31" s="90">
        <f>+'CATALOGO DE CONCEPTOS'!A115</f>
        <v>9</v>
      </c>
      <c r="B31" s="7" t="str">
        <f>+'CATALOGO DE CONCEPTOS'!B115</f>
        <v>INSTALACION ELECTRICA</v>
      </c>
      <c r="E31" s="2"/>
      <c r="F31" s="26">
        <f>+'CATALOGO DE CONCEPTOS'!G128</f>
        <v>457</v>
      </c>
    </row>
    <row r="32" spans="1:6" ht="15.75" x14ac:dyDescent="0.2">
      <c r="A32" s="90"/>
      <c r="E32" s="2"/>
      <c r="F32" s="26"/>
    </row>
    <row r="33" spans="1:6" ht="15.75" x14ac:dyDescent="0.2">
      <c r="A33" s="90"/>
      <c r="B33" s="58" t="s">
        <v>265</v>
      </c>
      <c r="E33" s="2"/>
      <c r="F33" s="27">
        <f>SUM(F30:F32)</f>
        <v>613.37</v>
      </c>
    </row>
    <row r="34" spans="1:6" ht="15.75" x14ac:dyDescent="0.2">
      <c r="A34" s="90"/>
      <c r="E34" s="2"/>
      <c r="F34" s="26"/>
    </row>
    <row r="35" spans="1:6" ht="15.75" x14ac:dyDescent="0.2">
      <c r="A35" s="89" t="str">
        <f>+'CATALOGO DE CONCEPTOS'!A130</f>
        <v>E.-</v>
      </c>
      <c r="B35" s="58" t="str">
        <f>+'CATALOGO DE CONCEPTOS'!B130</f>
        <v xml:space="preserve"> CASA DE LA CULTURA</v>
      </c>
      <c r="E35" s="2"/>
      <c r="F35" s="26"/>
    </row>
    <row r="36" spans="1:6" ht="15.75" x14ac:dyDescent="0.2">
      <c r="A36" s="90">
        <f>+'CATALOGO DE CONCEPTOS'!A131</f>
        <v>10</v>
      </c>
      <c r="B36" s="7" t="str">
        <f>+'CATALOGO DE CONCEPTOS'!B131</f>
        <v>TRABAJOS DE REHABILITACION</v>
      </c>
      <c r="E36" s="2"/>
      <c r="F36" s="26">
        <f>+'CATALOGO DE CONCEPTOS'!G176</f>
        <v>1159.2</v>
      </c>
    </row>
    <row r="37" spans="1:6" ht="15.75" x14ac:dyDescent="0.2">
      <c r="A37" s="90">
        <f>+'CATALOGO DE CONCEPTOS'!A177</f>
        <v>11</v>
      </c>
      <c r="B37" s="7" t="str">
        <f>+'CATALOGO DE CONCEPTOS'!B177</f>
        <v xml:space="preserve"> INSTALACION ELECTRICA</v>
      </c>
      <c r="E37" s="2"/>
      <c r="F37" s="26">
        <f>+'CATALOGO DE CONCEPTOS'!G199</f>
        <v>194</v>
      </c>
    </row>
    <row r="38" spans="1:6" ht="15.75" x14ac:dyDescent="0.2">
      <c r="A38" s="90"/>
      <c r="E38" s="2"/>
      <c r="F38" s="26"/>
    </row>
    <row r="39" spans="1:6" ht="15.75" x14ac:dyDescent="0.2">
      <c r="A39" s="57"/>
      <c r="B39" s="58" t="s">
        <v>269</v>
      </c>
      <c r="E39" s="2"/>
      <c r="F39" s="27">
        <f>SUM(F36:F38)</f>
        <v>1353.2</v>
      </c>
    </row>
    <row r="40" spans="1:6" ht="15.75" x14ac:dyDescent="0.2">
      <c r="A40" s="57"/>
      <c r="B40" s="58"/>
      <c r="E40" s="2"/>
      <c r="F40" s="26"/>
    </row>
    <row r="41" spans="1:6" ht="15.75" x14ac:dyDescent="0.2">
      <c r="A41" s="53"/>
      <c r="E41" s="2"/>
      <c r="F41" s="27"/>
    </row>
    <row r="42" spans="1:6" ht="15.75" x14ac:dyDescent="0.2">
      <c r="B42" s="58" t="s">
        <v>267</v>
      </c>
      <c r="F42" s="27">
        <f>+F39+F33+F27+F20+F14</f>
        <v>20712.62</v>
      </c>
    </row>
    <row r="43" spans="1:6" ht="15.75" x14ac:dyDescent="0.2">
      <c r="F43" s="27"/>
    </row>
    <row r="44" spans="1:6" ht="15.75" x14ac:dyDescent="0.2">
      <c r="F44" s="27"/>
    </row>
    <row r="49" spans="2:4" ht="15.75" x14ac:dyDescent="0.25">
      <c r="B49" s="84" t="s">
        <v>9</v>
      </c>
      <c r="C49" s="84"/>
      <c r="D49" s="84"/>
    </row>
    <row r="51" spans="2:4" x14ac:dyDescent="0.2">
      <c r="B51" s="7" t="s">
        <v>8</v>
      </c>
    </row>
  </sheetData>
  <mergeCells count="7">
    <mergeCell ref="B49:D49"/>
    <mergeCell ref="A2:F2"/>
    <mergeCell ref="D5:F5"/>
    <mergeCell ref="D7:F7"/>
    <mergeCell ref="A3:F3"/>
    <mergeCell ref="A5:C8"/>
    <mergeCell ref="B19:D19"/>
  </mergeCells>
  <pageMargins left="0.36" right="0.11811023622047245" top="0.35433070866141736" bottom="0.35433070866141736" header="0.31496062992125984" footer="0.31496062992125984"/>
  <pageSetup scale="70" orientation="portrait" horizontalDpi="4294967293" r:id="rId1"/>
  <headerFooter>
    <oddFooter>&amp;CPAGINA No.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CATALOGO DE CONCEPTOS</vt:lpstr>
      <vt:lpstr>RESUMENOK</vt:lpstr>
      <vt:lpstr>'CATALOGO DE CONCEPTOS'!Área_de_impresión</vt:lpstr>
      <vt:lpstr>RESUMENOK!Área_de_impresión</vt:lpstr>
      <vt:lpstr>'CATALOGO DE CONCEPTOS'!Títulos_a_imprimir</vt:lpstr>
      <vt:lpstr>RESUMENOK!Títulos_a_imprimir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Celene Aviles</cp:lastModifiedBy>
  <cp:lastPrinted>2024-02-02T19:20:32Z</cp:lastPrinted>
  <dcterms:created xsi:type="dcterms:W3CDTF">2016-01-22T15:23:15Z</dcterms:created>
  <dcterms:modified xsi:type="dcterms:W3CDTF">2024-05-07T16:27:20Z</dcterms:modified>
</cp:coreProperties>
</file>