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PAV 2024\FAFEF\CAT PAV FAFEF\"/>
    </mc:Choice>
  </mc:AlternateContent>
  <xr:revisionPtr revIDLastSave="0" documentId="13_ncr:1_{6BE719E5-2CAE-4EFB-A5C1-6720B6A637FC}" xr6:coauthVersionLast="47" xr6:coauthVersionMax="47" xr10:uidLastSave="{00000000-0000-0000-0000-000000000000}"/>
  <bookViews>
    <workbookView xWindow="0" yWindow="2820" windowWidth="28800" windowHeight="1266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CATALOGO!$B$40:$H$198</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CATALOGO!$B$2:$H$198</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CATALOGO!$31:$40</definedName>
    <definedName name="_xlnm.Print_Titles">#N/A</definedName>
    <definedName name="Títulos_a_imprimir_IM" localSheetId="0">CATALOGO!$31:$32</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7" i="8" l="1"/>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H77" i="8"/>
  <c r="H189" i="8"/>
  <c r="B189" i="8"/>
  <c r="B190" i="8" s="1"/>
  <c r="B191" i="8" s="1"/>
  <c r="B192" i="8" s="1"/>
  <c r="H161" i="8"/>
  <c r="H181" i="8"/>
  <c r="H180" i="8"/>
  <c r="H179" i="8"/>
  <c r="H190" i="8"/>
  <c r="H169" i="8"/>
  <c r="B169" i="8"/>
  <c r="B170" i="8" s="1"/>
  <c r="B171" i="8" s="1"/>
  <c r="B172" i="8" s="1"/>
  <c r="B173" i="8" s="1"/>
  <c r="B174" i="8" s="1"/>
  <c r="B175" i="8" s="1"/>
  <c r="B176" i="8" s="1"/>
  <c r="B177" i="8" s="1"/>
  <c r="B178" i="8" s="1"/>
  <c r="B179" i="8" s="1"/>
  <c r="B180" i="8" s="1"/>
  <c r="B181" i="8" s="1"/>
  <c r="B182" i="8" s="1"/>
  <c r="B183" i="8" s="1"/>
  <c r="B184" i="8" s="1"/>
  <c r="B185" i="8" s="1"/>
  <c r="H106" i="8"/>
  <c r="H105" i="8"/>
  <c r="H98" i="8"/>
  <c r="H99" i="8"/>
  <c r="H94" i="8"/>
  <c r="H90" i="8"/>
  <c r="H88" i="8"/>
  <c r="H87" i="8"/>
  <c r="H79" i="8"/>
  <c r="H74" i="8"/>
  <c r="H65" i="8"/>
  <c r="H66" i="8"/>
  <c r="H63" i="8"/>
  <c r="H64" i="8"/>
  <c r="H60" i="8"/>
  <c r="H53" i="8" l="1"/>
  <c r="H44" i="8"/>
  <c r="B151" i="8"/>
  <c r="B152" i="8" s="1"/>
  <c r="B153" i="8" s="1"/>
  <c r="B154" i="8" s="1"/>
  <c r="B155" i="8" s="1"/>
  <c r="B159" i="8"/>
  <c r="H164" i="8"/>
  <c r="B140" i="8"/>
  <c r="B141" i="8" s="1"/>
  <c r="B142" i="8" s="1"/>
  <c r="B143" i="8" s="1"/>
  <c r="B144" i="8" s="1"/>
  <c r="B145" i="8" s="1"/>
  <c r="B146" i="8" s="1"/>
  <c r="B147" i="8" s="1"/>
  <c r="B132" i="8"/>
  <c r="B133" i="8" s="1"/>
  <c r="B134" i="8" s="1"/>
  <c r="B135" i="8" s="1"/>
  <c r="B136" i="8" s="1"/>
  <c r="B51" i="8"/>
  <c r="H110" i="8"/>
  <c r="H70" i="8"/>
  <c r="H69" i="8"/>
  <c r="H59" i="8"/>
  <c r="B43" i="8"/>
  <c r="B44" i="8" s="1"/>
  <c r="B45" i="8" s="1"/>
  <c r="B46" i="8" s="1"/>
  <c r="B47" i="8" s="1"/>
  <c r="B196" i="8"/>
  <c r="B197" i="8" s="1"/>
  <c r="H107" i="8"/>
  <c r="H108" i="8"/>
  <c r="H103" i="8"/>
  <c r="H97" i="8"/>
  <c r="H93" i="8"/>
  <c r="H95" i="8"/>
  <c r="H89" i="8"/>
  <c r="H91" i="8"/>
  <c r="H85" i="8"/>
  <c r="H82" i="8"/>
  <c r="H83" i="8"/>
  <c r="H78" i="8"/>
  <c r="H68" i="8"/>
  <c r="H71" i="8"/>
  <c r="H67" i="8"/>
  <c r="H61" i="8"/>
  <c r="H43" i="8"/>
  <c r="H45" i="8"/>
  <c r="H46" i="8"/>
  <c r="H196" i="8"/>
  <c r="H42" i="8"/>
  <c r="H47" i="8"/>
  <c r="H50" i="8"/>
  <c r="H51" i="8"/>
  <c r="H52" i="8"/>
  <c r="H54" i="8"/>
  <c r="H55" i="8"/>
  <c r="H56" i="8"/>
  <c r="H57" i="8"/>
  <c r="H58" i="8"/>
  <c r="H62" i="8"/>
  <c r="H72" i="8"/>
  <c r="H73" i="8"/>
  <c r="H75" i="8"/>
  <c r="H76" i="8"/>
  <c r="H80" i="8"/>
  <c r="H81" i="8"/>
  <c r="H84" i="8"/>
  <c r="H86" i="8"/>
  <c r="H92" i="8"/>
  <c r="H96" i="8"/>
  <c r="H100" i="8"/>
  <c r="H101" i="8"/>
  <c r="H102" i="8"/>
  <c r="H104" i="8"/>
  <c r="H109" i="8"/>
  <c r="H111" i="8"/>
  <c r="H114" i="8"/>
  <c r="H115" i="8"/>
  <c r="H116" i="8"/>
  <c r="H117" i="8"/>
  <c r="H118" i="8"/>
  <c r="H119" i="8"/>
  <c r="H120" i="8"/>
  <c r="H121" i="8"/>
  <c r="H122" i="8"/>
  <c r="H123" i="8"/>
  <c r="H124" i="8"/>
  <c r="H125" i="8"/>
  <c r="H126" i="8"/>
  <c r="H127" i="8"/>
  <c r="H128" i="8"/>
  <c r="H131" i="8"/>
  <c r="H132" i="8"/>
  <c r="H133" i="8"/>
  <c r="H134" i="8"/>
  <c r="H135" i="8"/>
  <c r="H136" i="8"/>
  <c r="H139" i="8"/>
  <c r="H140" i="8"/>
  <c r="H141" i="8"/>
  <c r="H142" i="8"/>
  <c r="H143" i="8"/>
  <c r="H144" i="8"/>
  <c r="H145" i="8"/>
  <c r="H146" i="8"/>
  <c r="H147" i="8"/>
  <c r="H150" i="8"/>
  <c r="H151" i="8"/>
  <c r="H152" i="8"/>
  <c r="H153" i="8"/>
  <c r="H154" i="8"/>
  <c r="H155" i="8"/>
  <c r="H158" i="8"/>
  <c r="H159" i="8"/>
  <c r="H160" i="8"/>
  <c r="H162" i="8"/>
  <c r="H163" i="8"/>
  <c r="H165" i="8"/>
  <c r="H166" i="8"/>
  <c r="H170" i="8"/>
  <c r="H171" i="8"/>
  <c r="H172" i="8"/>
  <c r="H173" i="8"/>
  <c r="H174" i="8"/>
  <c r="H175" i="8"/>
  <c r="H176" i="8"/>
  <c r="H177" i="8"/>
  <c r="H178" i="8"/>
  <c r="H182" i="8"/>
  <c r="H183" i="8"/>
  <c r="H184" i="8"/>
  <c r="H185" i="8"/>
  <c r="H188" i="8"/>
  <c r="H191" i="8"/>
  <c r="H192" i="8"/>
  <c r="H195" i="8"/>
  <c r="H197" i="8"/>
  <c r="I42" i="8"/>
  <c r="I199" i="8" s="1"/>
  <c r="B115" i="8"/>
  <c r="B116" i="8" s="1"/>
  <c r="B117" i="8" s="1"/>
  <c r="D31" i="8"/>
  <c r="L136" i="8"/>
  <c r="G38" i="8"/>
  <c r="D38" i="8"/>
  <c r="G37" i="8"/>
  <c r="D37" i="8"/>
  <c r="B160" i="8" l="1"/>
  <c r="B161" i="8" s="1"/>
  <c r="B162" i="8" s="1"/>
  <c r="B163" i="8" s="1"/>
  <c r="B164" i="8" s="1"/>
  <c r="B165" i="8" s="1"/>
  <c r="B166" i="8" s="1"/>
  <c r="H186" i="8"/>
  <c r="H19" i="8" s="1"/>
  <c r="B118" i="8"/>
  <c r="B119" i="8" s="1"/>
  <c r="B120" i="8" s="1"/>
  <c r="B121" i="8" s="1"/>
  <c r="B122" i="8" s="1"/>
  <c r="B123" i="8" s="1"/>
  <c r="B124" i="8" s="1"/>
  <c r="B125" i="8" s="1"/>
  <c r="B126" i="8" s="1"/>
  <c r="B127" i="8" s="1"/>
  <c r="B128" i="8" s="1"/>
  <c r="H167" i="8"/>
  <c r="H18" i="8" s="1"/>
  <c r="H198" i="8"/>
  <c r="H21" i="8" s="1"/>
  <c r="H137" i="8"/>
  <c r="H15" i="8" s="1"/>
  <c r="B52" i="8"/>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H112" i="8"/>
  <c r="H13" i="8" s="1"/>
  <c r="H148" i="8"/>
  <c r="H16" i="8" s="1"/>
  <c r="H193" i="8"/>
  <c r="H20" i="8" s="1"/>
  <c r="H156" i="8"/>
  <c r="H17" i="8" s="1"/>
  <c r="H129" i="8"/>
  <c r="H14" i="8" s="1"/>
  <c r="H48" i="8"/>
  <c r="H12" i="8" s="1"/>
  <c r="I24" i="8"/>
  <c r="B77" i="8" l="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H24" i="8"/>
  <c r="H199" i="8"/>
</calcChain>
</file>

<file path=xl/sharedStrings.xml><?xml version="1.0" encoding="utf-8"?>
<sst xmlns="http://schemas.openxmlformats.org/spreadsheetml/2006/main" count="340" uniqueCount="203">
  <si>
    <t xml:space="preserve">LICITACIÓN No </t>
  </si>
  <si>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</si>
  <si>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</si>
  <si>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</si>
  <si>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</si>
  <si>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</si>
  <si>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</si>
  <si>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</si>
  <si>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</si>
  <si>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</si>
  <si>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</si>
  <si>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</si>
  <si>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</si>
  <si>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</si>
  <si>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</si>
  <si>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</si>
  <si>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</si>
  <si>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</si>
  <si>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</si>
  <si>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</si>
  <si>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</si>
  <si>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</si>
  <si>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</si>
  <si>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</si>
  <si>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</si>
  <si>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</si>
  <si>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</si>
  <si>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</si>
  <si>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</si>
  <si>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</si>
  <si>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</si>
  <si>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</si>
  <si>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</si>
  <si>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</si>
  <si>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</si>
  <si>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</si>
  <si>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</si>
  <si>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</si>
  <si>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</si>
  <si>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</si>
  <si>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</si>
  <si>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</si>
  <si>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</si>
  <si>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</si>
  <si>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</si>
  <si>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</si>
  <si>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</si>
  <si>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</si>
  <si>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</si>
  <si>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</si>
  <si>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t>UBICACION : LA PAZ.</t>
  </si>
  <si>
    <t>MUNICIPIO : LA PAZ, B.C.S.</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</si>
  <si>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</si>
  <si>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</si>
  <si>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</si>
  <si>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</si>
  <si>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</si>
  <si>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</si>
  <si>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</si>
  <si>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</si>
  <si>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</si>
  <si>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</si>
  <si>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</si>
  <si>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</si>
  <si>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</si>
  <si>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</si>
  <si>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</si>
  <si>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</si>
  <si>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</si>
  <si>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</si>
  <si>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</si>
  <si>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</si>
  <si>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</si>
  <si>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</si>
  <si>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</si>
  <si>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</si>
  <si>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</si>
  <si>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</si>
  <si>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</si>
  <si>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</si>
  <si>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</si>
  <si>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</si>
  <si>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</si>
  <si>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</si>
  <si>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</si>
  <si>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</si>
  <si>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</si>
  <si>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</si>
  <si>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</si>
  <si>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</si>
  <si>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</si>
  <si>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</si>
  <si>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</si>
  <si>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</si>
  <si>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</si>
  <si>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</si>
  <si>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</si>
  <si>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</si>
  <si>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</si>
  <si>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</si>
  <si>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</si>
  <si>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</si>
  <si>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</si>
  <si>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</si>
  <si>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</si>
  <si>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</si>
  <si>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</si>
  <si>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</si>
  <si>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</si>
  <si>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</si>
  <si>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COLOCACION DE SEÑAL TIPO REGLAMENTARIA INFORMATIVA DE IDENTIFICACION </t>
    </r>
    <r>
      <rPr>
        <b/>
        <sz val="8"/>
        <rFont val="Arial"/>
        <family val="2"/>
      </rPr>
      <t xml:space="preserve">SIS-19 PARADA DE AUTOBUSES, </t>
    </r>
    <r>
      <rPr>
        <sz val="8"/>
        <rFont val="Arial"/>
        <family val="2"/>
      </rPr>
      <t>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</si>
  <si>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PINTURA CON</t>
    </r>
    <r>
      <rPr>
        <b/>
        <sz val="8"/>
        <rFont val="Arial"/>
        <family val="2"/>
      </rPr>
      <t xml:space="preserve"> LETRAS SOBRE PAVIMENTO CON LEYENDA "BUS",</t>
    </r>
    <r>
      <rPr>
        <sz val="8"/>
        <rFont val="Arial"/>
        <family val="2"/>
      </rPr>
      <t xml:space="preserve"> M-11.2 DE PREFERENCIA O EXCLUSIVIDAD DE USO  DE PARADA DE TRANSPORTE PUBLICO CON DIMENSION DE 1,600 x 90 CMS, DE LA NORMA. NOM-034-SCT2-2011 SEÑALAMIENTO HORIZONTAL Y VERTICAL DE CARRETERAS Y VIALIDADES URBANAS, SE PINTARA CON PINTURA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</si>
  <si>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</si>
  <si>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APLICACION DE </t>
    </r>
    <r>
      <rPr>
        <b/>
        <sz val="8"/>
        <rFont val="Arial"/>
        <family val="2"/>
      </rPr>
      <t>PINTURA PARA DELINEAR GUARNICIONES SE PINTARA DE UN ANCHO DE 10 CM</t>
    </r>
    <r>
      <rPr>
        <sz val="8"/>
        <rFont val="Arial"/>
        <family val="2"/>
      </rPr>
      <t xml:space="preserve"> DE COLOR BLANCO PREVIAMENTE AUTORIZADO POR SUPERVISION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</si>
  <si>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t>X.- MOBILIARIO URBANO</t>
  </si>
  <si>
    <t>VII.- PAVIMENTACION</t>
  </si>
  <si>
    <t>VIII.- SEÑALAMIENTO VERTICAL Y HORIZONTAL</t>
  </si>
  <si>
    <t>MOBILIARIO URBANO</t>
  </si>
  <si>
    <t>SUB TOTAL :  MOBILIARIO URBANO</t>
  </si>
  <si>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</si>
  <si>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</si>
  <si>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rPr>
        <b/>
        <sz val="8"/>
        <rFont val="Arial"/>
        <family val="2"/>
      </rPr>
      <t>ESCALONES A BASE DE BLOCK DE CONCRETO HUECO DE 15x20x40 Cm</t>
    </r>
    <r>
      <rPr>
        <sz val="8"/>
        <rFont val="Arial"/>
        <family val="2"/>
      </rPr>
      <t>., EMPLASTADO Y PULIDO. INCLUYE: CIMBRA, DESCIMBRADO, ELABORACION , MATERIALES, MANO DE OBRA Y HERRAMIENTA.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</si>
  <si>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</si>
  <si>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</si>
  <si>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</si>
  <si>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</si>
  <si>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</si>
  <si>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</si>
  <si>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</si>
  <si>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</si>
  <si>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</si>
  <si>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</si>
  <si>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</si>
  <si>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</si>
  <si>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18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1"</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</si>
  <si>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</si>
  <si>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</si>
  <si>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DESMONTE Y RETIRO DE CASETA TELEFONICA,</t>
    </r>
    <r>
      <rPr>
        <sz val="8"/>
        <rFont val="Arial"/>
        <family val="2"/>
      </rPr>
      <t xml:space="preserve"> INCLUYE: MANIOBRAS, DESMONTE DE SECCION EXISTENTE, DEMOLICIONES, BASES DE CONCRETO, REGISTRO ELECTRICO, HERRAJES, ACCESORIOS, EQUIPO, MANO DE OBRA, HERRAMIENTA, ESTIBA, TRASLADO, ACARREOS, REINSTALACION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</si>
  <si>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</si>
  <si>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Y COLOCACION DE </t>
    </r>
    <r>
      <rPr>
        <b/>
        <sz val="8"/>
        <rFont val="Arial"/>
        <family val="2"/>
      </rPr>
      <t>CONTRAMARCO SENCILLO DE 1.40 MTS</t>
    </r>
    <r>
      <rPr>
        <sz val="8"/>
        <rFont val="Arial"/>
        <family val="2"/>
      </rPr>
      <t>. CON CANAL DE 4" DE PERALTE. INCLUYE: MANIOBRAS, ACARREOS, MATERIAL, MANO DE OBRA Y HERRAMIENTA.</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</si>
  <si>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</si>
  <si>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rPr>
        <b/>
        <sz val="8"/>
        <rFont val="Arial"/>
        <family val="2"/>
      </rPr>
      <t>BORDILLO PERIMETRAL DE CONCRETO F´c= 200 kg/cm2</t>
    </r>
    <r>
      <rPr>
        <sz val="8"/>
        <rFont val="Arial"/>
        <family val="2"/>
      </rPr>
      <t>. R.N. T.M.A. 19 MM. DE 15X16 CM DE SECCION RECTANGULAR, CORTE DE JUNTAS VERTICALES CON CORTADORA DE DISCO DE DIAMANTE INCLUYE: CIMBRA, DESCIMBRADO, ELABORACION, COLADO, VIBRADO Y CURADO DEL CONCRETO, TRANSPORTE A LA SIGUIENTE POSICION, MATERIALES, MANO DE OBRA Y HERRAMIENTA.</t>
    </r>
  </si>
  <si>
    <r>
      <rPr>
        <b/>
        <sz val="8"/>
        <rFont val="Arial"/>
        <family val="2"/>
      </rPr>
      <t>POZO DE ABSORCION Y CAPTACION DE AGUA DE FLUJO PLUVIAL DE 3.00 x 3.00 MTS.,</t>
    </r>
    <r>
      <rPr>
        <sz val="8"/>
        <rFont val="Arial"/>
        <family val="2"/>
      </rPr>
      <t xml:space="preserve"> ESTRUCTURA DE ACERO. INCLUYE: INFRA ESTRUCTURA VERDE, ROCAS FILTRO DE DIMENSIONES VARIABLES, PLANTAS NATIVAS DE LA REGION, MATERIALES, MANO DE OBRA, EQUIPO, HERRAMIENTA Y TODO LO NECESARIO PARA SU CORRECTA EJECUCIÓN.</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</si>
  <si>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</si>
  <si>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REPOSICION DE TUBERIA</t>
    </r>
    <r>
      <rPr>
        <b/>
        <sz val="8"/>
        <rFont val="Arial"/>
        <family val="2"/>
      </rPr>
      <t xml:space="preserve"> EXISTENTE DE 10"</t>
    </r>
    <r>
      <rPr>
        <sz val="8"/>
        <rFont val="Arial"/>
        <family val="2"/>
      </rPr>
      <t xml:space="preserve"> DE DIAMETRO POR </t>
    </r>
    <r>
      <rPr>
        <b/>
        <sz val="8"/>
        <rFont val="Arial"/>
        <family val="2"/>
      </rPr>
      <t>TUBERIA DE PVC. HIDRAULICO ANGER (C-905) DE 165 PSI-11.6 KG/CM2 (RD-25) DE 10"</t>
    </r>
    <r>
      <rPr>
        <sz val="8"/>
        <rFont val="Arial"/>
        <family val="2"/>
      </rPr>
      <t xml:space="preserve"> DE DIAMETRO. INCLUYE: TRAZO, NIVELACION, SUMINISTRO, INSTALACION, JUNTEO, LIMPIEZA, PRUEBA HIDRAULICA, INTERCONEXION A LA RED MUNICIPAL, SONDEO PARA LA LOCALIZACION DE TUBERIA, MANO DE OBRA Y HERRAMIENTA, P.U.O.T.</t>
    </r>
  </si>
  <si>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</si>
  <si>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10"</t>
    </r>
    <r>
      <rPr>
        <sz val="8"/>
        <rFont val="Arial"/>
        <family val="2"/>
      </rPr>
      <t xml:space="preserve">  DE DIAMETRO. INCLUYE: MANIOBRAS, INSTALACION, LIMPIEZA, PRUEBA HIDRAULICA, MANO DE OBRA Y  HERRAMIENTA. </t>
    </r>
  </si>
  <si>
    <r>
      <t xml:space="preserve">SUMINISTRO E INSTALACION DE </t>
    </r>
    <r>
      <rPr>
        <b/>
        <sz val="8"/>
        <rFont val="Arial"/>
        <family val="2"/>
      </rPr>
      <t>VALVULA DE Fo.Fo. BRIDADA DE 4"</t>
    </r>
    <r>
      <rPr>
        <sz val="8"/>
        <rFont val="Arial"/>
        <family val="2"/>
      </rPr>
      <t xml:space="preserve">  DE DIAMETRO. INCLUYE: MANIOBRAS, INSTALACION, LIMPIEZA, PRUEBA HIDRAULICA, MANO DE OBRA Y  HERRAMIENTA. </t>
    </r>
  </si>
  <si>
    <r>
      <t xml:space="preserve">SUMINISTRO E INSTALACION DE </t>
    </r>
    <r>
      <rPr>
        <b/>
        <sz val="8"/>
        <rFont val="Arial"/>
        <family val="2"/>
      </rPr>
      <t>JUNTAS ESPECIALES GIBAULT DE Fo.Fo. 10"</t>
    </r>
    <r>
      <rPr>
        <sz val="8"/>
        <rFont val="Arial"/>
        <family val="2"/>
      </rPr>
      <t xml:space="preserve"> DE DIAMETRO. INCLUYE: MANIOBRAS, INSTALACION, LIMPIEZA, PRUEBA HIDRAULICA, MANO DE OBRA Y  HERRAMIENTA. </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</si>
  <si>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</si>
  <si>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10"</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</si>
  <si>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</si>
  <si>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</si>
  <si>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</si>
  <si>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</si>
  <si>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</si>
  <si>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</si>
  <si>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</si>
  <si>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</si>
  <si>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REDUCCION DE Fo.Fo. BRIDADA DE 4" x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</si>
  <si>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7/8" x 4"</t>
    </r>
    <r>
      <rPr>
        <sz val="8"/>
        <rFont val="Arial"/>
        <family val="2"/>
      </rPr>
      <t xml:space="preserve"> DE DIAMETRO. INCLUYE: MANIOBRAS, INSTALACION, LIMPIEZA, PRUEBA HIDRAULICA, MANO DE OBRA Y  HERRAMIENTA. </t>
    </r>
  </si>
  <si>
    <r>
      <t>CONSTRUCCION DE</t>
    </r>
    <r>
      <rPr>
        <b/>
        <sz val="8"/>
        <rFont val="Arial"/>
        <family val="2"/>
      </rPr>
      <t xml:space="preserve"> CAJA DE OPERACIÓN DE VALVULA TIPO 10 DE ( 1.58 X 1.48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</si>
  <si>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</si>
  <si>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rPr>
        <b/>
        <sz val="8"/>
        <rFont val="Arial"/>
        <family val="2"/>
      </rPr>
      <t>DESMONTE Y REUBICACION DE ESTRUCTURAS URBANAS EXISTENTE DE PARADA DE CAMIONES,</t>
    </r>
    <r>
      <rPr>
        <sz val="8"/>
        <rFont val="Arial"/>
        <family val="2"/>
      </rPr>
      <t xml:space="preserve"> CON DIMENSION DE 3.00 x 2.00 MTS. INCLUYE: MANIOBRAS, DESMONTE DE SECCION EXISTENTE, DEMOLICIONES, BASES DE CONCRETO, REGISTRO ELECTRICO, HERRAJES, ACCESORIOS, EQUIPO, MANO DE OBRA, HERRAMIENTA, ESTIBA, TRASLADO, ACARREOS, REINSTALACION Y TODO LO NECESARIO PARA SU CORRECTA EJECUCION. P.U.O.T.</t>
    </r>
  </si>
  <si>
    <r>
      <t xml:space="preserve">SUMINISTRO E INSTALACION DE </t>
    </r>
    <r>
      <rPr>
        <b/>
        <sz val="8"/>
        <rFont val="Arial"/>
        <family val="2"/>
      </rPr>
      <t>VALVULA DE Fo.Fo. BRIDADA DE 8"</t>
    </r>
    <r>
      <rPr>
        <sz val="8"/>
        <rFont val="Arial"/>
        <family val="2"/>
      </rPr>
      <t xml:space="preserve">  DE DIAMETRO. INCLUYE: MANIOBRAS, INSTALACION, LIMPIEZA, PRUEBA HIDRAULICA, MANO DE OBRA Y  HERRAMIENTA. </t>
    </r>
  </si>
  <si>
    <r>
      <t xml:space="preserve">SUMINISTRO E INSTALACION DE </t>
    </r>
    <r>
      <rPr>
        <b/>
        <sz val="8"/>
        <rFont val="Arial"/>
        <family val="2"/>
      </rPr>
      <t>TEE DE Fo.Fo. BRIDADA DE 10" x 10"</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</si>
  <si>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10" x 8"</t>
    </r>
    <r>
      <rPr>
        <sz val="8"/>
        <rFont val="Arial"/>
        <family val="2"/>
      </rPr>
      <t xml:space="preserve"> DE DIAMETRO. INCLUYE: MANIOBRAS, INSTALACION, LIMPIEZA, PRUEBA HIDRAULICA, MANO DE OBRA Y HERRAMIENTA.</t>
    </r>
  </si>
  <si>
    <r>
      <t xml:space="preserve">SUMINISTRO E INSTALACION DE </t>
    </r>
    <r>
      <rPr>
        <b/>
        <sz val="8"/>
        <rFont val="Arial"/>
        <family val="2"/>
      </rPr>
      <t>CRUZ DE Fo.Fo. BRIDADA DE 4" x 4"</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</si>
  <si>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4" x 4"</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</si>
  <si>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4" x 3"</t>
    </r>
    <r>
      <rPr>
        <sz val="8"/>
        <rFont val="Arial"/>
        <family val="2"/>
      </rPr>
      <t xml:space="preserve"> DE DIAMETRO. INCLUYE: MANIOBRAS, INSTALACION, LIMPIEZA, PRUEBA HIDRAULICA, MANO DE OBRA Y HERRAMIENTA.</t>
    </r>
  </si>
  <si>
    <r>
      <t xml:space="preserve">SUMINISTRO E INSTALACION DE </t>
    </r>
    <r>
      <rPr>
        <b/>
        <sz val="8"/>
        <rFont val="Arial"/>
        <family val="2"/>
      </rPr>
      <t>REDUCCION DE Fo.Fo. BRIDADA DE 10" x 4"</t>
    </r>
    <r>
      <rPr>
        <sz val="8"/>
        <rFont val="Arial"/>
        <family val="2"/>
      </rPr>
      <t xml:space="preserve"> DE DIAMETRO. INCLUYE: MANIOBRAS, INSTALACION, LIMPIEZA, PRUEBA HIDRAULICA, MANO DE OBRA Y HERRAMIENTA.</t>
    </r>
  </si>
  <si>
    <r>
      <t xml:space="preserve">SUMINISTRO E INSTALACION DE </t>
    </r>
    <r>
      <rPr>
        <b/>
        <sz val="8"/>
        <rFont val="Arial"/>
        <family val="2"/>
      </rPr>
      <t>REDUCCION DE PVC HIDRAULICO ANGER DE 4" x 3"</t>
    </r>
    <r>
      <rPr>
        <sz val="8"/>
        <rFont val="Arial"/>
        <family val="2"/>
      </rPr>
      <t xml:space="preserve"> DE DIAMETRO. INCLUYE: MANIOBRAS, INSTALACION, LIMPIEZA, PRUEBA HIDRAULICA, MANO DE OBRA Y HERRAMIENTA.</t>
    </r>
  </si>
  <si>
    <r>
      <t xml:space="preserve">SUMINISTRO E INSTALACION DE </t>
    </r>
    <r>
      <rPr>
        <b/>
        <sz val="8"/>
        <rFont val="Arial"/>
        <family val="2"/>
      </rPr>
      <t>CODO DE PVC HIDRAULICO ANGER DE 4" x 45°</t>
    </r>
    <r>
      <rPr>
        <sz val="8"/>
        <rFont val="Arial"/>
        <family val="2"/>
      </rPr>
      <t xml:space="preserve"> DE DIAMETRO. INCLUYE: MANIOBRAS, INSTALACION, LIMPIEZA, PRUEBA HIDRAULICA, MANO DE OBRA Y HERRAMIENTA.</t>
    </r>
  </si>
  <si>
    <r>
      <t xml:space="preserve">SUMINISTRO E INSTALACION DE </t>
    </r>
    <r>
      <rPr>
        <b/>
        <sz val="8"/>
        <rFont val="Arial"/>
        <family val="2"/>
      </rPr>
      <t>CODO DE PVC HIDRAULICO ANGER DE 4" x 30°</t>
    </r>
    <r>
      <rPr>
        <sz val="8"/>
        <rFont val="Arial"/>
        <family val="2"/>
      </rPr>
      <t xml:space="preserve"> DE DIAMETRO. INCLUYE: MANIOBRAS, INSTALACION, LIMPIEZA, PRUEBA HIDRAULICA, MANO DE OBRA Y HERRAMIENTA.</t>
    </r>
  </si>
  <si>
    <r>
      <t xml:space="preserve">SUMINISTRO E INSTALACION DE </t>
    </r>
    <r>
      <rPr>
        <b/>
        <sz val="8"/>
        <rFont val="Arial"/>
        <family val="2"/>
      </rPr>
      <t>JUNTAS ESPECIALES GIBAULT DE Fo.Fo. 8"</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</si>
  <si>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8"</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</si>
  <si>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ESPIGA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</si>
  <si>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</si>
  <si>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</si>
  <si>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8"</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</si>
  <si>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3/4" x 3 1/2"</t>
    </r>
    <r>
      <rPr>
        <sz val="8"/>
        <rFont val="Arial"/>
        <family val="2"/>
      </rPr>
      <t xml:space="preserve"> DE DIAMETRO. INCLUYE: MANIOBRAS, INSTALACION, LIMPIEZA, PRUEBA HIDRAULICA, MANO DE OBRA Y  HERRAMIENTA. </t>
    </r>
  </si>
  <si>
    <r>
      <t xml:space="preserve">SUMINISTRO Y COLOCACION DE </t>
    </r>
    <r>
      <rPr>
        <b/>
        <sz val="8"/>
        <rFont val="Arial"/>
        <family val="2"/>
      </rPr>
      <t>CONTRAMARCO DOBLE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</si>
  <si>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</si>
  <si>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t>CONSTRUCCION DE</t>
    </r>
    <r>
      <rPr>
        <b/>
        <sz val="8"/>
        <rFont val="Arial"/>
        <family val="2"/>
      </rPr>
      <t xml:space="preserve"> CAJA DE OPERACIÓN DE VALVULA TIPO 12 DE ( 1.96 X 1.66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</si>
  <si>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3 DE ( 1.96 X 1.76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</si>
  <si>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DEMOLICION DE CARPETA ASFALTICA EXISTENTE HASTA 10 CM.</t>
    </r>
    <r>
      <rPr>
        <sz val="8"/>
        <rFont val="Arial"/>
        <family val="2"/>
      </rPr>
      <t xml:space="preserve"> 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</si>
  <si>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TOMA DE AGUA POTABLE DE </t>
    </r>
    <r>
      <rPr>
        <b/>
        <sz val="8"/>
        <rFont val="Arial"/>
        <family val="2"/>
      </rPr>
      <t>4"x1/2" CON TUBO KITEC DE 1/2" DE DIAMETRO.</t>
    </r>
    <r>
      <rPr>
        <sz val="8"/>
        <rFont val="Arial"/>
        <family val="2"/>
      </rPr>
      <t xml:space="preserve"> INCLUYE: ABRAZADERA DE PVC TIPO-II. C/VALVULA DE INSER.Y SACABOCADO INTEGRADO FLOTAP DE </t>
    </r>
    <r>
      <rPr>
        <b/>
        <sz val="8"/>
        <rFont val="Arial"/>
        <family val="2"/>
      </rPr>
      <t>4"x3/4",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4" ( 101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6.00 MTS, CORTA).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</si>
  <si>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6.00 MTS, CORTA).</t>
    </r>
  </si>
  <si>
    <r>
      <rPr>
        <b/>
        <sz val="8"/>
        <rFont val="Arial"/>
        <family val="2"/>
      </rPr>
      <t xml:space="preserve">ACARREO </t>
    </r>
    <r>
      <rPr>
        <sz val="8"/>
        <rFont val="Arial"/>
        <family val="2"/>
      </rPr>
      <t xml:space="preserve"> EN CAMION DEL MATERIAL PRODUCTO DEL CORTE PARA </t>
    </r>
    <r>
      <rPr>
        <b/>
        <sz val="8"/>
        <rFont val="Arial"/>
        <family val="2"/>
      </rPr>
      <t>KILOMETROS SUBSECUENTES. (6 KM).</t>
    </r>
    <r>
      <rPr>
        <sz val="8"/>
        <rFont val="Arial"/>
        <family val="2"/>
      </rPr>
      <t xml:space="preserve"> INCLUYE: EL EQUIPO NECESARIO.</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</si>
  <si>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</si>
  <si>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(ALTO),</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</si>
  <si>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</si>
  <si>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</si>
  <si>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</si>
  <si>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</si>
  <si>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COLOCACION DE </t>
    </r>
    <r>
      <rPr>
        <b/>
        <sz val="8"/>
        <rFont val="Arial"/>
        <family val="2"/>
      </rPr>
      <t xml:space="preserve">TOROTE DE 1.00 x 2.00 MTS.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</si>
  <si>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CONCRETO HIDRAULICO PREMEZCLADO MR-42 KG/CM2 DE FRAGUADO A 3 (TRES)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18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1"</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</si>
  <si>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OBRA: RECONSTRUCCIÓN CON CONCRETO HIDRÁULICO DEL BLVD. LUIS DONALDO COLOSIO, TRAMO BLVD. AGUSTÍN OLACHEA AVILES A DURANGO (LADO IZQUIERDO DE ORIENTE A PONIENTE), EN LA CIUDAD DE LA PAZ, MUNICIPIO DE LA PAZ, BAJA CALIFORNIA SUR.</t>
  </si>
  <si>
    <r>
      <t xml:space="preserve">SUMINISTRO E INSTALACION DE </t>
    </r>
    <r>
      <rPr>
        <b/>
        <sz val="8"/>
        <rFont val="Arial"/>
        <family val="2"/>
      </rPr>
      <t xml:space="preserve">ADAPTADOR BRIDADO UNIVERSAL DE RANGO AMPLIO DE 10" (245-308 MM). DE DIAMETRO. </t>
    </r>
    <r>
      <rPr>
        <sz val="8"/>
        <rFont val="Arial"/>
        <family val="2"/>
      </rPr>
      <t xml:space="preserve">INCLUYE: TORNILLOS COMPLETOS, MANIOBRAS, INSTALACION, LIMPIEZA, PRUEBA HIDRAULICA, MANO DE OBRA Y  HERRAMIENTA. </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</si>
  <si>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</si>
  <si>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</si>
  <si>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</si>
  <si>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SUMINISTRO Y COLOCACION DE PARADA DE AUTOBUSES BKT-PA-002, CON DIMENSION DE 420 x 150 x 250 CMS.</t>
    </r>
    <r>
      <rPr>
        <sz val="8"/>
        <rFont val="Arial"/>
        <family val="2"/>
      </rPr>
      <t xml:space="preserve"> DE ESTRUCTURA DE ACERO GALVANIZADO CON PINTURA DE POLIÉSTER CON MATERIALES DE ACERO AL CARBON, CUENTA CON UN TECHO VOLADO CON UNA PROYECCIÓN DE 1.5 MTS. QUE PROYECTA SOMBRA LA CUAL PROTEGE DE LA LLUVIA Y EL SOL. SERA DEL TIPO SIN RESPALDO DE CRISTAL, TAMBIEN TENDRA SU ESPACIO PARA ACOTAMIENTO DE CAPACIDADES DIFERENTES, ELIMINANDO UN ASIENTO DE 140 CMS., EL COLOR SERA DEFINIDO POR SUPERVISION, INCLUYE: 4 BASES DE CONCRETO HIDRÁULICO DE F'C=150 KG/CM2.T.M.A. 3/4". DE 60 x 60 x 90 CMS. DE SECCION, TAQUETE EXPANSIVO 3/8" HILTI O SIMILAR, MATERIALES, MANO DE OBRA, EQUIPO, HERRAMIENTA Y TODO LO NECESARIO PARA SU CORRECTA EJECUCIÓN.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</si>
</sst>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8"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b/>
      <sz val="13"/>
      <name val="Arial"/>
      <family val="2"/>
    </font>
    <font>
      <b/>
      <sz val="14"/>
      <color rgb="FFC00000"/>
      <name val="Arial"/>
      <family val="2"/>
    </font>
    <font>
      <sz val="8"/>
      <name val="Calibri"/>
      <family val="2"/>
      <scheme val="minor"/>
    </font>
    <font>
      <sz val="12"/>
      <color rgb="FFFF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auto="1"/>
      </left>
      <right style="thin">
        <color auto="1"/>
      </right>
      <top/>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30">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59"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9" xfId="3677" applyFont="1" applyBorder="1" applyAlignment="1">
      <alignment horizontal="left"/>
    </xf>
    <xf numFmtId="39" fontId="47" fillId="0" borderId="6" xfId="3677" quotePrefix="1" applyFont="1" applyBorder="1" applyAlignment="1">
      <alignment horizontal="justify" vertical="top" wrapText="1"/>
    </xf>
    <xf numFmtId="39" fontId="60" fillId="0" borderId="0" xfId="3677" applyFont="1" applyAlignment="1">
      <alignment vertical="top" wrapText="1"/>
    </xf>
    <xf numFmtId="0" fontId="44" fillId="0" borderId="3" xfId="0" quotePrefix="1" applyFont="1" applyFill="1" applyBorder="1" applyAlignment="1" applyProtection="1">
      <alignment horizontal="justify" vertical="top"/>
    </xf>
    <xf numFmtId="39" fontId="4" fillId="0" borderId="0" xfId="3677" applyFont="1" applyFill="1"/>
    <xf numFmtId="39" fontId="53" fillId="0" borderId="0" xfId="3677" applyFont="1" applyFill="1"/>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9" fontId="63"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0" xfId="3677" applyNumberFormat="1" applyFont="1" applyFill="1" applyBorder="1"/>
    <xf numFmtId="39" fontId="53" fillId="33" borderId="50" xfId="3677" applyFont="1" applyFill="1" applyBorder="1"/>
    <xf numFmtId="39" fontId="43" fillId="33" borderId="50" xfId="3677" applyFill="1" applyBorder="1" applyAlignment="1">
      <alignment vertical="center" wrapText="1"/>
    </xf>
    <xf numFmtId="49" fontId="52" fillId="33" borderId="50" xfId="3677" applyNumberFormat="1" applyFont="1" applyFill="1" applyBorder="1" applyAlignment="1">
      <alignment horizontal="left"/>
    </xf>
    <xf numFmtId="39" fontId="54" fillId="33" borderId="50" xfId="3677" applyFont="1" applyFill="1" applyBorder="1"/>
    <xf numFmtId="39" fontId="48" fillId="0" borderId="49"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0" fontId="44" fillId="0" borderId="45" xfId="3677" quotePrefix="1" applyNumberFormat="1" applyFont="1" applyFill="1" applyBorder="1" applyAlignment="1">
      <alignment horizontal="justify" vertical="top" wrapText="1"/>
    </xf>
    <xf numFmtId="39" fontId="44" fillId="0" borderId="3" xfId="3677" applyFont="1" applyFill="1" applyBorder="1" applyAlignment="1">
      <alignment horizontal="justify" vertical="top"/>
    </xf>
    <xf numFmtId="0" fontId="44" fillId="0" borderId="3" xfId="0" quotePrefix="1" applyFont="1" applyFill="1" applyBorder="1" applyAlignment="1">
      <alignment horizontal="justify" vertical="top"/>
    </xf>
    <xf numFmtId="181" fontId="44" fillId="0" borderId="51" xfId="0" applyNumberFormat="1" applyFont="1" applyBorder="1" applyAlignment="1">
      <alignment horizontal="right" vertical="top"/>
    </xf>
    <xf numFmtId="0" fontId="44" fillId="0" borderId="52" xfId="0" applyFont="1" applyFill="1" applyBorder="1" applyAlignment="1">
      <alignment horizontal="justify" vertical="top" wrapText="1"/>
    </xf>
    <xf numFmtId="39" fontId="64" fillId="0" borderId="0" xfId="3677" applyFont="1"/>
    <xf numFmtId="39" fontId="65" fillId="0" borderId="0" xfId="3677" applyFont="1"/>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0" fontId="44" fillId="0" borderId="53" xfId="0" quotePrefix="1" applyFont="1" applyBorder="1" applyAlignment="1" applyProtection="1">
      <alignment horizontal="justify" vertical="top"/>
    </xf>
    <xf numFmtId="39" fontId="44" fillId="0" borderId="21" xfId="3677" quotePrefix="1" applyFont="1" applyFill="1" applyBorder="1" applyAlignment="1">
      <alignment horizontal="justify" vertical="top"/>
    </xf>
    <xf numFmtId="39" fontId="44" fillId="0" borderId="3"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3" xfId="3677" applyFont="1" applyBorder="1" applyAlignment="1">
      <alignment horizontal="center"/>
    </xf>
    <xf numFmtId="39" fontId="62"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2" fillId="0" borderId="33" xfId="3677" applyFont="1" applyBorder="1" applyAlignment="1"/>
    <xf numFmtId="40" fontId="53" fillId="0" borderId="33" xfId="3678" applyNumberFormat="1" applyFont="1" applyFill="1" applyBorder="1" applyAlignment="1" applyProtection="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66"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4" fontId="54" fillId="0" borderId="21" xfId="3677" applyNumberFormat="1" applyFont="1" applyFill="1" applyBorder="1" applyAlignment="1">
      <alignment horizontal="right"/>
    </xf>
    <xf numFmtId="39" fontId="54" fillId="0" borderId="41" xfId="3677" applyFont="1" applyBorder="1" applyAlignment="1">
      <alignment horizontal="center"/>
    </xf>
    <xf numFmtId="39" fontId="54" fillId="0" borderId="41" xfId="3677" applyFont="1" applyFill="1" applyBorder="1" applyAlignment="1">
      <alignment horizontal="right"/>
    </xf>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21" xfId="3677"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21" xfId="3677" applyFont="1" applyFill="1" applyBorder="1" applyAlignment="1">
      <alignment horizontal="center"/>
    </xf>
    <xf numFmtId="39" fontId="54" fillId="0" borderId="21" xfId="3677" quotePrefix="1" applyFont="1" applyFill="1" applyBorder="1" applyAlignment="1">
      <alignment horizontal="right"/>
    </xf>
    <xf numFmtId="4" fontId="67"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59" fillId="33" borderId="0" xfId="3677" applyNumberFormat="1" applyFont="1" applyFill="1"/>
    <xf numFmtId="39" fontId="53" fillId="0" borderId="0" xfId="3677" applyFont="1" applyBorder="1"/>
    <xf numFmtId="4" fontId="67" fillId="33" borderId="54" xfId="3563" applyNumberFormat="1" applyFont="1" applyFill="1" applyBorder="1" applyAlignment="1">
      <alignment horizontal="right" wrapText="1"/>
    </xf>
    <xf numFmtId="40" fontId="3" fillId="0" borderId="55" xfId="3678" applyNumberFormat="1" applyFont="1" applyFill="1" applyBorder="1" applyAlignment="1" applyProtection="1">
      <alignment horizontal="right"/>
    </xf>
    <xf numFmtId="4" fontId="67" fillId="33" borderId="56" xfId="3563" applyNumberFormat="1" applyFont="1" applyFill="1" applyBorder="1" applyAlignment="1">
      <alignment horizontal="right" wrapText="1"/>
    </xf>
    <xf numFmtId="4" fontId="67" fillId="33" borderId="57" xfId="3563" applyNumberFormat="1" applyFont="1" applyFill="1" applyBorder="1" applyAlignment="1">
      <alignment horizontal="right" wrapText="1"/>
    </xf>
    <xf numFmtId="4" fontId="67" fillId="33" borderId="1" xfId="3563" applyNumberFormat="1" applyFont="1" applyFill="1" applyBorder="1" applyAlignment="1">
      <alignment horizontal="right" wrapText="1"/>
    </xf>
    <xf numFmtId="39" fontId="54" fillId="0" borderId="58" xfId="3677" quotePrefix="1" applyFont="1" applyBorder="1" applyAlignment="1">
      <alignment horizontal="center"/>
    </xf>
    <xf numFmtId="39" fontId="54" fillId="0" borderId="59" xfId="3677" quotePrefix="1" applyFont="1" applyBorder="1" applyAlignment="1">
      <alignment horizontal="center"/>
    </xf>
    <xf numFmtId="39" fontId="65" fillId="0" borderId="43" xfId="3677" applyFont="1" applyBorder="1" applyAlignment="1">
      <alignment horizontal="center"/>
    </xf>
    <xf numFmtId="39" fontId="62" fillId="0" borderId="43" xfId="3677" applyNumberFormat="1" applyFont="1" applyFill="1" applyBorder="1" applyAlignment="1" applyProtection="1">
      <alignment horizontal="center"/>
    </xf>
    <xf numFmtId="39" fontId="62" fillId="0" borderId="33" xfId="3677" applyNumberFormat="1" applyFont="1" applyFill="1" applyBorder="1" applyAlignment="1" applyProtection="1"/>
    <xf numFmtId="39" fontId="54" fillId="33" borderId="3" xfId="0" applyNumberFormat="1" applyFont="1" applyFill="1" applyBorder="1" applyAlignment="1">
      <alignment horizontal="right"/>
    </xf>
    <xf numFmtId="39" fontId="54" fillId="33" borderId="45" xfId="0" applyNumberFormat="1" applyFont="1" applyFill="1" applyBorder="1" applyAlignment="1">
      <alignment horizontal="right"/>
    </xf>
    <xf numFmtId="39" fontId="44" fillId="0" borderId="3" xfId="3677" quotePrefix="1" applyFont="1" applyBorder="1" applyAlignment="1">
      <alignment horizontal="justify" vertical="top" wrapText="1"/>
    </xf>
    <xf numFmtId="39" fontId="67" fillId="0" borderId="48" xfId="3677" applyFont="1" applyBorder="1" applyAlignment="1">
      <alignment horizontal="right"/>
    </xf>
    <xf numFmtId="39" fontId="67" fillId="0" borderId="21" xfId="3677" applyFont="1" applyBorder="1" applyAlignment="1">
      <alignment horizontal="right"/>
    </xf>
    <xf numFmtId="39" fontId="67" fillId="0" borderId="59" xfId="3677" applyFont="1" applyBorder="1" applyAlignment="1">
      <alignment horizontal="right"/>
    </xf>
    <xf numFmtId="39" fontId="67" fillId="0" borderId="41" xfId="3677" applyFont="1" applyBorder="1" applyAlignment="1">
      <alignment horizontal="right"/>
    </xf>
    <xf numFmtId="39" fontId="67" fillId="0" borderId="38" xfId="3677" applyFont="1" applyBorder="1" applyAlignment="1">
      <alignment horizontal="right"/>
    </xf>
    <xf numFmtId="4" fontId="67" fillId="0" borderId="21" xfId="0" quotePrefix="1" applyNumberFormat="1" applyFont="1" applyBorder="1" applyAlignment="1">
      <alignment horizontal="right"/>
    </xf>
    <xf numFmtId="39" fontId="67" fillId="0" borderId="41" xfId="3677" quotePrefix="1" applyFont="1" applyBorder="1" applyAlignment="1">
      <alignment horizontal="right"/>
    </xf>
    <xf numFmtId="39" fontId="67" fillId="0" borderId="21" xfId="0" applyNumberFormat="1" applyFont="1" applyBorder="1" applyAlignment="1">
      <alignment horizontal="right"/>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41" xfId="3677" applyFont="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198</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1370855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3</xdr:row>
      <xdr:rowOff>227413</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33</xdr:row>
      <xdr:rowOff>206804</xdr:rowOff>
    </xdr:from>
    <xdr:to>
      <xdr:col>7</xdr:col>
      <xdr:colOff>1290896</xdr:colOff>
      <xdr:row>35</xdr:row>
      <xdr:rowOff>12509</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32</xdr:row>
      <xdr:rowOff>21980</xdr:rowOff>
    </xdr:from>
    <xdr:to>
      <xdr:col>2</xdr:col>
      <xdr:colOff>3842638</xdr:colOff>
      <xdr:row>34</xdr:row>
      <xdr:rowOff>386988</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201</xdr:row>
      <xdr:rowOff>34729</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201</xdr:row>
      <xdr:rowOff>32824</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198</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198</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198</xdr:row>
      <xdr:rowOff>0</xdr:rowOff>
    </xdr:from>
    <xdr:to>
      <xdr:col>2</xdr:col>
      <xdr:colOff>2849880</xdr:colOff>
      <xdr:row>198</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198</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198</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198</xdr:row>
      <xdr:rowOff>0</xdr:rowOff>
    </xdr:from>
    <xdr:to>
      <xdr:col>2</xdr:col>
      <xdr:colOff>2849880</xdr:colOff>
      <xdr:row>198</xdr:row>
      <xdr:rowOff>152400</xdr:rowOff>
    </xdr:to>
    <xdr:sp macro="" textlink="">
      <xdr:nvSpPr>
        <xdr:cNvPr id="350" name="Text Box 44">
          <a:extLst>
            <a:ext uri="{FF2B5EF4-FFF2-40B4-BE49-F238E27FC236}">
              <a16:creationId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1" name="Text Box 45">
          <a:extLst>
            <a:ext uri="{FF2B5EF4-FFF2-40B4-BE49-F238E27FC236}">
              <a16:creationId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2" name="Text Box 46">
          <a:extLst>
            <a:ext uri="{FF2B5EF4-FFF2-40B4-BE49-F238E27FC236}">
              <a16:creationId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3" name="Text Box 47">
          <a:extLst>
            <a:ext uri="{FF2B5EF4-FFF2-40B4-BE49-F238E27FC236}">
              <a16:creationId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4" name="Text Box 48">
          <a:extLst>
            <a:ext uri="{FF2B5EF4-FFF2-40B4-BE49-F238E27FC236}">
              <a16:creationId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5" name="Text Box 44">
          <a:extLst>
            <a:ext uri="{FF2B5EF4-FFF2-40B4-BE49-F238E27FC236}">
              <a16:creationId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6" name="Text Box 45">
          <a:extLst>
            <a:ext uri="{FF2B5EF4-FFF2-40B4-BE49-F238E27FC236}">
              <a16:creationId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7" name="Text Box 46">
          <a:extLst>
            <a:ext uri="{FF2B5EF4-FFF2-40B4-BE49-F238E27FC236}">
              <a16:creationId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8" name="Text Box 47">
          <a:extLst>
            <a:ext uri="{FF2B5EF4-FFF2-40B4-BE49-F238E27FC236}">
              <a16:creationId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59" name="Text Box 48">
          <a:extLst>
            <a:ext uri="{FF2B5EF4-FFF2-40B4-BE49-F238E27FC236}">
              <a16:creationId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0" name="Text Box 44">
          <a:extLst>
            <a:ext uri="{FF2B5EF4-FFF2-40B4-BE49-F238E27FC236}">
              <a16:creationId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1" name="Text Box 45">
          <a:extLst>
            <a:ext uri="{FF2B5EF4-FFF2-40B4-BE49-F238E27FC236}">
              <a16:creationId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2" name="Text Box 46">
          <a:extLst>
            <a:ext uri="{FF2B5EF4-FFF2-40B4-BE49-F238E27FC236}">
              <a16:creationId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3" name="Text Box 47">
          <a:extLst>
            <a:ext uri="{FF2B5EF4-FFF2-40B4-BE49-F238E27FC236}">
              <a16:creationId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4" name="Text Box 48">
          <a:extLst>
            <a:ext uri="{FF2B5EF4-FFF2-40B4-BE49-F238E27FC236}">
              <a16:creationId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365" name="Text Box 44">
          <a:extLst>
            <a:ext uri="{FF2B5EF4-FFF2-40B4-BE49-F238E27FC236}">
              <a16:creationId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66" name="Text Box 45">
          <a:extLst>
            <a:ext uri="{FF2B5EF4-FFF2-40B4-BE49-F238E27FC236}">
              <a16:creationId xmlns:a16="http://schemas.microsoft.com/office/drawing/2014/main" id="{184EA1F0-B9E7-409F-BA6F-D427756191E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67" name="Text Box 46">
          <a:extLst>
            <a:ext uri="{FF2B5EF4-FFF2-40B4-BE49-F238E27FC236}">
              <a16:creationId xmlns:a16="http://schemas.microsoft.com/office/drawing/2014/main" id="{49AD334D-4930-4809-9F25-63AAF42ECBDD}"/>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203</xdr:row>
      <xdr:rowOff>50848</xdr:rowOff>
    </xdr:to>
    <xdr:sp macro="" textlink="">
      <xdr:nvSpPr>
        <xdr:cNvPr id="368" name="Text Box 48">
          <a:extLst>
            <a:ext uri="{FF2B5EF4-FFF2-40B4-BE49-F238E27FC236}">
              <a16:creationId xmlns:a16="http://schemas.microsoft.com/office/drawing/2014/main" id="{CE2E7BBE-8E8A-4EF8-81A1-D174046506E7}"/>
            </a:ext>
          </a:extLst>
        </xdr:cNvPr>
        <xdr:cNvSpPr txBox="1">
          <a:spLocks noChangeArrowheads="1"/>
        </xdr:cNvSpPr>
      </xdr:nvSpPr>
      <xdr:spPr bwMode="auto">
        <a:xfrm>
          <a:off x="1196340" y="6648450"/>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69" name="Text Box 44">
          <a:extLst>
            <a:ext uri="{FF2B5EF4-FFF2-40B4-BE49-F238E27FC236}">
              <a16:creationId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0" name="Text Box 45">
          <a:extLst>
            <a:ext uri="{FF2B5EF4-FFF2-40B4-BE49-F238E27FC236}">
              <a16:creationId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1" name="Text Box 46">
          <a:extLst>
            <a:ext uri="{FF2B5EF4-FFF2-40B4-BE49-F238E27FC236}">
              <a16:creationId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2" name="Text Box 47">
          <a:extLst>
            <a:ext uri="{FF2B5EF4-FFF2-40B4-BE49-F238E27FC236}">
              <a16:creationId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198</xdr:row>
      <xdr:rowOff>0</xdr:rowOff>
    </xdr:from>
    <xdr:to>
      <xdr:col>2</xdr:col>
      <xdr:colOff>2849880</xdr:colOff>
      <xdr:row>198</xdr:row>
      <xdr:rowOff>152400</xdr:rowOff>
    </xdr:to>
    <xdr:sp macro="" textlink="">
      <xdr:nvSpPr>
        <xdr:cNvPr id="373" name="Text Box 48">
          <a:extLst>
            <a:ext uri="{FF2B5EF4-FFF2-40B4-BE49-F238E27FC236}">
              <a16:creationId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202</xdr:row>
      <xdr:rowOff>78984</xdr:rowOff>
    </xdr:to>
    <xdr:sp macro="" textlink="">
      <xdr:nvSpPr>
        <xdr:cNvPr id="374" name="Text Box 48">
          <a:extLst>
            <a:ext uri="{FF2B5EF4-FFF2-40B4-BE49-F238E27FC236}">
              <a16:creationId xmlns:a16="http://schemas.microsoft.com/office/drawing/2014/main" id="{262211AA-2978-41EF-A9FF-B3D8E44BF0C8}"/>
            </a:ext>
          </a:extLst>
        </xdr:cNvPr>
        <xdr:cNvSpPr txBox="1">
          <a:spLocks noChangeArrowheads="1"/>
        </xdr:cNvSpPr>
      </xdr:nvSpPr>
      <xdr:spPr bwMode="auto">
        <a:xfrm>
          <a:off x="1196340" y="6648450"/>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198</xdr:row>
      <xdr:rowOff>0</xdr:rowOff>
    </xdr:from>
    <xdr:to>
      <xdr:col>2</xdr:col>
      <xdr:colOff>83820</xdr:colOff>
      <xdr:row>198</xdr:row>
      <xdr:rowOff>177165</xdr:rowOff>
    </xdr:to>
    <xdr:sp macro="" textlink="">
      <xdr:nvSpPr>
        <xdr:cNvPr id="375" name="Text Box 48">
          <a:extLst>
            <a:ext uri="{FF2B5EF4-FFF2-40B4-BE49-F238E27FC236}">
              <a16:creationId xmlns:a16="http://schemas.microsoft.com/office/drawing/2014/main" id="{8931ED28-F728-4885-91EE-16A552F2D518}"/>
            </a:ext>
          </a:extLst>
        </xdr:cNvPr>
        <xdr:cNvSpPr txBox="1">
          <a:spLocks noChangeArrowheads="1"/>
        </xdr:cNvSpPr>
      </xdr:nvSpPr>
      <xdr:spPr bwMode="auto">
        <a:xfrm>
          <a:off x="1196340" y="66484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198</xdr:row>
      <xdr:rowOff>0</xdr:rowOff>
    </xdr:from>
    <xdr:to>
      <xdr:col>2</xdr:col>
      <xdr:colOff>3482340</xdr:colOff>
      <xdr:row>198</xdr:row>
      <xdr:rowOff>167640</xdr:rowOff>
    </xdr:to>
    <xdr:sp macro="" textlink="">
      <xdr:nvSpPr>
        <xdr:cNvPr id="376" name="Text Box 44">
          <a:extLst>
            <a:ext uri="{FF2B5EF4-FFF2-40B4-BE49-F238E27FC236}">
              <a16:creationId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77" name="Text Box 45">
          <a:extLst>
            <a:ext uri="{FF2B5EF4-FFF2-40B4-BE49-F238E27FC236}">
              <a16:creationId xmlns:a16="http://schemas.microsoft.com/office/drawing/2014/main" id="{414FC026-02CC-4A27-A35F-A7EE75CECD4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198</xdr:row>
      <xdr:rowOff>0</xdr:rowOff>
    </xdr:from>
    <xdr:to>
      <xdr:col>2</xdr:col>
      <xdr:colOff>83820</xdr:colOff>
      <xdr:row>198</xdr:row>
      <xdr:rowOff>167640</xdr:rowOff>
    </xdr:to>
    <xdr:sp macro="" textlink="">
      <xdr:nvSpPr>
        <xdr:cNvPr id="378" name="Text Box 46">
          <a:extLst>
            <a:ext uri="{FF2B5EF4-FFF2-40B4-BE49-F238E27FC236}">
              <a16:creationId xmlns:a16="http://schemas.microsoft.com/office/drawing/2014/main" id="{7C937433-12A0-41DA-9776-CF7AC46723D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198</xdr:row>
      <xdr:rowOff>0</xdr:rowOff>
    </xdr:from>
    <xdr:ext cx="83820" cy="152400"/>
    <xdr:sp macro="" textlink="">
      <xdr:nvSpPr>
        <xdr:cNvPr id="379" name="Text Box 44">
          <a:extLst>
            <a:ext uri="{FF2B5EF4-FFF2-40B4-BE49-F238E27FC236}">
              <a16:creationId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0" name="Text Box 45">
          <a:extLst>
            <a:ext uri="{FF2B5EF4-FFF2-40B4-BE49-F238E27FC236}">
              <a16:creationId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1" name="Text Box 46">
          <a:extLst>
            <a:ext uri="{FF2B5EF4-FFF2-40B4-BE49-F238E27FC236}">
              <a16:creationId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2" name="Text Box 47">
          <a:extLst>
            <a:ext uri="{FF2B5EF4-FFF2-40B4-BE49-F238E27FC236}">
              <a16:creationId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3" name="Text Box 48">
          <a:extLst>
            <a:ext uri="{FF2B5EF4-FFF2-40B4-BE49-F238E27FC236}">
              <a16:creationId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4" name="Text Box 44">
          <a:extLst>
            <a:ext uri="{FF2B5EF4-FFF2-40B4-BE49-F238E27FC236}">
              <a16:creationId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5" name="Text Box 45">
          <a:extLst>
            <a:ext uri="{FF2B5EF4-FFF2-40B4-BE49-F238E27FC236}">
              <a16:creationId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6" name="Text Box 46">
          <a:extLst>
            <a:ext uri="{FF2B5EF4-FFF2-40B4-BE49-F238E27FC236}">
              <a16:creationId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7" name="Text Box 47">
          <a:extLst>
            <a:ext uri="{FF2B5EF4-FFF2-40B4-BE49-F238E27FC236}">
              <a16:creationId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88" name="Text Box 48">
          <a:extLst>
            <a:ext uri="{FF2B5EF4-FFF2-40B4-BE49-F238E27FC236}">
              <a16:creationId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pageSetUpPr fitToPage="1"/>
  </sheetPr>
  <dimension ref="A1:L221"/>
  <sheetViews>
    <sheetView showGridLines="0" showZeros="0" tabSelected="1" zoomScale="140" zoomScaleNormal="140" zoomScaleSheetLayoutView="55" workbookViewId="0">
      <selection activeCell="C15" sqref="C15"/>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27"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214" t="s">
        <v>197</v>
      </c>
      <c r="E2" s="215"/>
      <c r="F2" s="216"/>
      <c r="G2" s="95"/>
      <c r="H2" s="4"/>
      <c r="I2" s="5"/>
    </row>
    <row r="3" spans="1:12" ht="33" customHeight="1" x14ac:dyDescent="0.2">
      <c r="A3" s="1"/>
      <c r="B3" s="6"/>
      <c r="C3" s="7"/>
      <c r="D3" s="217"/>
      <c r="E3" s="218"/>
      <c r="F3" s="219"/>
      <c r="G3" s="96"/>
      <c r="H3" s="8"/>
      <c r="I3" s="5"/>
    </row>
    <row r="4" spans="1:12" ht="19.5" customHeight="1" x14ac:dyDescent="0.2">
      <c r="A4" s="1"/>
      <c r="B4" s="6"/>
      <c r="C4" s="7"/>
      <c r="D4" s="217"/>
      <c r="E4" s="218"/>
      <c r="F4" s="219"/>
      <c r="G4" s="96"/>
      <c r="H4" s="9"/>
    </row>
    <row r="5" spans="1:12" ht="18" customHeight="1" x14ac:dyDescent="0.2">
      <c r="A5" s="1"/>
      <c r="B5" s="10"/>
      <c r="C5" s="7"/>
      <c r="D5" s="217"/>
      <c r="E5" s="218"/>
      <c r="F5" s="219"/>
      <c r="G5" s="96"/>
      <c r="H5" s="9"/>
    </row>
    <row r="6" spans="1:12" ht="12.75" x14ac:dyDescent="0.2">
      <c r="A6" s="1"/>
      <c r="B6" s="10"/>
      <c r="C6" s="11"/>
      <c r="D6" s="217"/>
      <c r="E6" s="218"/>
      <c r="F6" s="219"/>
      <c r="G6" s="98"/>
      <c r="H6" s="79"/>
    </row>
    <row r="7" spans="1:12" ht="13.9" customHeight="1" x14ac:dyDescent="0.2">
      <c r="A7" s="1"/>
      <c r="B7" s="220" t="s">
        <v>43</v>
      </c>
      <c r="C7" s="221"/>
      <c r="D7" s="77" t="s">
        <v>50</v>
      </c>
      <c r="E7" s="12"/>
      <c r="F7" s="13"/>
      <c r="G7" s="97" t="s">
        <v>0</v>
      </c>
      <c r="H7" s="124" t="s">
        <v>1</v>
      </c>
    </row>
    <row r="8" spans="1:12" ht="12.75" x14ac:dyDescent="0.2">
      <c r="A8" s="1"/>
      <c r="B8" s="222"/>
      <c r="C8" s="223"/>
      <c r="D8" s="78" t="s">
        <v>51</v>
      </c>
      <c r="E8" s="14"/>
      <c r="F8" s="15"/>
      <c r="G8" s="76" t="s">
        <v>2</v>
      </c>
      <c r="H8" s="125" t="s">
        <v>3</v>
      </c>
    </row>
    <row r="9" spans="1:12" ht="11.25" x14ac:dyDescent="0.2">
      <c r="A9" s="1"/>
    </row>
    <row r="10" spans="1:12" ht="16.5" x14ac:dyDescent="0.25">
      <c r="A10" s="1"/>
      <c r="C10" s="188" t="s">
        <v>129</v>
      </c>
    </row>
    <row r="11" spans="1:12" ht="11.25" x14ac:dyDescent="0.2">
      <c r="A11" s="1"/>
    </row>
    <row r="12" spans="1:12" s="63" customFormat="1" ht="16.899999999999999" customHeight="1" x14ac:dyDescent="0.25">
      <c r="B12" s="64" t="s">
        <v>4</v>
      </c>
      <c r="C12" s="65" t="s">
        <v>48</v>
      </c>
      <c r="D12" s="66"/>
      <c r="E12" s="66"/>
      <c r="F12" s="66"/>
      <c r="G12" s="66"/>
      <c r="H12" s="66">
        <f>H48</f>
        <v>263.7</v>
      </c>
      <c r="I12" s="62"/>
      <c r="J12" s="62"/>
      <c r="K12" s="62"/>
      <c r="L12" s="62"/>
    </row>
    <row r="13" spans="1:12" s="63" customFormat="1" ht="16.899999999999999" customHeight="1" x14ac:dyDescent="0.25">
      <c r="B13" s="64" t="s">
        <v>6</v>
      </c>
      <c r="C13" s="119" t="s">
        <v>5</v>
      </c>
      <c r="D13" s="120"/>
      <c r="E13" s="120"/>
      <c r="F13" s="120"/>
      <c r="G13" s="120"/>
      <c r="H13" s="120">
        <f>H112</f>
        <v>34414398.720000006</v>
      </c>
      <c r="I13" s="62"/>
      <c r="J13" s="62"/>
      <c r="K13" s="62"/>
      <c r="L13" s="62"/>
    </row>
    <row r="14" spans="1:12" s="63" customFormat="1" ht="16.899999999999999" customHeight="1" x14ac:dyDescent="0.25">
      <c r="B14" s="64" t="s">
        <v>8</v>
      </c>
      <c r="C14" s="119" t="s">
        <v>7</v>
      </c>
      <c r="D14" s="120"/>
      <c r="E14" s="120"/>
      <c r="F14" s="120"/>
      <c r="G14" s="121"/>
      <c r="H14" s="120">
        <f>H129</f>
        <v>11762091.949999999</v>
      </c>
      <c r="I14" s="62"/>
      <c r="J14" s="62"/>
      <c r="K14" s="62"/>
      <c r="L14" s="62"/>
    </row>
    <row r="15" spans="1:12" s="63" customFormat="1" ht="16.899999999999999" customHeight="1" x14ac:dyDescent="0.25">
      <c r="B15" s="64" t="s">
        <v>9</v>
      </c>
      <c r="C15" s="119" t="s">
        <v>10</v>
      </c>
      <c r="D15" s="120"/>
      <c r="E15" s="120"/>
      <c r="F15" s="120"/>
      <c r="G15" s="121"/>
      <c r="H15" s="120">
        <f>H137</f>
        <v>4252591.3599999994</v>
      </c>
      <c r="I15" s="62"/>
      <c r="J15" s="62"/>
      <c r="K15" s="62"/>
      <c r="L15" s="62"/>
    </row>
    <row r="16" spans="1:12" s="63" customFormat="1" ht="16.899999999999999" customHeight="1" x14ac:dyDescent="0.25">
      <c r="B16" s="64" t="s">
        <v>11</v>
      </c>
      <c r="C16" s="122" t="s">
        <v>12</v>
      </c>
      <c r="D16" s="120"/>
      <c r="E16" s="120"/>
      <c r="F16" s="120"/>
      <c r="G16" s="120"/>
      <c r="H16" s="120">
        <f>H148</f>
        <v>5721833.9900000002</v>
      </c>
      <c r="I16" s="62"/>
      <c r="J16" s="62"/>
      <c r="K16" s="62"/>
      <c r="L16" s="62"/>
    </row>
    <row r="17" spans="1:12" s="62" customFormat="1" ht="16.899999999999999" customHeight="1" x14ac:dyDescent="0.25">
      <c r="B17" s="67" t="s">
        <v>13</v>
      </c>
      <c r="C17" s="122" t="s">
        <v>15</v>
      </c>
      <c r="D17" s="123"/>
      <c r="E17" s="123"/>
      <c r="F17" s="123"/>
      <c r="G17" s="123"/>
      <c r="H17" s="120">
        <f>H156</f>
        <v>391056848</v>
      </c>
    </row>
    <row r="18" spans="1:12" s="62" customFormat="1" ht="16.899999999999999" customHeight="1" x14ac:dyDescent="0.25">
      <c r="B18" s="67" t="s">
        <v>14</v>
      </c>
      <c r="C18" s="122" t="s">
        <v>17</v>
      </c>
      <c r="D18" s="123"/>
      <c r="E18" s="123"/>
      <c r="F18" s="123"/>
      <c r="G18" s="123"/>
      <c r="H18" s="120">
        <f>H167</f>
        <v>221025325</v>
      </c>
    </row>
    <row r="19" spans="1:12" s="62" customFormat="1" ht="16.899999999999999" customHeight="1" x14ac:dyDescent="0.25">
      <c r="B19" s="67" t="s">
        <v>16</v>
      </c>
      <c r="C19" s="122" t="s">
        <v>18</v>
      </c>
      <c r="D19" s="123"/>
      <c r="E19" s="123"/>
      <c r="F19" s="123"/>
      <c r="G19" s="123"/>
      <c r="H19" s="120">
        <f>H186</f>
        <v>294059</v>
      </c>
    </row>
    <row r="20" spans="1:12" s="62" customFormat="1" ht="16.899999999999999" customHeight="1" x14ac:dyDescent="0.25">
      <c r="B20" s="67" t="s">
        <v>42</v>
      </c>
      <c r="C20" s="122" t="s">
        <v>71</v>
      </c>
      <c r="D20" s="123"/>
      <c r="E20" s="123"/>
      <c r="F20" s="123"/>
      <c r="G20" s="123"/>
      <c r="H20" s="120">
        <f>H193</f>
        <v>10604</v>
      </c>
    </row>
    <row r="21" spans="1:12" s="62" customFormat="1" ht="16.899999999999999" customHeight="1" x14ac:dyDescent="0.25">
      <c r="B21" s="67" t="s">
        <v>72</v>
      </c>
      <c r="C21" s="122" t="s">
        <v>117</v>
      </c>
      <c r="D21" s="123"/>
      <c r="E21" s="123"/>
      <c r="F21" s="123"/>
      <c r="G21" s="123"/>
      <c r="H21" s="120">
        <f>H198</f>
        <v>329</v>
      </c>
    </row>
    <row r="22" spans="1:12" s="16" customFormat="1" ht="8.1" customHeight="1" thickBot="1" x14ac:dyDescent="0.3">
      <c r="C22" s="17"/>
      <c r="D22" s="17"/>
      <c r="E22" s="189"/>
      <c r="F22" s="189"/>
      <c r="G22" s="189"/>
      <c r="H22" s="17"/>
      <c r="I22" s="1"/>
      <c r="J22" s="1"/>
      <c r="K22" s="1"/>
      <c r="L22" s="1"/>
    </row>
    <row r="23" spans="1:12" s="16" customFormat="1" ht="8.1" customHeight="1" thickTop="1" x14ac:dyDescent="0.2">
      <c r="B23" s="18"/>
      <c r="C23" s="19"/>
      <c r="D23" s="19"/>
      <c r="E23" s="19"/>
      <c r="F23" s="19"/>
      <c r="G23" s="19"/>
      <c r="H23" s="20"/>
      <c r="I23" s="1"/>
      <c r="J23" s="1"/>
      <c r="K23" s="1"/>
      <c r="L23" s="1"/>
    </row>
    <row r="24" spans="1:12" s="16" customFormat="1" ht="16.5" x14ac:dyDescent="0.25">
      <c r="B24" s="18"/>
      <c r="C24" s="17"/>
      <c r="D24" s="17"/>
      <c r="E24" s="17"/>
      <c r="F24" s="21"/>
      <c r="G24" s="21" t="s">
        <v>19</v>
      </c>
      <c r="H24" s="17">
        <f>SUM(H12:H21)</f>
        <v>668538344.72000003</v>
      </c>
      <c r="I24" s="17">
        <f>I199</f>
        <v>668538344.72000003</v>
      </c>
      <c r="J24" s="91"/>
      <c r="K24" s="17"/>
      <c r="L24" s="1"/>
    </row>
    <row r="25" spans="1:12" s="16" customFormat="1" ht="8.1" customHeight="1" x14ac:dyDescent="0.25">
      <c r="B25" s="18"/>
      <c r="D25" s="19"/>
      <c r="E25" s="19"/>
      <c r="F25" s="19"/>
      <c r="G25" s="19"/>
      <c r="H25" s="19"/>
      <c r="I25" s="1"/>
      <c r="J25" s="1"/>
      <c r="K25" s="17"/>
      <c r="L25" s="1"/>
    </row>
    <row r="26" spans="1:12" ht="16.899999999999999" customHeight="1" x14ac:dyDescent="0.25">
      <c r="A26" s="1"/>
      <c r="B26" s="18"/>
      <c r="C26" s="75"/>
      <c r="D26" s="19"/>
      <c r="E26" s="19"/>
      <c r="F26" s="19"/>
      <c r="G26" s="19"/>
      <c r="H26" s="17"/>
    </row>
    <row r="27" spans="1:12" ht="16.899999999999999" customHeight="1" x14ac:dyDescent="0.25">
      <c r="A27" s="1"/>
      <c r="B27" s="18"/>
      <c r="C27" s="22" t="s">
        <v>130</v>
      </c>
      <c r="D27" s="19"/>
      <c r="E27" s="19"/>
      <c r="F27" s="19"/>
      <c r="G27" s="19"/>
      <c r="H27" s="17"/>
    </row>
    <row r="28" spans="1:12" s="16" customFormat="1" ht="18" x14ac:dyDescent="0.25">
      <c r="B28" s="18"/>
      <c r="C28" s="22"/>
      <c r="D28" s="23"/>
      <c r="E28" s="23"/>
      <c r="F28" s="23"/>
      <c r="G28" s="21"/>
      <c r="H28" s="17"/>
      <c r="I28" s="1"/>
      <c r="J28" s="1"/>
      <c r="K28" s="1"/>
      <c r="L28" s="1"/>
    </row>
    <row r="29" spans="1:12" s="16" customFormat="1" ht="18" x14ac:dyDescent="0.25">
      <c r="B29" s="18"/>
      <c r="C29" s="99"/>
      <c r="D29" s="23"/>
      <c r="E29" s="23"/>
      <c r="F29" s="23"/>
      <c r="G29" s="21"/>
      <c r="H29" s="17"/>
      <c r="I29" s="1"/>
      <c r="J29" s="1"/>
      <c r="K29" s="1"/>
      <c r="L29" s="1"/>
    </row>
    <row r="30" spans="1:12" s="16" customFormat="1" ht="15.75" x14ac:dyDescent="0.25">
      <c r="B30" s="18"/>
      <c r="C30" s="19"/>
      <c r="D30" s="19"/>
      <c r="E30" s="19"/>
      <c r="F30" s="21"/>
      <c r="G30" s="21"/>
      <c r="H30" s="17"/>
      <c r="I30" s="1"/>
      <c r="J30" s="1"/>
      <c r="K30" s="1"/>
      <c r="L30" s="1"/>
    </row>
    <row r="31" spans="1:12" ht="15" customHeight="1" x14ac:dyDescent="0.2">
      <c r="A31" s="1"/>
      <c r="B31" s="2"/>
      <c r="C31" s="3"/>
      <c r="D31" s="224" t="str">
        <f>D2</f>
        <v>OBRA: RECONSTRUCCIÓN CON CONCRETO HIDRÁULICO DEL BLVD. LUIS DONALDO COLOSIO, TRAMO BLVD. AGUSTÍN OLACHEA AVILES A DURANGO (LADO IZQUIERDO DE ORIENTE A PONIENTE), EN LA CIUDAD DE LA PAZ, MUNICIPIO DE LA PAZ, BAJA CALIFORNIA SUR.</v>
      </c>
      <c r="E31" s="225"/>
      <c r="F31" s="226"/>
      <c r="G31" s="110"/>
      <c r="H31" s="4"/>
    </row>
    <row r="32" spans="1:12" ht="15" customHeight="1" x14ac:dyDescent="0.2">
      <c r="A32" s="1"/>
      <c r="B32" s="6"/>
      <c r="C32" s="7"/>
      <c r="D32" s="227"/>
      <c r="E32" s="228"/>
      <c r="F32" s="229"/>
      <c r="G32" s="111"/>
      <c r="H32" s="8"/>
    </row>
    <row r="33" spans="1:9" ht="15" customHeight="1" x14ac:dyDescent="0.2">
      <c r="A33" s="1"/>
      <c r="B33" s="6"/>
      <c r="C33" s="7"/>
      <c r="D33" s="227"/>
      <c r="E33" s="228"/>
      <c r="F33" s="229"/>
      <c r="G33" s="111"/>
      <c r="H33" s="9"/>
    </row>
    <row r="34" spans="1:9" ht="24.75" customHeight="1" x14ac:dyDescent="0.2">
      <c r="A34" s="1"/>
      <c r="B34" s="10"/>
      <c r="C34" s="7"/>
      <c r="D34" s="227"/>
      <c r="E34" s="228"/>
      <c r="F34" s="229"/>
      <c r="G34" s="111"/>
      <c r="H34" s="9"/>
    </row>
    <row r="35" spans="1:9" ht="33" customHeight="1" x14ac:dyDescent="0.2">
      <c r="A35" s="1"/>
      <c r="B35" s="10"/>
      <c r="C35" s="11"/>
      <c r="D35" s="227"/>
      <c r="E35" s="228"/>
      <c r="F35" s="229"/>
      <c r="G35" s="111"/>
      <c r="H35" s="9"/>
    </row>
    <row r="36" spans="1:9" ht="12.75" x14ac:dyDescent="0.2">
      <c r="A36" s="1"/>
      <c r="B36" s="10"/>
      <c r="C36" s="11"/>
      <c r="D36" s="24">
        <v>0</v>
      </c>
      <c r="E36" s="12"/>
      <c r="F36" s="13"/>
      <c r="G36" s="128"/>
      <c r="H36" s="79"/>
    </row>
    <row r="37" spans="1:9" ht="13.9" customHeight="1" x14ac:dyDescent="0.2">
      <c r="A37" s="1"/>
      <c r="B37" s="220" t="s">
        <v>43</v>
      </c>
      <c r="C37" s="221"/>
      <c r="D37" s="77" t="str">
        <f>D7</f>
        <v>UBICACION : LA PAZ.</v>
      </c>
      <c r="E37" s="12"/>
      <c r="F37" s="13"/>
      <c r="G37" s="126" t="str">
        <f>G7</f>
        <v xml:space="preserve">LICITACIÓN No </v>
      </c>
      <c r="H37" s="127" t="s">
        <v>1</v>
      </c>
    </row>
    <row r="38" spans="1:9" ht="13.9" customHeight="1" x14ac:dyDescent="0.2">
      <c r="A38" s="1"/>
      <c r="B38" s="222"/>
      <c r="C38" s="223"/>
      <c r="D38" s="78" t="str">
        <f>D8</f>
        <v>MUNICIPIO : LA PAZ, B.C.S.</v>
      </c>
      <c r="E38" s="14"/>
      <c r="F38" s="15"/>
      <c r="G38" s="79" t="str">
        <f>G8</f>
        <v xml:space="preserve">CONCURSO No.  </v>
      </c>
      <c r="H38" s="125" t="s">
        <v>3</v>
      </c>
    </row>
    <row r="39" spans="1:9" ht="11.25" x14ac:dyDescent="0.2">
      <c r="A39" s="1"/>
      <c r="B39" s="25"/>
      <c r="C39" s="26"/>
      <c r="D39" s="27"/>
      <c r="E39" s="26"/>
      <c r="F39" s="28" t="s">
        <v>20</v>
      </c>
      <c r="G39" s="28" t="s">
        <v>21</v>
      </c>
      <c r="H39" s="28"/>
    </row>
    <row r="40" spans="1:9" ht="11.25" x14ac:dyDescent="0.2">
      <c r="A40" s="1"/>
      <c r="B40" s="29" t="s">
        <v>22</v>
      </c>
      <c r="C40" s="30" t="s">
        <v>23</v>
      </c>
      <c r="D40" s="31" t="s">
        <v>24</v>
      </c>
      <c r="E40" s="30" t="s">
        <v>25</v>
      </c>
      <c r="F40" s="32" t="s">
        <v>26</v>
      </c>
      <c r="G40" s="33" t="s">
        <v>27</v>
      </c>
      <c r="H40" s="32" t="s">
        <v>28</v>
      </c>
    </row>
    <row r="41" spans="1:9" s="17" customFormat="1" ht="15.75" x14ac:dyDescent="0.25">
      <c r="A41" s="34"/>
      <c r="B41" s="35"/>
      <c r="C41" s="36" t="s">
        <v>45</v>
      </c>
      <c r="D41" s="37"/>
      <c r="E41" s="38"/>
      <c r="F41" s="39"/>
      <c r="G41" s="39"/>
      <c r="H41" s="40"/>
      <c r="I41" s="41"/>
    </row>
    <row r="42" spans="1:9" s="17" customFormat="1" ht="60" customHeight="1" x14ac:dyDescent="0.25">
      <c r="A42" s="34"/>
      <c r="B42" s="60">
        <v>1</v>
      </c>
      <c r="C42" s="54" t="s">
        <v>97</v>
      </c>
      <c r="D42" s="143" t="s">
        <v>31</v>
      </c>
      <c r="E42" s="203">
        <v>15</v>
      </c>
      <c r="F42" s="144">
        <v>15</v>
      </c>
      <c r="G42" s="68"/>
      <c r="H42" s="190">
        <f>ROUND(E42*F42,2)</f>
        <v>225</v>
      </c>
      <c r="I42" s="118">
        <f>ROUND(E42*F42,2)</f>
        <v>225</v>
      </c>
    </row>
    <row r="43" spans="1:9" s="17" customFormat="1" ht="50.1" customHeight="1" x14ac:dyDescent="0.25">
      <c r="A43" s="34"/>
      <c r="B43" s="60">
        <f>B42+1</f>
        <v>2</v>
      </c>
      <c r="C43" s="54" t="s">
        <v>136</v>
      </c>
      <c r="D43" s="195" t="s">
        <v>31</v>
      </c>
      <c r="E43" s="204">
        <v>2</v>
      </c>
      <c r="F43" s="144">
        <v>2</v>
      </c>
      <c r="G43" s="191"/>
      <c r="H43" s="192">
        <f>ROUND(E43*F43,2)</f>
        <v>4</v>
      </c>
      <c r="I43" s="118">
        <f t="shared" ref="I43:I106" si="0">ROUND(E43*F43,2)</f>
        <v>4</v>
      </c>
    </row>
    <row r="44" spans="1:9" s="17" customFormat="1" ht="60" customHeight="1" x14ac:dyDescent="0.25">
      <c r="A44" s="34"/>
      <c r="B44" s="60">
        <f t="shared" ref="B44:B47" si="1">B43+1</f>
        <v>3</v>
      </c>
      <c r="C44" s="54" t="s">
        <v>163</v>
      </c>
      <c r="D44" s="165" t="s">
        <v>31</v>
      </c>
      <c r="E44" s="204">
        <v>1</v>
      </c>
      <c r="F44" s="144">
        <v>1</v>
      </c>
      <c r="G44" s="69"/>
      <c r="H44" s="192">
        <f>ROUND(E44*F44,2)</f>
        <v>1</v>
      </c>
      <c r="I44" s="118">
        <f t="shared" si="0"/>
        <v>1</v>
      </c>
    </row>
    <row r="45" spans="1:9" s="17" customFormat="1" ht="50.1" customHeight="1" x14ac:dyDescent="0.25">
      <c r="A45" s="34"/>
      <c r="B45" s="60">
        <f t="shared" si="1"/>
        <v>4</v>
      </c>
      <c r="C45" s="54" t="s">
        <v>137</v>
      </c>
      <c r="D45" s="196" t="s">
        <v>31</v>
      </c>
      <c r="E45" s="205">
        <v>1</v>
      </c>
      <c r="F45" s="144">
        <v>1</v>
      </c>
      <c r="G45" s="69"/>
      <c r="H45" s="194">
        <f>ROUND(E45*F45,2)</f>
        <v>1</v>
      </c>
      <c r="I45" s="118">
        <f t="shared" si="0"/>
        <v>1</v>
      </c>
    </row>
    <row r="46" spans="1:9" s="17" customFormat="1" ht="50.1" customHeight="1" x14ac:dyDescent="0.25">
      <c r="A46" s="34"/>
      <c r="B46" s="60">
        <f t="shared" si="1"/>
        <v>5</v>
      </c>
      <c r="C46" s="54" t="s">
        <v>138</v>
      </c>
      <c r="D46" s="165" t="s">
        <v>31</v>
      </c>
      <c r="E46" s="204">
        <v>1</v>
      </c>
      <c r="F46" s="144">
        <v>1</v>
      </c>
      <c r="G46" s="70"/>
      <c r="H46" s="193">
        <f>ROUND(E46*F46,2)</f>
        <v>1</v>
      </c>
      <c r="I46" s="118">
        <f t="shared" si="0"/>
        <v>1</v>
      </c>
    </row>
    <row r="47" spans="1:9" s="17" customFormat="1" ht="42" customHeight="1" x14ac:dyDescent="0.25">
      <c r="A47" s="34"/>
      <c r="B47" s="60">
        <f t="shared" si="1"/>
        <v>6</v>
      </c>
      <c r="C47" s="55" t="s">
        <v>98</v>
      </c>
      <c r="D47" s="145" t="s">
        <v>29</v>
      </c>
      <c r="E47" s="206">
        <v>5.63</v>
      </c>
      <c r="F47" s="144">
        <v>5.63</v>
      </c>
      <c r="G47" s="69"/>
      <c r="H47" s="181">
        <f t="shared" ref="H47" si="2">ROUND(E47*F47,2)</f>
        <v>31.7</v>
      </c>
      <c r="I47" s="118">
        <f t="shared" si="0"/>
        <v>31.7</v>
      </c>
    </row>
    <row r="48" spans="1:9" s="17" customFormat="1" ht="17.25" customHeight="1" x14ac:dyDescent="0.25">
      <c r="A48" s="34"/>
      <c r="B48" s="45"/>
      <c r="C48" s="46" t="s">
        <v>46</v>
      </c>
      <c r="D48" s="146"/>
      <c r="E48" s="147"/>
      <c r="F48" s="148"/>
      <c r="G48" s="71"/>
      <c r="H48" s="74">
        <f>SUM(H42:H47)</f>
        <v>263.7</v>
      </c>
      <c r="I48" s="118">
        <f t="shared" si="0"/>
        <v>0</v>
      </c>
    </row>
    <row r="49" spans="1:9" s="17" customFormat="1" ht="15.75" x14ac:dyDescent="0.25">
      <c r="A49" s="34"/>
      <c r="B49" s="35"/>
      <c r="C49" s="36" t="s">
        <v>47</v>
      </c>
      <c r="D49" s="149"/>
      <c r="E49" s="150"/>
      <c r="F49" s="151"/>
      <c r="G49" s="142"/>
      <c r="H49" s="182"/>
      <c r="I49" s="118">
        <f t="shared" si="0"/>
        <v>0</v>
      </c>
    </row>
    <row r="50" spans="1:9" s="17" customFormat="1" ht="84.75" customHeight="1" x14ac:dyDescent="0.25">
      <c r="A50" s="34"/>
      <c r="B50" s="60">
        <v>1</v>
      </c>
      <c r="C50" s="54" t="s">
        <v>80</v>
      </c>
      <c r="D50" s="143" t="s">
        <v>29</v>
      </c>
      <c r="E50" s="207">
        <v>3891.66</v>
      </c>
      <c r="F50" s="144">
        <v>3891.66</v>
      </c>
      <c r="G50" s="68"/>
      <c r="H50" s="180">
        <f>ROUND(E50*F50,2)</f>
        <v>15145017.560000001</v>
      </c>
      <c r="I50" s="118">
        <f t="shared" si="0"/>
        <v>15145017.560000001</v>
      </c>
    </row>
    <row r="51" spans="1:9" s="17" customFormat="1" ht="74.25" customHeight="1" x14ac:dyDescent="0.25">
      <c r="A51" s="34"/>
      <c r="B51" s="60">
        <f>B50+1</f>
        <v>2</v>
      </c>
      <c r="C51" s="55" t="s">
        <v>81</v>
      </c>
      <c r="D51" s="145" t="s">
        <v>29</v>
      </c>
      <c r="E51" s="208">
        <v>972.91</v>
      </c>
      <c r="F51" s="144">
        <v>972.91</v>
      </c>
      <c r="G51" s="69"/>
      <c r="H51" s="181">
        <f t="shared" ref="H51:H91" si="3">ROUND(E51*F51,2)</f>
        <v>946553.87</v>
      </c>
      <c r="I51" s="118">
        <f t="shared" si="0"/>
        <v>946553.87</v>
      </c>
    </row>
    <row r="52" spans="1:9" s="17" customFormat="1" ht="57" customHeight="1" x14ac:dyDescent="0.25">
      <c r="A52" s="34"/>
      <c r="B52" s="60">
        <f t="shared" ref="B52:B111" si="4">B51+1</f>
        <v>3</v>
      </c>
      <c r="C52" s="55" t="s">
        <v>82</v>
      </c>
      <c r="D52" s="152" t="s">
        <v>29</v>
      </c>
      <c r="E52" s="208">
        <v>701.65</v>
      </c>
      <c r="F52" s="144">
        <v>701.65</v>
      </c>
      <c r="G52" s="69"/>
      <c r="H52" s="183">
        <f t="shared" si="3"/>
        <v>492312.72</v>
      </c>
      <c r="I52" s="118">
        <f t="shared" si="0"/>
        <v>492312.72</v>
      </c>
    </row>
    <row r="53" spans="1:9" s="17" customFormat="1" ht="128.25" customHeight="1" x14ac:dyDescent="0.25">
      <c r="A53" s="34"/>
      <c r="B53" s="60">
        <f t="shared" si="4"/>
        <v>4</v>
      </c>
      <c r="C53" s="56" t="s">
        <v>186</v>
      </c>
      <c r="D53" s="152" t="s">
        <v>31</v>
      </c>
      <c r="E53" s="204">
        <v>58</v>
      </c>
      <c r="F53" s="144">
        <v>58</v>
      </c>
      <c r="G53" s="69"/>
      <c r="H53" s="183">
        <f t="shared" si="3"/>
        <v>3364</v>
      </c>
      <c r="I53" s="118">
        <f t="shared" si="0"/>
        <v>3364</v>
      </c>
    </row>
    <row r="54" spans="1:9" s="17" customFormat="1" ht="128.25" customHeight="1" x14ac:dyDescent="0.25">
      <c r="A54" s="34"/>
      <c r="B54" s="60">
        <f t="shared" si="4"/>
        <v>5</v>
      </c>
      <c r="C54" s="56" t="s">
        <v>187</v>
      </c>
      <c r="D54" s="152" t="s">
        <v>31</v>
      </c>
      <c r="E54" s="204">
        <v>4</v>
      </c>
      <c r="F54" s="144">
        <v>4</v>
      </c>
      <c r="G54" s="69"/>
      <c r="H54" s="183">
        <f t="shared" ref="H54" si="5">ROUND(E54*F54,2)</f>
        <v>16</v>
      </c>
      <c r="I54" s="118">
        <f t="shared" si="0"/>
        <v>16</v>
      </c>
    </row>
    <row r="55" spans="1:9" s="17" customFormat="1" ht="60.75" customHeight="1" x14ac:dyDescent="0.25">
      <c r="A55" s="34"/>
      <c r="B55" s="60">
        <f t="shared" si="4"/>
        <v>6</v>
      </c>
      <c r="C55" s="54" t="s">
        <v>83</v>
      </c>
      <c r="D55" s="152" t="s">
        <v>29</v>
      </c>
      <c r="E55" s="204">
        <v>4124.92</v>
      </c>
      <c r="F55" s="144">
        <v>4124.92</v>
      </c>
      <c r="G55" s="69"/>
      <c r="H55" s="183">
        <f t="shared" ref="H55" si="6">ROUND(E55*F55,2)</f>
        <v>17014965.010000002</v>
      </c>
      <c r="I55" s="118">
        <f t="shared" si="0"/>
        <v>17014965.010000002</v>
      </c>
    </row>
    <row r="56" spans="1:9" s="17" customFormat="1" ht="52.15" customHeight="1" x14ac:dyDescent="0.25">
      <c r="A56" s="34"/>
      <c r="B56" s="60">
        <f t="shared" si="4"/>
        <v>7</v>
      </c>
      <c r="C56" s="131" t="s">
        <v>144</v>
      </c>
      <c r="D56" s="152" t="s">
        <v>30</v>
      </c>
      <c r="E56" s="206">
        <v>640</v>
      </c>
      <c r="F56" s="144">
        <v>640</v>
      </c>
      <c r="G56" s="69"/>
      <c r="H56" s="183">
        <f t="shared" ref="H56:H57" si="7">ROUND(E56*F56,2)</f>
        <v>409600</v>
      </c>
      <c r="I56" s="118">
        <f t="shared" si="0"/>
        <v>409600</v>
      </c>
    </row>
    <row r="57" spans="1:9" s="17" customFormat="1" ht="52.15" customHeight="1" x14ac:dyDescent="0.25">
      <c r="A57" s="34"/>
      <c r="B57" s="60">
        <f t="shared" si="4"/>
        <v>8</v>
      </c>
      <c r="C57" s="131" t="s">
        <v>145</v>
      </c>
      <c r="D57" s="152" t="s">
        <v>30</v>
      </c>
      <c r="E57" s="206">
        <v>575</v>
      </c>
      <c r="F57" s="144">
        <v>575</v>
      </c>
      <c r="G57" s="69"/>
      <c r="H57" s="183">
        <f t="shared" si="7"/>
        <v>330625</v>
      </c>
      <c r="I57" s="118">
        <f t="shared" si="0"/>
        <v>330625</v>
      </c>
    </row>
    <row r="58" spans="1:9" s="17" customFormat="1" ht="52.15" customHeight="1" x14ac:dyDescent="0.25">
      <c r="A58" s="34"/>
      <c r="B58" s="60">
        <f t="shared" si="4"/>
        <v>9</v>
      </c>
      <c r="C58" s="131" t="s">
        <v>123</v>
      </c>
      <c r="D58" s="152" t="s">
        <v>30</v>
      </c>
      <c r="E58" s="206">
        <v>120</v>
      </c>
      <c r="F58" s="144">
        <v>120</v>
      </c>
      <c r="G58" s="69"/>
      <c r="H58" s="183">
        <f t="shared" si="3"/>
        <v>14400</v>
      </c>
      <c r="I58" s="118">
        <f t="shared" si="0"/>
        <v>14400</v>
      </c>
    </row>
    <row r="59" spans="1:9" s="17" customFormat="1" ht="30" customHeight="1" x14ac:dyDescent="0.25">
      <c r="A59" s="34"/>
      <c r="B59" s="60">
        <f t="shared" si="4"/>
        <v>10</v>
      </c>
      <c r="C59" s="100" t="s">
        <v>146</v>
      </c>
      <c r="D59" s="152" t="s">
        <v>31</v>
      </c>
      <c r="E59" s="206">
        <v>2</v>
      </c>
      <c r="F59" s="144">
        <v>2</v>
      </c>
      <c r="G59" s="69"/>
      <c r="H59" s="183">
        <f t="shared" si="3"/>
        <v>4</v>
      </c>
      <c r="I59" s="118">
        <f t="shared" si="0"/>
        <v>4</v>
      </c>
    </row>
    <row r="60" spans="1:9" s="17" customFormat="1" ht="30" customHeight="1" x14ac:dyDescent="0.25">
      <c r="A60" s="34"/>
      <c r="B60" s="60">
        <f t="shared" si="4"/>
        <v>11</v>
      </c>
      <c r="C60" s="100" t="s">
        <v>164</v>
      </c>
      <c r="D60" s="152" t="s">
        <v>31</v>
      </c>
      <c r="E60" s="206">
        <v>1</v>
      </c>
      <c r="F60" s="144">
        <v>1</v>
      </c>
      <c r="G60" s="69"/>
      <c r="H60" s="183">
        <f t="shared" si="3"/>
        <v>1</v>
      </c>
      <c r="I60" s="118">
        <f t="shared" si="0"/>
        <v>1</v>
      </c>
    </row>
    <row r="61" spans="1:9" s="17" customFormat="1" ht="30" customHeight="1" x14ac:dyDescent="0.25">
      <c r="A61" s="34"/>
      <c r="B61" s="60">
        <f t="shared" si="4"/>
        <v>12</v>
      </c>
      <c r="C61" s="100" t="s">
        <v>147</v>
      </c>
      <c r="D61" s="152" t="s">
        <v>31</v>
      </c>
      <c r="E61" s="206">
        <v>6</v>
      </c>
      <c r="F61" s="144">
        <v>6</v>
      </c>
      <c r="G61" s="69"/>
      <c r="H61" s="183">
        <f t="shared" ref="H61" si="8">ROUND(E61*F61,2)</f>
        <v>36</v>
      </c>
      <c r="I61" s="118">
        <f t="shared" si="0"/>
        <v>36</v>
      </c>
    </row>
    <row r="62" spans="1:9" s="17" customFormat="1" ht="30" customHeight="1" x14ac:dyDescent="0.25">
      <c r="A62" s="34"/>
      <c r="B62" s="60">
        <f t="shared" si="4"/>
        <v>13</v>
      </c>
      <c r="C62" s="100" t="s">
        <v>100</v>
      </c>
      <c r="D62" s="152" t="s">
        <v>31</v>
      </c>
      <c r="E62" s="206">
        <v>3</v>
      </c>
      <c r="F62" s="144">
        <v>3</v>
      </c>
      <c r="G62" s="69"/>
      <c r="H62" s="183">
        <f t="shared" si="3"/>
        <v>9</v>
      </c>
      <c r="I62" s="118">
        <f t="shared" si="0"/>
        <v>9</v>
      </c>
    </row>
    <row r="63" spans="1:9" s="17" customFormat="1" ht="30" customHeight="1" x14ac:dyDescent="0.25">
      <c r="A63" s="34"/>
      <c r="B63" s="60">
        <f t="shared" si="4"/>
        <v>14</v>
      </c>
      <c r="C63" s="100" t="s">
        <v>165</v>
      </c>
      <c r="D63" s="152" t="s">
        <v>31</v>
      </c>
      <c r="E63" s="206">
        <v>1</v>
      </c>
      <c r="F63" s="154">
        <v>1</v>
      </c>
      <c r="G63" s="69"/>
      <c r="H63" s="183">
        <f>ROUND(E63*F63,2)</f>
        <v>1</v>
      </c>
      <c r="I63" s="118">
        <f t="shared" si="0"/>
        <v>1</v>
      </c>
    </row>
    <row r="64" spans="1:9" s="17" customFormat="1" ht="30" customHeight="1" x14ac:dyDescent="0.25">
      <c r="A64" s="34"/>
      <c r="B64" s="60">
        <f t="shared" si="4"/>
        <v>15</v>
      </c>
      <c r="C64" s="100" t="s">
        <v>166</v>
      </c>
      <c r="D64" s="152" t="s">
        <v>31</v>
      </c>
      <c r="E64" s="206">
        <v>1</v>
      </c>
      <c r="F64" s="154">
        <v>1</v>
      </c>
      <c r="G64" s="69"/>
      <c r="H64" s="183">
        <f>ROUND(E64*F64,2)</f>
        <v>1</v>
      </c>
      <c r="I64" s="118">
        <f t="shared" si="0"/>
        <v>1</v>
      </c>
    </row>
    <row r="65" spans="1:9" s="17" customFormat="1" ht="30" customHeight="1" x14ac:dyDescent="0.25">
      <c r="A65" s="34"/>
      <c r="B65" s="60">
        <f t="shared" si="4"/>
        <v>16</v>
      </c>
      <c r="C65" s="100" t="s">
        <v>168</v>
      </c>
      <c r="D65" s="152" t="s">
        <v>31</v>
      </c>
      <c r="E65" s="206">
        <v>4</v>
      </c>
      <c r="F65" s="154">
        <v>4</v>
      </c>
      <c r="G65" s="69"/>
      <c r="H65" s="183">
        <f t="shared" ref="H65" si="9">ROUND(E65*F65,2)</f>
        <v>16</v>
      </c>
      <c r="I65" s="118">
        <f t="shared" si="0"/>
        <v>16</v>
      </c>
    </row>
    <row r="66" spans="1:9" s="17" customFormat="1" ht="30" customHeight="1" x14ac:dyDescent="0.25">
      <c r="A66" s="34"/>
      <c r="B66" s="60">
        <f t="shared" si="4"/>
        <v>17</v>
      </c>
      <c r="C66" s="100" t="s">
        <v>169</v>
      </c>
      <c r="D66" s="152" t="s">
        <v>31</v>
      </c>
      <c r="E66" s="206">
        <v>3</v>
      </c>
      <c r="F66" s="154">
        <v>3</v>
      </c>
      <c r="G66" s="69"/>
      <c r="H66" s="183">
        <f t="shared" ref="H66" si="10">ROUND(E66*F66,2)</f>
        <v>9</v>
      </c>
      <c r="I66" s="118">
        <f t="shared" si="0"/>
        <v>9</v>
      </c>
    </row>
    <row r="67" spans="1:9" s="17" customFormat="1" ht="30" customHeight="1" x14ac:dyDescent="0.25">
      <c r="A67" s="34"/>
      <c r="B67" s="60">
        <f t="shared" si="4"/>
        <v>18</v>
      </c>
      <c r="C67" s="100" t="s">
        <v>167</v>
      </c>
      <c r="D67" s="152" t="s">
        <v>31</v>
      </c>
      <c r="E67" s="206">
        <v>1</v>
      </c>
      <c r="F67" s="154">
        <v>1</v>
      </c>
      <c r="G67" s="69"/>
      <c r="H67" s="183">
        <f t="shared" ref="H67:H72" si="11">ROUND(E67*F67,2)</f>
        <v>1</v>
      </c>
      <c r="I67" s="118">
        <f t="shared" si="0"/>
        <v>1</v>
      </c>
    </row>
    <row r="68" spans="1:9" s="17" customFormat="1" ht="30" customHeight="1" x14ac:dyDescent="0.25">
      <c r="A68" s="34"/>
      <c r="B68" s="60">
        <f t="shared" si="4"/>
        <v>19</v>
      </c>
      <c r="C68" s="100" t="s">
        <v>170</v>
      </c>
      <c r="D68" s="152" t="s">
        <v>31</v>
      </c>
      <c r="E68" s="206">
        <v>1</v>
      </c>
      <c r="F68" s="154">
        <v>1</v>
      </c>
      <c r="G68" s="69"/>
      <c r="H68" s="183">
        <f>ROUND(E68*F68,2)</f>
        <v>1</v>
      </c>
      <c r="I68" s="118">
        <f t="shared" si="0"/>
        <v>1</v>
      </c>
    </row>
    <row r="69" spans="1:9" s="17" customFormat="1" ht="30" customHeight="1" x14ac:dyDescent="0.25">
      <c r="A69" s="34"/>
      <c r="B69" s="60">
        <f t="shared" si="4"/>
        <v>20</v>
      </c>
      <c r="C69" s="100" t="s">
        <v>159</v>
      </c>
      <c r="D69" s="152" t="s">
        <v>31</v>
      </c>
      <c r="E69" s="206">
        <v>1</v>
      </c>
      <c r="F69" s="154">
        <v>1</v>
      </c>
      <c r="G69" s="69"/>
      <c r="H69" s="183">
        <f t="shared" ref="H69" si="12">ROUND(E69*F69,2)</f>
        <v>1</v>
      </c>
      <c r="I69" s="118">
        <f t="shared" si="0"/>
        <v>1</v>
      </c>
    </row>
    <row r="70" spans="1:9" s="17" customFormat="1" ht="30" customHeight="1" x14ac:dyDescent="0.25">
      <c r="A70" s="34"/>
      <c r="B70" s="60">
        <f t="shared" si="4"/>
        <v>21</v>
      </c>
      <c r="C70" s="100" t="s">
        <v>171</v>
      </c>
      <c r="D70" s="152" t="s">
        <v>31</v>
      </c>
      <c r="E70" s="206">
        <v>1</v>
      </c>
      <c r="F70" s="154">
        <v>1</v>
      </c>
      <c r="G70" s="69"/>
      <c r="H70" s="183">
        <f t="shared" ref="H70" si="13">ROUND(E70*F70,2)</f>
        <v>1</v>
      </c>
      <c r="I70" s="118">
        <f t="shared" si="0"/>
        <v>1</v>
      </c>
    </row>
    <row r="71" spans="1:9" s="17" customFormat="1" ht="30" customHeight="1" x14ac:dyDescent="0.25">
      <c r="A71" s="34"/>
      <c r="B71" s="60">
        <f t="shared" si="4"/>
        <v>22</v>
      </c>
      <c r="C71" s="100" t="s">
        <v>172</v>
      </c>
      <c r="D71" s="152" t="s">
        <v>31</v>
      </c>
      <c r="E71" s="206">
        <v>1</v>
      </c>
      <c r="F71" s="154">
        <v>1</v>
      </c>
      <c r="G71" s="69"/>
      <c r="H71" s="183">
        <f t="shared" si="11"/>
        <v>1</v>
      </c>
      <c r="I71" s="118">
        <f t="shared" si="0"/>
        <v>1</v>
      </c>
    </row>
    <row r="72" spans="1:9" s="17" customFormat="1" ht="30" customHeight="1" x14ac:dyDescent="0.25">
      <c r="A72" s="34"/>
      <c r="B72" s="60">
        <f t="shared" si="4"/>
        <v>23</v>
      </c>
      <c r="C72" s="100" t="s">
        <v>173</v>
      </c>
      <c r="D72" s="152" t="s">
        <v>31</v>
      </c>
      <c r="E72" s="206">
        <v>1</v>
      </c>
      <c r="F72" s="154">
        <v>1</v>
      </c>
      <c r="G72" s="69"/>
      <c r="H72" s="183">
        <f t="shared" si="11"/>
        <v>1</v>
      </c>
      <c r="I72" s="118">
        <f t="shared" si="0"/>
        <v>1</v>
      </c>
    </row>
    <row r="73" spans="1:9" s="17" customFormat="1" ht="30" customHeight="1" x14ac:dyDescent="0.25">
      <c r="A73" s="34"/>
      <c r="B73" s="60">
        <f t="shared" si="4"/>
        <v>24</v>
      </c>
      <c r="C73" s="100" t="s">
        <v>148</v>
      </c>
      <c r="D73" s="152" t="s">
        <v>31</v>
      </c>
      <c r="E73" s="206">
        <v>1</v>
      </c>
      <c r="F73" s="154">
        <v>1</v>
      </c>
      <c r="G73" s="69"/>
      <c r="H73" s="183">
        <f t="shared" si="3"/>
        <v>1</v>
      </c>
      <c r="I73" s="118">
        <f t="shared" si="0"/>
        <v>1</v>
      </c>
    </row>
    <row r="74" spans="1:9" s="17" customFormat="1" ht="30" customHeight="1" x14ac:dyDescent="0.25">
      <c r="A74" s="34"/>
      <c r="B74" s="60">
        <f t="shared" si="4"/>
        <v>25</v>
      </c>
      <c r="C74" s="100" t="s">
        <v>174</v>
      </c>
      <c r="D74" s="152" t="s">
        <v>31</v>
      </c>
      <c r="E74" s="209">
        <v>1</v>
      </c>
      <c r="F74" s="144">
        <v>1</v>
      </c>
      <c r="G74" s="69"/>
      <c r="H74" s="183">
        <f>ROUND(E74*F74,2)</f>
        <v>1</v>
      </c>
      <c r="I74" s="118">
        <f t="shared" si="0"/>
        <v>1</v>
      </c>
    </row>
    <row r="75" spans="1:9" s="17" customFormat="1" ht="30" customHeight="1" x14ac:dyDescent="0.25">
      <c r="A75" s="34"/>
      <c r="B75" s="60">
        <f t="shared" si="4"/>
        <v>26</v>
      </c>
      <c r="C75" s="100" t="s">
        <v>149</v>
      </c>
      <c r="D75" s="152" t="s">
        <v>31</v>
      </c>
      <c r="E75" s="209">
        <v>5</v>
      </c>
      <c r="F75" s="144">
        <v>5</v>
      </c>
      <c r="G75" s="69"/>
      <c r="H75" s="183">
        <f>ROUND(E75*F75,2)</f>
        <v>25</v>
      </c>
      <c r="I75" s="118">
        <f t="shared" si="0"/>
        <v>25</v>
      </c>
    </row>
    <row r="76" spans="1:9" s="17" customFormat="1" ht="30" customHeight="1" x14ac:dyDescent="0.25">
      <c r="A76" s="34"/>
      <c r="B76" s="60">
        <f t="shared" si="4"/>
        <v>27</v>
      </c>
      <c r="C76" s="100" t="s">
        <v>59</v>
      </c>
      <c r="D76" s="152" t="s">
        <v>31</v>
      </c>
      <c r="E76" s="206">
        <v>4</v>
      </c>
      <c r="F76" s="154">
        <v>4</v>
      </c>
      <c r="G76" s="69"/>
      <c r="H76" s="183">
        <f>ROUND(E76*F76,2)</f>
        <v>16</v>
      </c>
      <c r="I76" s="118">
        <f t="shared" si="0"/>
        <v>16</v>
      </c>
    </row>
    <row r="77" spans="1:9" s="17" customFormat="1" ht="43.5" customHeight="1" x14ac:dyDescent="0.25">
      <c r="A77" s="34"/>
      <c r="B77" s="60">
        <f t="shared" si="4"/>
        <v>28</v>
      </c>
      <c r="C77" s="56" t="s">
        <v>198</v>
      </c>
      <c r="D77" s="152" t="s">
        <v>31</v>
      </c>
      <c r="E77" s="213">
        <v>1</v>
      </c>
      <c r="F77" s="154">
        <v>1</v>
      </c>
      <c r="G77" s="70"/>
      <c r="H77" s="183">
        <f>ROUND(E77*F77,2)</f>
        <v>1</v>
      </c>
      <c r="I77" s="118">
        <f t="shared" si="0"/>
        <v>1</v>
      </c>
    </row>
    <row r="78" spans="1:9" s="17" customFormat="1" ht="33.75" x14ac:dyDescent="0.25">
      <c r="A78" s="34"/>
      <c r="B78" s="60">
        <f>B77+1</f>
        <v>29</v>
      </c>
      <c r="C78" s="100" t="s">
        <v>150</v>
      </c>
      <c r="D78" s="152" t="s">
        <v>31</v>
      </c>
      <c r="E78" s="204">
        <v>2</v>
      </c>
      <c r="F78" s="144">
        <v>2</v>
      </c>
      <c r="G78" s="70"/>
      <c r="H78" s="183">
        <f t="shared" ref="H78:H79" si="14">ROUND(E78*F78,2)</f>
        <v>4</v>
      </c>
      <c r="I78" s="118">
        <f t="shared" si="0"/>
        <v>4</v>
      </c>
    </row>
    <row r="79" spans="1:9" s="17" customFormat="1" ht="33.75" x14ac:dyDescent="0.25">
      <c r="A79" s="34"/>
      <c r="B79" s="60">
        <f t="shared" si="4"/>
        <v>30</v>
      </c>
      <c r="C79" s="100" t="s">
        <v>175</v>
      </c>
      <c r="D79" s="152" t="s">
        <v>31</v>
      </c>
      <c r="E79" s="204">
        <v>1</v>
      </c>
      <c r="F79" s="144">
        <v>1</v>
      </c>
      <c r="G79" s="70"/>
      <c r="H79" s="183">
        <f t="shared" si="14"/>
        <v>1</v>
      </c>
      <c r="I79" s="118">
        <f t="shared" si="0"/>
        <v>1</v>
      </c>
    </row>
    <row r="80" spans="1:9" s="17" customFormat="1" ht="33.75" x14ac:dyDescent="0.25">
      <c r="A80" s="34"/>
      <c r="B80" s="60">
        <f t="shared" si="4"/>
        <v>31</v>
      </c>
      <c r="C80" s="100" t="s">
        <v>151</v>
      </c>
      <c r="D80" s="152" t="s">
        <v>31</v>
      </c>
      <c r="E80" s="204">
        <v>5</v>
      </c>
      <c r="F80" s="144">
        <v>5</v>
      </c>
      <c r="G80" s="70"/>
      <c r="H80" s="183">
        <f t="shared" ref="H80" si="15">ROUND(E80*F80,2)</f>
        <v>25</v>
      </c>
      <c r="I80" s="118">
        <f t="shared" si="0"/>
        <v>25</v>
      </c>
    </row>
    <row r="81" spans="1:9" s="17" customFormat="1" ht="33.75" x14ac:dyDescent="0.25">
      <c r="A81" s="34"/>
      <c r="B81" s="60">
        <f t="shared" si="4"/>
        <v>32</v>
      </c>
      <c r="C81" s="100" t="s">
        <v>74</v>
      </c>
      <c r="D81" s="152" t="s">
        <v>31</v>
      </c>
      <c r="E81" s="209">
        <v>6</v>
      </c>
      <c r="F81" s="144">
        <v>6</v>
      </c>
      <c r="G81" s="69"/>
      <c r="H81" s="183">
        <f>ROUND(E81*F81,2)</f>
        <v>36</v>
      </c>
      <c r="I81" s="118">
        <f t="shared" si="0"/>
        <v>36</v>
      </c>
    </row>
    <row r="82" spans="1:9" s="17" customFormat="1" ht="33.75" x14ac:dyDescent="0.25">
      <c r="A82" s="34"/>
      <c r="B82" s="60">
        <f t="shared" si="4"/>
        <v>33</v>
      </c>
      <c r="C82" s="100" t="s">
        <v>152</v>
      </c>
      <c r="D82" s="152" t="s">
        <v>31</v>
      </c>
      <c r="E82" s="206">
        <v>3</v>
      </c>
      <c r="F82" s="154">
        <v>3</v>
      </c>
      <c r="G82" s="69"/>
      <c r="H82" s="183">
        <f t="shared" ref="H82" si="16">ROUND(E82*F82,2)</f>
        <v>9</v>
      </c>
      <c r="I82" s="118">
        <f t="shared" si="0"/>
        <v>9</v>
      </c>
    </row>
    <row r="83" spans="1:9" s="17" customFormat="1" ht="33.75" x14ac:dyDescent="0.25">
      <c r="A83" s="34"/>
      <c r="B83" s="60">
        <f t="shared" si="4"/>
        <v>34</v>
      </c>
      <c r="C83" s="100" t="s">
        <v>153</v>
      </c>
      <c r="D83" s="152" t="s">
        <v>31</v>
      </c>
      <c r="E83" s="206">
        <v>12</v>
      </c>
      <c r="F83" s="154">
        <v>12</v>
      </c>
      <c r="G83" s="69"/>
      <c r="H83" s="183">
        <f t="shared" ref="H83" si="17">ROUND(E83*F83,2)</f>
        <v>144</v>
      </c>
      <c r="I83" s="118">
        <f t="shared" si="0"/>
        <v>144</v>
      </c>
    </row>
    <row r="84" spans="1:9" s="17" customFormat="1" ht="33.75" x14ac:dyDescent="0.25">
      <c r="A84" s="34"/>
      <c r="B84" s="60">
        <f t="shared" si="4"/>
        <v>35</v>
      </c>
      <c r="C84" s="100" t="s">
        <v>124</v>
      </c>
      <c r="D84" s="152" t="s">
        <v>31</v>
      </c>
      <c r="E84" s="206">
        <v>3</v>
      </c>
      <c r="F84" s="154">
        <v>3</v>
      </c>
      <c r="G84" s="69"/>
      <c r="H84" s="183">
        <f t="shared" si="3"/>
        <v>9</v>
      </c>
      <c r="I84" s="118">
        <f t="shared" si="0"/>
        <v>9</v>
      </c>
    </row>
    <row r="85" spans="1:9" s="17" customFormat="1" ht="30" customHeight="1" x14ac:dyDescent="0.25">
      <c r="A85" s="34"/>
      <c r="B85" s="60">
        <f t="shared" si="4"/>
        <v>36</v>
      </c>
      <c r="C85" s="100" t="s">
        <v>154</v>
      </c>
      <c r="D85" s="152" t="s">
        <v>31</v>
      </c>
      <c r="E85" s="206">
        <v>3</v>
      </c>
      <c r="F85" s="154">
        <v>3</v>
      </c>
      <c r="G85" s="69"/>
      <c r="H85" s="183">
        <f t="shared" si="3"/>
        <v>9</v>
      </c>
      <c r="I85" s="118">
        <f t="shared" si="0"/>
        <v>9</v>
      </c>
    </row>
    <row r="86" spans="1:9" s="17" customFormat="1" ht="30" customHeight="1" x14ac:dyDescent="0.25">
      <c r="A86" s="34"/>
      <c r="B86" s="60">
        <f t="shared" si="4"/>
        <v>37</v>
      </c>
      <c r="C86" s="100" t="s">
        <v>176</v>
      </c>
      <c r="D86" s="152" t="s">
        <v>31</v>
      </c>
      <c r="E86" s="206">
        <v>1</v>
      </c>
      <c r="F86" s="154">
        <v>1</v>
      </c>
      <c r="G86" s="69"/>
      <c r="H86" s="183">
        <f t="shared" si="3"/>
        <v>1</v>
      </c>
      <c r="I86" s="118">
        <f t="shared" si="0"/>
        <v>1</v>
      </c>
    </row>
    <row r="87" spans="1:9" s="17" customFormat="1" ht="30" customHeight="1" x14ac:dyDescent="0.25">
      <c r="A87" s="34"/>
      <c r="B87" s="60">
        <f t="shared" si="4"/>
        <v>38</v>
      </c>
      <c r="C87" s="100" t="s">
        <v>177</v>
      </c>
      <c r="D87" s="152" t="s">
        <v>31</v>
      </c>
      <c r="E87" s="206">
        <v>6</v>
      </c>
      <c r="F87" s="154">
        <v>6</v>
      </c>
      <c r="G87" s="69"/>
      <c r="H87" s="183">
        <f t="shared" ref="H87:H88" si="18">ROUND(E87*F87,2)</f>
        <v>36</v>
      </c>
      <c r="I87" s="118">
        <f t="shared" si="0"/>
        <v>36</v>
      </c>
    </row>
    <row r="88" spans="1:9" s="17" customFormat="1" ht="30" customHeight="1" x14ac:dyDescent="0.25">
      <c r="A88" s="34"/>
      <c r="B88" s="60">
        <f t="shared" si="4"/>
        <v>39</v>
      </c>
      <c r="C88" s="100" t="s">
        <v>125</v>
      </c>
      <c r="D88" s="152" t="s">
        <v>31</v>
      </c>
      <c r="E88" s="206">
        <v>1</v>
      </c>
      <c r="F88" s="154">
        <v>1</v>
      </c>
      <c r="G88" s="69"/>
      <c r="H88" s="183">
        <f t="shared" si="18"/>
        <v>1</v>
      </c>
      <c r="I88" s="118">
        <f t="shared" si="0"/>
        <v>1</v>
      </c>
    </row>
    <row r="89" spans="1:9" s="17" customFormat="1" ht="30" customHeight="1" x14ac:dyDescent="0.25">
      <c r="A89" s="34"/>
      <c r="B89" s="60">
        <f t="shared" si="4"/>
        <v>40</v>
      </c>
      <c r="C89" s="100" t="s">
        <v>155</v>
      </c>
      <c r="D89" s="152" t="s">
        <v>31</v>
      </c>
      <c r="E89" s="204">
        <v>5</v>
      </c>
      <c r="F89" s="144">
        <v>5</v>
      </c>
      <c r="G89" s="70"/>
      <c r="H89" s="183">
        <f t="shared" ref="H89:H90" si="19">ROUND(E89*F89,2)</f>
        <v>25</v>
      </c>
      <c r="I89" s="118">
        <f t="shared" si="0"/>
        <v>25</v>
      </c>
    </row>
    <row r="90" spans="1:9" s="17" customFormat="1" ht="30" customHeight="1" x14ac:dyDescent="0.25">
      <c r="A90" s="34"/>
      <c r="B90" s="60">
        <f t="shared" si="4"/>
        <v>41</v>
      </c>
      <c r="C90" s="100" t="s">
        <v>178</v>
      </c>
      <c r="D90" s="152" t="s">
        <v>31</v>
      </c>
      <c r="E90" s="204">
        <v>1</v>
      </c>
      <c r="F90" s="144">
        <v>1</v>
      </c>
      <c r="G90" s="70"/>
      <c r="H90" s="183">
        <f t="shared" si="19"/>
        <v>1</v>
      </c>
      <c r="I90" s="118">
        <f t="shared" si="0"/>
        <v>1</v>
      </c>
    </row>
    <row r="91" spans="1:9" s="17" customFormat="1" ht="30" customHeight="1" x14ac:dyDescent="0.25">
      <c r="A91" s="34"/>
      <c r="B91" s="60">
        <f t="shared" si="4"/>
        <v>42</v>
      </c>
      <c r="C91" s="100" t="s">
        <v>156</v>
      </c>
      <c r="D91" s="152" t="s">
        <v>31</v>
      </c>
      <c r="E91" s="204">
        <v>17</v>
      </c>
      <c r="F91" s="144">
        <v>17</v>
      </c>
      <c r="G91" s="70"/>
      <c r="H91" s="183">
        <f t="shared" si="3"/>
        <v>289</v>
      </c>
      <c r="I91" s="118">
        <f t="shared" si="0"/>
        <v>289</v>
      </c>
    </row>
    <row r="92" spans="1:9" s="17" customFormat="1" ht="30" customHeight="1" x14ac:dyDescent="0.25">
      <c r="A92" s="34"/>
      <c r="B92" s="60">
        <f t="shared" si="4"/>
        <v>43</v>
      </c>
      <c r="C92" s="100" t="s">
        <v>75</v>
      </c>
      <c r="D92" s="152" t="s">
        <v>31</v>
      </c>
      <c r="E92" s="204">
        <v>4</v>
      </c>
      <c r="F92" s="144">
        <v>4</v>
      </c>
      <c r="G92" s="70"/>
      <c r="H92" s="183">
        <f t="shared" ref="H92:H111" si="20">ROUND(E92*F92,2)</f>
        <v>16</v>
      </c>
      <c r="I92" s="118">
        <f t="shared" si="0"/>
        <v>16</v>
      </c>
    </row>
    <row r="93" spans="1:9" s="17" customFormat="1" ht="30" customHeight="1" x14ac:dyDescent="0.25">
      <c r="A93" s="34"/>
      <c r="B93" s="60">
        <f t="shared" si="4"/>
        <v>44</v>
      </c>
      <c r="C93" s="100" t="s">
        <v>157</v>
      </c>
      <c r="D93" s="152" t="s">
        <v>31</v>
      </c>
      <c r="E93" s="206">
        <v>3</v>
      </c>
      <c r="F93" s="154">
        <v>3</v>
      </c>
      <c r="G93" s="70"/>
      <c r="H93" s="183">
        <f t="shared" si="20"/>
        <v>9</v>
      </c>
      <c r="I93" s="118">
        <f t="shared" si="0"/>
        <v>9</v>
      </c>
    </row>
    <row r="94" spans="1:9" s="17" customFormat="1" ht="30" customHeight="1" x14ac:dyDescent="0.25">
      <c r="A94" s="34"/>
      <c r="B94" s="60">
        <f t="shared" si="4"/>
        <v>45</v>
      </c>
      <c r="C94" s="100" t="s">
        <v>179</v>
      </c>
      <c r="D94" s="152" t="s">
        <v>31</v>
      </c>
      <c r="E94" s="206">
        <v>1</v>
      </c>
      <c r="F94" s="154">
        <v>1</v>
      </c>
      <c r="G94" s="70"/>
      <c r="H94" s="183">
        <f t="shared" si="20"/>
        <v>1</v>
      </c>
      <c r="I94" s="118">
        <f t="shared" si="0"/>
        <v>1</v>
      </c>
    </row>
    <row r="95" spans="1:9" s="17" customFormat="1" ht="30" customHeight="1" x14ac:dyDescent="0.25">
      <c r="A95" s="34"/>
      <c r="B95" s="60">
        <f t="shared" si="4"/>
        <v>46</v>
      </c>
      <c r="C95" s="100" t="s">
        <v>158</v>
      </c>
      <c r="D95" s="152" t="s">
        <v>31</v>
      </c>
      <c r="E95" s="206">
        <v>8</v>
      </c>
      <c r="F95" s="154">
        <v>8</v>
      </c>
      <c r="G95" s="70"/>
      <c r="H95" s="183">
        <f t="shared" ref="H95" si="21">ROUND(E95*F95,2)</f>
        <v>64</v>
      </c>
      <c r="I95" s="118">
        <f t="shared" si="0"/>
        <v>64</v>
      </c>
    </row>
    <row r="96" spans="1:9" s="17" customFormat="1" ht="30" customHeight="1" x14ac:dyDescent="0.25">
      <c r="A96" s="34"/>
      <c r="B96" s="60">
        <f t="shared" si="4"/>
        <v>47</v>
      </c>
      <c r="C96" s="100" t="s">
        <v>101</v>
      </c>
      <c r="D96" s="152" t="s">
        <v>31</v>
      </c>
      <c r="E96" s="206">
        <v>3</v>
      </c>
      <c r="F96" s="154">
        <v>3</v>
      </c>
      <c r="G96" s="70"/>
      <c r="H96" s="183">
        <f t="shared" si="20"/>
        <v>9</v>
      </c>
      <c r="I96" s="118">
        <f t="shared" si="0"/>
        <v>9</v>
      </c>
    </row>
    <row r="97" spans="1:9" s="17" customFormat="1" ht="38.25" customHeight="1" x14ac:dyDescent="0.25">
      <c r="A97" s="34"/>
      <c r="B97" s="60">
        <f t="shared" si="4"/>
        <v>48</v>
      </c>
      <c r="C97" s="100" t="s">
        <v>160</v>
      </c>
      <c r="D97" s="152" t="s">
        <v>31</v>
      </c>
      <c r="E97" s="206">
        <v>64</v>
      </c>
      <c r="F97" s="154">
        <v>64</v>
      </c>
      <c r="G97" s="70"/>
      <c r="H97" s="183">
        <f t="shared" si="20"/>
        <v>4096</v>
      </c>
      <c r="I97" s="118">
        <f t="shared" si="0"/>
        <v>4096</v>
      </c>
    </row>
    <row r="98" spans="1:9" s="17" customFormat="1" ht="38.25" customHeight="1" x14ac:dyDescent="0.25">
      <c r="A98" s="34"/>
      <c r="B98" s="60">
        <f t="shared" si="4"/>
        <v>49</v>
      </c>
      <c r="C98" s="100" t="s">
        <v>180</v>
      </c>
      <c r="D98" s="152" t="s">
        <v>31</v>
      </c>
      <c r="E98" s="206">
        <v>16</v>
      </c>
      <c r="F98" s="154">
        <v>16</v>
      </c>
      <c r="G98" s="70"/>
      <c r="H98" s="183">
        <f t="shared" ref="H98" si="22">ROUND(E98*F98,2)</f>
        <v>256</v>
      </c>
      <c r="I98" s="118">
        <f t="shared" si="0"/>
        <v>256</v>
      </c>
    </row>
    <row r="99" spans="1:9" s="17" customFormat="1" ht="38.25" customHeight="1" x14ac:dyDescent="0.25">
      <c r="A99" s="34"/>
      <c r="B99" s="60">
        <f t="shared" si="4"/>
        <v>50</v>
      </c>
      <c r="C99" s="100" t="s">
        <v>126</v>
      </c>
      <c r="D99" s="152" t="s">
        <v>31</v>
      </c>
      <c r="E99" s="206">
        <v>228</v>
      </c>
      <c r="F99" s="154">
        <v>228</v>
      </c>
      <c r="G99" s="70"/>
      <c r="H99" s="183">
        <f t="shared" si="20"/>
        <v>51984</v>
      </c>
      <c r="I99" s="118">
        <f t="shared" si="0"/>
        <v>51984</v>
      </c>
    </row>
    <row r="100" spans="1:9" s="17" customFormat="1" ht="48.75" customHeight="1" x14ac:dyDescent="0.25">
      <c r="A100" s="34"/>
      <c r="B100" s="60">
        <f t="shared" si="4"/>
        <v>51</v>
      </c>
      <c r="C100" s="100" t="s">
        <v>65</v>
      </c>
      <c r="D100" s="152" t="s">
        <v>31</v>
      </c>
      <c r="E100" s="206">
        <v>9</v>
      </c>
      <c r="F100" s="144">
        <v>9</v>
      </c>
      <c r="G100" s="69"/>
      <c r="H100" s="183">
        <f t="shared" si="20"/>
        <v>81</v>
      </c>
      <c r="I100" s="118">
        <f t="shared" si="0"/>
        <v>81</v>
      </c>
    </row>
    <row r="101" spans="1:9" s="17" customFormat="1" ht="30" customHeight="1" x14ac:dyDescent="0.25">
      <c r="A101" s="34"/>
      <c r="B101" s="60">
        <f t="shared" si="4"/>
        <v>52</v>
      </c>
      <c r="C101" s="100" t="s">
        <v>66</v>
      </c>
      <c r="D101" s="152" t="s">
        <v>31</v>
      </c>
      <c r="E101" s="206">
        <v>9</v>
      </c>
      <c r="F101" s="154">
        <v>9</v>
      </c>
      <c r="G101" s="70"/>
      <c r="H101" s="183">
        <f t="shared" si="20"/>
        <v>81</v>
      </c>
      <c r="I101" s="118">
        <f t="shared" si="0"/>
        <v>81</v>
      </c>
    </row>
    <row r="102" spans="1:9" s="17" customFormat="1" ht="39.950000000000003" customHeight="1" x14ac:dyDescent="0.25">
      <c r="A102" s="34"/>
      <c r="B102" s="60">
        <f t="shared" si="4"/>
        <v>53</v>
      </c>
      <c r="C102" s="100" t="s">
        <v>67</v>
      </c>
      <c r="D102" s="152" t="s">
        <v>31</v>
      </c>
      <c r="E102" s="206">
        <v>12</v>
      </c>
      <c r="F102" s="154">
        <v>12</v>
      </c>
      <c r="G102" s="70"/>
      <c r="H102" s="183">
        <f t="shared" si="20"/>
        <v>144</v>
      </c>
      <c r="I102" s="118">
        <f t="shared" si="0"/>
        <v>144</v>
      </c>
    </row>
    <row r="103" spans="1:9" s="17" customFormat="1" ht="30" customHeight="1" x14ac:dyDescent="0.25">
      <c r="A103" s="34"/>
      <c r="B103" s="60">
        <f t="shared" si="4"/>
        <v>54</v>
      </c>
      <c r="C103" s="100" t="s">
        <v>181</v>
      </c>
      <c r="D103" s="152" t="s">
        <v>31</v>
      </c>
      <c r="E103" s="206">
        <v>1</v>
      </c>
      <c r="F103" s="144">
        <v>1</v>
      </c>
      <c r="G103" s="70"/>
      <c r="H103" s="183">
        <f t="shared" ref="H103" si="23">ROUND(E103*F103,2)</f>
        <v>1</v>
      </c>
      <c r="I103" s="118">
        <f t="shared" si="0"/>
        <v>1</v>
      </c>
    </row>
    <row r="104" spans="1:9" s="17" customFormat="1" ht="30" customHeight="1" x14ac:dyDescent="0.25">
      <c r="A104" s="34"/>
      <c r="B104" s="60">
        <f t="shared" si="4"/>
        <v>55</v>
      </c>
      <c r="C104" s="100" t="s">
        <v>182</v>
      </c>
      <c r="D104" s="152" t="s">
        <v>31</v>
      </c>
      <c r="E104" s="206">
        <v>1</v>
      </c>
      <c r="F104" s="144">
        <v>1</v>
      </c>
      <c r="G104" s="70"/>
      <c r="H104" s="183">
        <f t="shared" si="20"/>
        <v>1</v>
      </c>
      <c r="I104" s="118">
        <f t="shared" si="0"/>
        <v>1</v>
      </c>
    </row>
    <row r="105" spans="1:9" s="17" customFormat="1" ht="30" customHeight="1" x14ac:dyDescent="0.25">
      <c r="A105" s="34"/>
      <c r="B105" s="60">
        <f t="shared" si="4"/>
        <v>56</v>
      </c>
      <c r="C105" s="100" t="s">
        <v>139</v>
      </c>
      <c r="D105" s="152" t="s">
        <v>31</v>
      </c>
      <c r="E105" s="206">
        <v>3</v>
      </c>
      <c r="F105" s="144">
        <v>3</v>
      </c>
      <c r="G105" s="70"/>
      <c r="H105" s="183">
        <f t="shared" si="20"/>
        <v>9</v>
      </c>
      <c r="I105" s="118">
        <f t="shared" si="0"/>
        <v>9</v>
      </c>
    </row>
    <row r="106" spans="1:9" s="17" customFormat="1" ht="30" customHeight="1" x14ac:dyDescent="0.25">
      <c r="A106" s="34"/>
      <c r="B106" s="60">
        <f t="shared" si="4"/>
        <v>57</v>
      </c>
      <c r="C106" s="100" t="s">
        <v>68</v>
      </c>
      <c r="D106" s="152" t="s">
        <v>31</v>
      </c>
      <c r="E106" s="206">
        <v>6</v>
      </c>
      <c r="F106" s="144">
        <v>6</v>
      </c>
      <c r="G106" s="70"/>
      <c r="H106" s="183">
        <f t="shared" ref="H106" si="24">ROUND(E106*F106,2)</f>
        <v>36</v>
      </c>
      <c r="I106" s="118">
        <f t="shared" si="0"/>
        <v>36</v>
      </c>
    </row>
    <row r="107" spans="1:9" s="17" customFormat="1" ht="99.95" customHeight="1" x14ac:dyDescent="0.25">
      <c r="A107" s="34"/>
      <c r="B107" s="60">
        <f t="shared" si="4"/>
        <v>58</v>
      </c>
      <c r="C107" s="100" t="s">
        <v>183</v>
      </c>
      <c r="D107" s="152" t="s">
        <v>31</v>
      </c>
      <c r="E107" s="206">
        <v>1</v>
      </c>
      <c r="F107" s="144">
        <v>1</v>
      </c>
      <c r="G107" s="69"/>
      <c r="H107" s="183">
        <f t="shared" si="20"/>
        <v>1</v>
      </c>
      <c r="I107" s="118">
        <f t="shared" ref="I107:I170" si="25">ROUND(E107*F107,2)</f>
        <v>1</v>
      </c>
    </row>
    <row r="108" spans="1:9" s="17" customFormat="1" ht="99.95" customHeight="1" x14ac:dyDescent="0.25">
      <c r="A108" s="34"/>
      <c r="B108" s="60">
        <f t="shared" si="4"/>
        <v>59</v>
      </c>
      <c r="C108" s="100" t="s">
        <v>161</v>
      </c>
      <c r="D108" s="152" t="s">
        <v>31</v>
      </c>
      <c r="E108" s="206">
        <v>1</v>
      </c>
      <c r="F108" s="144">
        <v>1</v>
      </c>
      <c r="G108" s="69"/>
      <c r="H108" s="183">
        <f t="shared" ref="H108" si="26">ROUND(E108*F108,2)</f>
        <v>1</v>
      </c>
      <c r="I108" s="118">
        <f t="shared" si="25"/>
        <v>1</v>
      </c>
    </row>
    <row r="109" spans="1:9" s="17" customFormat="1" ht="99.95" customHeight="1" x14ac:dyDescent="0.25">
      <c r="A109" s="34"/>
      <c r="B109" s="60">
        <f t="shared" si="4"/>
        <v>60</v>
      </c>
      <c r="C109" s="100" t="s">
        <v>184</v>
      </c>
      <c r="D109" s="152" t="s">
        <v>31</v>
      </c>
      <c r="E109" s="206">
        <v>1</v>
      </c>
      <c r="F109" s="144">
        <v>1</v>
      </c>
      <c r="G109" s="69"/>
      <c r="H109" s="183">
        <f t="shared" si="20"/>
        <v>1</v>
      </c>
      <c r="I109" s="118">
        <f t="shared" si="25"/>
        <v>1</v>
      </c>
    </row>
    <row r="110" spans="1:9" s="17" customFormat="1" ht="99.95" customHeight="1" x14ac:dyDescent="0.25">
      <c r="A110" s="34"/>
      <c r="B110" s="60">
        <f t="shared" si="4"/>
        <v>61</v>
      </c>
      <c r="C110" s="100" t="s">
        <v>96</v>
      </c>
      <c r="D110" s="152" t="s">
        <v>31</v>
      </c>
      <c r="E110" s="206">
        <v>6</v>
      </c>
      <c r="F110" s="144">
        <v>6</v>
      </c>
      <c r="G110" s="69"/>
      <c r="H110" s="183">
        <f t="shared" ref="H110" si="27">ROUND(E110*F110,2)</f>
        <v>36</v>
      </c>
      <c r="I110" s="118">
        <f t="shared" si="25"/>
        <v>36</v>
      </c>
    </row>
    <row r="111" spans="1:9" s="17" customFormat="1" ht="42.75" customHeight="1" x14ac:dyDescent="0.25">
      <c r="A111" s="34"/>
      <c r="B111" s="60">
        <f t="shared" si="4"/>
        <v>62</v>
      </c>
      <c r="C111" s="56" t="s">
        <v>84</v>
      </c>
      <c r="D111" s="152" t="s">
        <v>29</v>
      </c>
      <c r="E111" s="209">
        <v>0.75</v>
      </c>
      <c r="F111" s="144">
        <v>0.75</v>
      </c>
      <c r="G111" s="69"/>
      <c r="H111" s="183">
        <f t="shared" si="20"/>
        <v>0.56000000000000005</v>
      </c>
      <c r="I111" s="118">
        <f t="shared" si="25"/>
        <v>0.56000000000000005</v>
      </c>
    </row>
    <row r="112" spans="1:9" s="17" customFormat="1" ht="17.25" customHeight="1" x14ac:dyDescent="0.25">
      <c r="A112" s="34"/>
      <c r="B112" s="45"/>
      <c r="C112" s="46" t="s">
        <v>32</v>
      </c>
      <c r="D112" s="146"/>
      <c r="E112" s="147"/>
      <c r="F112" s="148"/>
      <c r="G112" s="71"/>
      <c r="H112" s="74">
        <f>SUM(H50:H111)</f>
        <v>34414398.720000006</v>
      </c>
      <c r="I112" s="118">
        <f t="shared" si="25"/>
        <v>0</v>
      </c>
    </row>
    <row r="113" spans="1:9" s="17" customFormat="1" ht="15.75" x14ac:dyDescent="0.25">
      <c r="A113" s="34"/>
      <c r="B113" s="45"/>
      <c r="C113" s="47" t="s">
        <v>44</v>
      </c>
      <c r="D113" s="146"/>
      <c r="E113" s="147"/>
      <c r="F113" s="148"/>
      <c r="G113" s="71"/>
      <c r="H113" s="182"/>
      <c r="I113" s="118">
        <f t="shared" si="25"/>
        <v>0</v>
      </c>
    </row>
    <row r="114" spans="1:9" s="59" customFormat="1" ht="87.75" customHeight="1" x14ac:dyDescent="0.25">
      <c r="A114" s="57"/>
      <c r="B114" s="58">
        <v>1</v>
      </c>
      <c r="C114" s="56" t="s">
        <v>80</v>
      </c>
      <c r="D114" s="145" t="s">
        <v>29</v>
      </c>
      <c r="E114" s="210">
        <v>2131.54</v>
      </c>
      <c r="F114" s="144">
        <v>2131.54</v>
      </c>
      <c r="G114" s="68"/>
      <c r="H114" s="184">
        <f t="shared" ref="H114:H126" si="28">ROUND(E114*F114,2)</f>
        <v>4543462.7699999996</v>
      </c>
      <c r="I114" s="118">
        <f t="shared" si="25"/>
        <v>4543462.7699999996</v>
      </c>
    </row>
    <row r="115" spans="1:9" s="59" customFormat="1" ht="78.75" customHeight="1" x14ac:dyDescent="0.25">
      <c r="A115" s="57"/>
      <c r="B115" s="58">
        <f>B114+1</f>
        <v>2</v>
      </c>
      <c r="C115" s="56" t="s">
        <v>85</v>
      </c>
      <c r="D115" s="145" t="s">
        <v>29</v>
      </c>
      <c r="E115" s="210">
        <v>532.88</v>
      </c>
      <c r="F115" s="144">
        <v>532.88</v>
      </c>
      <c r="G115" s="69"/>
      <c r="H115" s="184">
        <f t="shared" si="28"/>
        <v>283961.09000000003</v>
      </c>
      <c r="I115" s="118">
        <f t="shared" si="25"/>
        <v>283961.09000000003</v>
      </c>
    </row>
    <row r="116" spans="1:9" s="59" customFormat="1" ht="52.5" customHeight="1" x14ac:dyDescent="0.25">
      <c r="A116" s="57"/>
      <c r="B116" s="58">
        <f t="shared" ref="B116:B128" si="29">B115+1</f>
        <v>3</v>
      </c>
      <c r="C116" s="56" t="s">
        <v>86</v>
      </c>
      <c r="D116" s="145" t="s">
        <v>29</v>
      </c>
      <c r="E116" s="210">
        <v>121.11</v>
      </c>
      <c r="F116" s="144">
        <v>121.11</v>
      </c>
      <c r="G116" s="69"/>
      <c r="H116" s="184">
        <f t="shared" si="28"/>
        <v>14667.63</v>
      </c>
      <c r="I116" s="118">
        <f t="shared" si="25"/>
        <v>14667.63</v>
      </c>
    </row>
    <row r="117" spans="1:9" s="59" customFormat="1" ht="54" customHeight="1" x14ac:dyDescent="0.25">
      <c r="A117" s="57"/>
      <c r="B117" s="58">
        <f>B116+1</f>
        <v>4</v>
      </c>
      <c r="C117" s="56" t="s">
        <v>87</v>
      </c>
      <c r="D117" s="145" t="s">
        <v>29</v>
      </c>
      <c r="E117" s="210">
        <v>2509.19</v>
      </c>
      <c r="F117" s="144">
        <v>2509.19</v>
      </c>
      <c r="G117" s="69"/>
      <c r="H117" s="184">
        <f t="shared" si="28"/>
        <v>6296034.46</v>
      </c>
      <c r="I117" s="118">
        <f t="shared" si="25"/>
        <v>6296034.46</v>
      </c>
    </row>
    <row r="118" spans="1:9" s="59" customFormat="1" ht="68.25" customHeight="1" x14ac:dyDescent="0.25">
      <c r="A118" s="57"/>
      <c r="B118" s="58">
        <f>B117+1</f>
        <v>5</v>
      </c>
      <c r="C118" s="187" t="s">
        <v>128</v>
      </c>
      <c r="D118" s="145" t="s">
        <v>30</v>
      </c>
      <c r="E118" s="210">
        <v>605</v>
      </c>
      <c r="F118" s="144">
        <v>605</v>
      </c>
      <c r="G118" s="72"/>
      <c r="H118" s="184">
        <f t="shared" si="28"/>
        <v>366025</v>
      </c>
      <c r="I118" s="118">
        <f t="shared" si="25"/>
        <v>366025</v>
      </c>
    </row>
    <row r="119" spans="1:9" s="59" customFormat="1" ht="58.5" customHeight="1" x14ac:dyDescent="0.25">
      <c r="A119" s="57"/>
      <c r="B119" s="58">
        <f t="shared" si="29"/>
        <v>6</v>
      </c>
      <c r="C119" s="56" t="s">
        <v>57</v>
      </c>
      <c r="D119" s="145" t="s">
        <v>30</v>
      </c>
      <c r="E119" s="210">
        <v>496</v>
      </c>
      <c r="F119" s="144">
        <v>496</v>
      </c>
      <c r="G119" s="72"/>
      <c r="H119" s="184">
        <f t="shared" si="28"/>
        <v>246016</v>
      </c>
      <c r="I119" s="118">
        <f t="shared" si="25"/>
        <v>246016</v>
      </c>
    </row>
    <row r="120" spans="1:9" s="59" customFormat="1" ht="48.75" customHeight="1" x14ac:dyDescent="0.25">
      <c r="A120" s="57"/>
      <c r="B120" s="58">
        <f t="shared" si="29"/>
        <v>7</v>
      </c>
      <c r="C120" s="56" t="s">
        <v>88</v>
      </c>
      <c r="D120" s="145" t="s">
        <v>31</v>
      </c>
      <c r="E120" s="210">
        <v>62</v>
      </c>
      <c r="F120" s="144">
        <v>62</v>
      </c>
      <c r="G120" s="72"/>
      <c r="H120" s="184">
        <f t="shared" si="28"/>
        <v>3844</v>
      </c>
      <c r="I120" s="118">
        <f t="shared" si="25"/>
        <v>3844</v>
      </c>
    </row>
    <row r="121" spans="1:9" s="59" customFormat="1" ht="32.25" customHeight="1" x14ac:dyDescent="0.25">
      <c r="A121" s="57"/>
      <c r="B121" s="58">
        <f t="shared" si="29"/>
        <v>8</v>
      </c>
      <c r="C121" s="56" t="s">
        <v>89</v>
      </c>
      <c r="D121" s="145" t="s">
        <v>31</v>
      </c>
      <c r="E121" s="210">
        <v>62</v>
      </c>
      <c r="F121" s="144">
        <v>62</v>
      </c>
      <c r="G121" s="72"/>
      <c r="H121" s="184">
        <f t="shared" si="28"/>
        <v>3844</v>
      </c>
      <c r="I121" s="118">
        <f t="shared" si="25"/>
        <v>3844</v>
      </c>
    </row>
    <row r="122" spans="1:9" s="59" customFormat="1" ht="157.5" x14ac:dyDescent="0.25">
      <c r="A122" s="57"/>
      <c r="B122" s="58">
        <f t="shared" si="29"/>
        <v>9</v>
      </c>
      <c r="C122" s="141" t="s">
        <v>127</v>
      </c>
      <c r="D122" s="145" t="s">
        <v>31</v>
      </c>
      <c r="E122" s="210">
        <v>62</v>
      </c>
      <c r="F122" s="144">
        <v>62</v>
      </c>
      <c r="G122" s="72"/>
      <c r="H122" s="184">
        <f t="shared" si="28"/>
        <v>3844</v>
      </c>
      <c r="I122" s="118">
        <f t="shared" si="25"/>
        <v>3844</v>
      </c>
    </row>
    <row r="123" spans="1:9" s="59" customFormat="1" ht="51.75" customHeight="1" x14ac:dyDescent="0.25">
      <c r="A123" s="57"/>
      <c r="B123" s="58">
        <f t="shared" si="29"/>
        <v>10</v>
      </c>
      <c r="C123" s="56" t="s">
        <v>90</v>
      </c>
      <c r="D123" s="145" t="s">
        <v>31</v>
      </c>
      <c r="E123" s="210">
        <v>10</v>
      </c>
      <c r="F123" s="144">
        <v>10</v>
      </c>
      <c r="G123" s="72"/>
      <c r="H123" s="184">
        <f t="shared" si="28"/>
        <v>100</v>
      </c>
      <c r="I123" s="118">
        <f t="shared" si="25"/>
        <v>100</v>
      </c>
    </row>
    <row r="124" spans="1:9" s="59" customFormat="1" ht="34.5" customHeight="1" x14ac:dyDescent="0.25">
      <c r="A124" s="57"/>
      <c r="B124" s="58">
        <f t="shared" si="29"/>
        <v>11</v>
      </c>
      <c r="C124" s="56" t="s">
        <v>91</v>
      </c>
      <c r="D124" s="145" t="s">
        <v>31</v>
      </c>
      <c r="E124" s="210">
        <v>10</v>
      </c>
      <c r="F124" s="144">
        <v>10</v>
      </c>
      <c r="G124" s="72"/>
      <c r="H124" s="184">
        <f t="shared" si="28"/>
        <v>100</v>
      </c>
      <c r="I124" s="118">
        <f t="shared" si="25"/>
        <v>100</v>
      </c>
    </row>
    <row r="125" spans="1:9" s="59" customFormat="1" ht="96.75" customHeight="1" x14ac:dyDescent="0.25">
      <c r="A125" s="57"/>
      <c r="B125" s="58">
        <f t="shared" si="29"/>
        <v>12</v>
      </c>
      <c r="C125" s="56" t="s">
        <v>99</v>
      </c>
      <c r="D125" s="145" t="s">
        <v>31</v>
      </c>
      <c r="E125" s="210">
        <v>10</v>
      </c>
      <c r="F125" s="144">
        <v>10</v>
      </c>
      <c r="G125" s="72"/>
      <c r="H125" s="184">
        <f t="shared" si="28"/>
        <v>100</v>
      </c>
      <c r="I125" s="118">
        <f t="shared" si="25"/>
        <v>100</v>
      </c>
    </row>
    <row r="126" spans="1:9" s="59" customFormat="1" ht="125.25" customHeight="1" x14ac:dyDescent="0.25">
      <c r="A126" s="57"/>
      <c r="B126" s="58">
        <f t="shared" si="29"/>
        <v>13</v>
      </c>
      <c r="C126" s="56" t="s">
        <v>119</v>
      </c>
      <c r="D126" s="145" t="s">
        <v>31</v>
      </c>
      <c r="E126" s="210">
        <v>2</v>
      </c>
      <c r="F126" s="144">
        <v>2</v>
      </c>
      <c r="G126" s="72"/>
      <c r="H126" s="184">
        <f t="shared" si="28"/>
        <v>4</v>
      </c>
      <c r="I126" s="118">
        <f t="shared" si="25"/>
        <v>4</v>
      </c>
    </row>
    <row r="127" spans="1:9" s="59" customFormat="1" ht="125.25" customHeight="1" x14ac:dyDescent="0.25">
      <c r="A127" s="57"/>
      <c r="B127" s="58">
        <f t="shared" si="29"/>
        <v>14</v>
      </c>
      <c r="C127" s="56" t="s">
        <v>58</v>
      </c>
      <c r="D127" s="145" t="s">
        <v>31</v>
      </c>
      <c r="E127" s="210">
        <v>8</v>
      </c>
      <c r="F127" s="144">
        <v>8</v>
      </c>
      <c r="G127" s="72"/>
      <c r="H127" s="184">
        <f t="shared" ref="H127:H128" si="30">ROUND(E127*F127,2)</f>
        <v>64</v>
      </c>
      <c r="I127" s="118">
        <f t="shared" si="25"/>
        <v>64</v>
      </c>
    </row>
    <row r="128" spans="1:9" s="17" customFormat="1" ht="135" customHeight="1" x14ac:dyDescent="0.25">
      <c r="A128" s="34"/>
      <c r="B128" s="58">
        <f t="shared" si="29"/>
        <v>15</v>
      </c>
      <c r="C128" s="138" t="s">
        <v>120</v>
      </c>
      <c r="D128" s="152" t="s">
        <v>31</v>
      </c>
      <c r="E128" s="204">
        <v>5</v>
      </c>
      <c r="F128" s="144">
        <v>5</v>
      </c>
      <c r="G128" s="69"/>
      <c r="H128" s="181">
        <f t="shared" si="30"/>
        <v>25</v>
      </c>
      <c r="I128" s="118">
        <f t="shared" si="25"/>
        <v>25</v>
      </c>
    </row>
    <row r="129" spans="1:12" s="17" customFormat="1" ht="15.75" x14ac:dyDescent="0.25">
      <c r="A129" s="34"/>
      <c r="B129" s="45"/>
      <c r="C129" s="46" t="s">
        <v>33</v>
      </c>
      <c r="D129" s="146"/>
      <c r="E129" s="147"/>
      <c r="F129" s="148"/>
      <c r="G129" s="71"/>
      <c r="H129" s="74">
        <f>SUM(H114:H128)</f>
        <v>11762091.949999999</v>
      </c>
      <c r="I129" s="118">
        <f t="shared" si="25"/>
        <v>0</v>
      </c>
    </row>
    <row r="130" spans="1:12" s="17" customFormat="1" ht="15.75" x14ac:dyDescent="0.25">
      <c r="A130" s="34"/>
      <c r="B130" s="45"/>
      <c r="C130" s="47" t="s">
        <v>34</v>
      </c>
      <c r="D130" s="146"/>
      <c r="E130" s="147"/>
      <c r="F130" s="148"/>
      <c r="G130" s="71"/>
      <c r="H130" s="182"/>
      <c r="I130" s="118">
        <f t="shared" si="25"/>
        <v>0</v>
      </c>
    </row>
    <row r="131" spans="1:12" s="17" customFormat="1" ht="52.5" customHeight="1" x14ac:dyDescent="0.25">
      <c r="A131" s="34"/>
      <c r="B131" s="61">
        <v>1</v>
      </c>
      <c r="C131" s="42" t="s">
        <v>92</v>
      </c>
      <c r="D131" s="152" t="s">
        <v>29</v>
      </c>
      <c r="E131" s="155">
        <v>194.4</v>
      </c>
      <c r="F131" s="144">
        <v>194.4</v>
      </c>
      <c r="G131" s="69"/>
      <c r="H131" s="183">
        <f>ROUND(E131*F131,2)</f>
        <v>37791.360000000001</v>
      </c>
      <c r="I131" s="118">
        <f t="shared" si="25"/>
        <v>37791.360000000001</v>
      </c>
    </row>
    <row r="132" spans="1:12" s="17" customFormat="1" ht="64.5" customHeight="1" x14ac:dyDescent="0.25">
      <c r="A132" s="34"/>
      <c r="B132" s="61">
        <f>B131+1</f>
        <v>2</v>
      </c>
      <c r="C132" s="130" t="s">
        <v>60</v>
      </c>
      <c r="D132" s="152" t="s">
        <v>30</v>
      </c>
      <c r="E132" s="153">
        <v>960</v>
      </c>
      <c r="F132" s="144">
        <v>960</v>
      </c>
      <c r="G132" s="69"/>
      <c r="H132" s="183">
        <f>ROUND(E132*F132,2)</f>
        <v>921600</v>
      </c>
      <c r="I132" s="118">
        <f t="shared" si="25"/>
        <v>921600</v>
      </c>
    </row>
    <row r="133" spans="1:12" s="17" customFormat="1" ht="38.25" customHeight="1" x14ac:dyDescent="0.25">
      <c r="A133" s="34"/>
      <c r="B133" s="61">
        <f t="shared" ref="B133:B136" si="31">B132+1</f>
        <v>3</v>
      </c>
      <c r="C133" s="42" t="s">
        <v>93</v>
      </c>
      <c r="D133" s="152" t="s">
        <v>30</v>
      </c>
      <c r="E133" s="153">
        <v>960</v>
      </c>
      <c r="F133" s="144">
        <v>960</v>
      </c>
      <c r="G133" s="69"/>
      <c r="H133" s="183">
        <f>ROUND(E133*F133,2)</f>
        <v>921600</v>
      </c>
      <c r="I133" s="118">
        <f t="shared" si="25"/>
        <v>921600</v>
      </c>
    </row>
    <row r="134" spans="1:12" s="17" customFormat="1" ht="51.75" customHeight="1" x14ac:dyDescent="0.25">
      <c r="A134" s="34"/>
      <c r="B134" s="61">
        <f t="shared" si="31"/>
        <v>4</v>
      </c>
      <c r="C134" s="42" t="s">
        <v>61</v>
      </c>
      <c r="D134" s="152" t="s">
        <v>30</v>
      </c>
      <c r="E134" s="153">
        <v>1200</v>
      </c>
      <c r="F134" s="144">
        <v>1200</v>
      </c>
      <c r="G134" s="69"/>
      <c r="H134" s="183">
        <f>ROUND(E134*F134,2)</f>
        <v>1440000</v>
      </c>
      <c r="I134" s="118">
        <f t="shared" si="25"/>
        <v>1440000</v>
      </c>
    </row>
    <row r="135" spans="1:12" s="17" customFormat="1" ht="73.5" customHeight="1" x14ac:dyDescent="0.25">
      <c r="A135" s="34"/>
      <c r="B135" s="61">
        <f t="shared" si="31"/>
        <v>5</v>
      </c>
      <c r="C135" s="42" t="s">
        <v>103</v>
      </c>
      <c r="D135" s="152" t="s">
        <v>30</v>
      </c>
      <c r="E135" s="156">
        <v>100</v>
      </c>
      <c r="F135" s="154">
        <v>100</v>
      </c>
      <c r="G135" s="43"/>
      <c r="H135" s="183">
        <f t="shared" ref="H135" si="32">ROUND(E135*F135,2)</f>
        <v>10000</v>
      </c>
      <c r="I135" s="118">
        <f t="shared" si="25"/>
        <v>10000</v>
      </c>
    </row>
    <row r="136" spans="1:12" s="17" customFormat="1" ht="53.25" customHeight="1" x14ac:dyDescent="0.25">
      <c r="A136" s="34"/>
      <c r="B136" s="61">
        <f t="shared" si="31"/>
        <v>6</v>
      </c>
      <c r="C136" s="42" t="s">
        <v>94</v>
      </c>
      <c r="D136" s="152" t="s">
        <v>30</v>
      </c>
      <c r="E136" s="155">
        <v>960</v>
      </c>
      <c r="F136" s="144">
        <v>960</v>
      </c>
      <c r="G136" s="69"/>
      <c r="H136" s="183">
        <f>ROUND(E136*F136,2)</f>
        <v>921600</v>
      </c>
      <c r="I136" s="118">
        <f t="shared" si="25"/>
        <v>921600</v>
      </c>
      <c r="L136" s="17">
        <f>K136-J136</f>
        <v>0</v>
      </c>
    </row>
    <row r="137" spans="1:12" s="17" customFormat="1" ht="15.75" x14ac:dyDescent="0.25">
      <c r="A137" s="34"/>
      <c r="B137" s="45"/>
      <c r="C137" s="46" t="s">
        <v>35</v>
      </c>
      <c r="D137" s="146"/>
      <c r="E137" s="147"/>
      <c r="F137" s="148"/>
      <c r="G137" s="71"/>
      <c r="H137" s="74">
        <f>SUM(H131:H136)</f>
        <v>4252591.3599999994</v>
      </c>
      <c r="I137" s="118">
        <f t="shared" si="25"/>
        <v>0</v>
      </c>
    </row>
    <row r="138" spans="1:12" s="17" customFormat="1" ht="15.75" x14ac:dyDescent="0.25">
      <c r="A138" s="34"/>
      <c r="B138" s="45"/>
      <c r="C138" s="47" t="s">
        <v>36</v>
      </c>
      <c r="D138" s="146"/>
      <c r="E138" s="147"/>
      <c r="F138" s="148"/>
      <c r="G138" s="71"/>
      <c r="H138" s="182"/>
      <c r="I138" s="118">
        <f t="shared" si="25"/>
        <v>0</v>
      </c>
    </row>
    <row r="139" spans="1:12" s="59" customFormat="1" ht="180" customHeight="1" x14ac:dyDescent="0.25">
      <c r="A139" s="57"/>
      <c r="B139" s="132">
        <v>1</v>
      </c>
      <c r="C139" s="133" t="s">
        <v>131</v>
      </c>
      <c r="D139" s="157" t="s">
        <v>37</v>
      </c>
      <c r="E139" s="158">
        <v>1200</v>
      </c>
      <c r="F139" s="159">
        <v>1200</v>
      </c>
      <c r="G139" s="93"/>
      <c r="H139" s="185">
        <f t="shared" ref="H139" si="33">ROUND(E139*F139,2)</f>
        <v>1440000</v>
      </c>
      <c r="I139" s="118">
        <f t="shared" si="25"/>
        <v>1440000</v>
      </c>
    </row>
    <row r="140" spans="1:12" s="59" customFormat="1" ht="183" customHeight="1" x14ac:dyDescent="0.25">
      <c r="A140" s="57"/>
      <c r="B140" s="82">
        <f>B139+1</f>
        <v>2</v>
      </c>
      <c r="C140" s="83" t="s">
        <v>132</v>
      </c>
      <c r="D140" s="157" t="s">
        <v>37</v>
      </c>
      <c r="E140" s="160">
        <v>410</v>
      </c>
      <c r="F140" s="161">
        <v>410</v>
      </c>
      <c r="G140" s="93"/>
      <c r="H140" s="184">
        <f t="shared" ref="H140:H143" si="34">ROUND(E140*F140,2)</f>
        <v>168100</v>
      </c>
      <c r="I140" s="118">
        <f t="shared" si="25"/>
        <v>168100</v>
      </c>
    </row>
    <row r="141" spans="1:12" s="59" customFormat="1" ht="199.5" customHeight="1" x14ac:dyDescent="0.25">
      <c r="A141" s="57"/>
      <c r="B141" s="82">
        <f>B140+1</f>
        <v>3</v>
      </c>
      <c r="C141" s="83" t="s">
        <v>133</v>
      </c>
      <c r="D141" s="157" t="s">
        <v>37</v>
      </c>
      <c r="E141" s="160">
        <v>102</v>
      </c>
      <c r="F141" s="161">
        <v>102</v>
      </c>
      <c r="G141" s="92"/>
      <c r="H141" s="184">
        <f t="shared" si="34"/>
        <v>10404</v>
      </c>
      <c r="I141" s="118">
        <f t="shared" si="25"/>
        <v>10404</v>
      </c>
    </row>
    <row r="142" spans="1:12" s="59" customFormat="1" ht="55.5" customHeight="1" x14ac:dyDescent="0.25">
      <c r="A142" s="57"/>
      <c r="B142" s="82">
        <f>B141+1</f>
        <v>4</v>
      </c>
      <c r="C142" s="81" t="s">
        <v>52</v>
      </c>
      <c r="D142" s="157" t="s">
        <v>29</v>
      </c>
      <c r="E142" s="158">
        <v>119.84</v>
      </c>
      <c r="F142" s="161">
        <v>119.84</v>
      </c>
      <c r="G142" s="92"/>
      <c r="H142" s="184">
        <f t="shared" si="34"/>
        <v>14361.63</v>
      </c>
      <c r="I142" s="118">
        <f t="shared" si="25"/>
        <v>14361.63</v>
      </c>
    </row>
    <row r="143" spans="1:12" s="59" customFormat="1" ht="64.5" customHeight="1" x14ac:dyDescent="0.25">
      <c r="A143" s="57"/>
      <c r="B143" s="82">
        <f>B142+1</f>
        <v>5</v>
      </c>
      <c r="C143" s="84" t="s">
        <v>53</v>
      </c>
      <c r="D143" s="157" t="s">
        <v>29</v>
      </c>
      <c r="E143" s="158">
        <v>85.6</v>
      </c>
      <c r="F143" s="161">
        <v>85.6</v>
      </c>
      <c r="G143" s="92"/>
      <c r="H143" s="184">
        <f t="shared" si="34"/>
        <v>7327.36</v>
      </c>
      <c r="I143" s="118">
        <f t="shared" si="25"/>
        <v>7327.36</v>
      </c>
    </row>
    <row r="144" spans="1:12" s="17" customFormat="1" ht="63" customHeight="1" x14ac:dyDescent="0.25">
      <c r="A144" s="34"/>
      <c r="B144" s="82">
        <f t="shared" ref="B144:B146" si="35">B143+1</f>
        <v>6</v>
      </c>
      <c r="C144" s="42" t="s">
        <v>95</v>
      </c>
      <c r="D144" s="152" t="s">
        <v>37</v>
      </c>
      <c r="E144" s="155">
        <v>2020</v>
      </c>
      <c r="F144" s="144">
        <v>2020</v>
      </c>
      <c r="G144" s="69"/>
      <c r="H144" s="183">
        <f t="shared" ref="H144" si="36">ROUND(E144*F144,2)</f>
        <v>4080400</v>
      </c>
      <c r="I144" s="118">
        <f t="shared" si="25"/>
        <v>4080400</v>
      </c>
    </row>
    <row r="145" spans="1:11" s="17" customFormat="1" ht="34.5" customHeight="1" x14ac:dyDescent="0.25">
      <c r="A145" s="34"/>
      <c r="B145" s="82">
        <f>B144+1</f>
        <v>7</v>
      </c>
      <c r="C145" s="87" t="s">
        <v>121</v>
      </c>
      <c r="D145" s="152" t="s">
        <v>30</v>
      </c>
      <c r="E145" s="162">
        <v>20</v>
      </c>
      <c r="F145" s="163">
        <v>20</v>
      </c>
      <c r="G145" s="43"/>
      <c r="H145" s="186">
        <f t="shared" ref="H145:H146" si="37">ROUND(E145*F145,2)</f>
        <v>400</v>
      </c>
      <c r="I145" s="118">
        <f t="shared" si="25"/>
        <v>400</v>
      </c>
    </row>
    <row r="146" spans="1:11" s="17" customFormat="1" ht="49.9" customHeight="1" x14ac:dyDescent="0.25">
      <c r="A146" s="34"/>
      <c r="B146" s="82">
        <f t="shared" si="35"/>
        <v>8</v>
      </c>
      <c r="C146" s="87" t="s">
        <v>141</v>
      </c>
      <c r="D146" s="152" t="s">
        <v>30</v>
      </c>
      <c r="E146" s="162">
        <v>20</v>
      </c>
      <c r="F146" s="163">
        <v>20</v>
      </c>
      <c r="G146" s="43"/>
      <c r="H146" s="186">
        <f t="shared" si="37"/>
        <v>400</v>
      </c>
      <c r="I146" s="118">
        <f t="shared" si="25"/>
        <v>400</v>
      </c>
    </row>
    <row r="147" spans="1:11" s="17" customFormat="1" ht="54" customHeight="1" x14ac:dyDescent="0.25">
      <c r="A147" s="34"/>
      <c r="B147" s="82">
        <f>B146+1</f>
        <v>9</v>
      </c>
      <c r="C147" s="87" t="s">
        <v>199</v>
      </c>
      <c r="D147" s="152" t="s">
        <v>30</v>
      </c>
      <c r="E147" s="155">
        <v>21</v>
      </c>
      <c r="F147" s="144">
        <v>21</v>
      </c>
      <c r="G147" s="69"/>
      <c r="H147" s="186">
        <f t="shared" ref="H147" si="38">ROUND(E147*F147,2)</f>
        <v>441</v>
      </c>
      <c r="I147" s="118">
        <f t="shared" si="25"/>
        <v>441</v>
      </c>
    </row>
    <row r="148" spans="1:11" s="17" customFormat="1" ht="15.75" x14ac:dyDescent="0.25">
      <c r="A148" s="34"/>
      <c r="B148" s="45"/>
      <c r="C148" s="46" t="s">
        <v>38</v>
      </c>
      <c r="D148" s="146"/>
      <c r="E148" s="147"/>
      <c r="F148" s="148"/>
      <c r="G148" s="71"/>
      <c r="H148" s="74">
        <f>SUM(H139:H147)</f>
        <v>5721833.9900000002</v>
      </c>
      <c r="I148" s="118">
        <f t="shared" si="25"/>
        <v>0</v>
      </c>
    </row>
    <row r="149" spans="1:11" s="17" customFormat="1" ht="15.75" x14ac:dyDescent="0.25">
      <c r="A149" s="34"/>
      <c r="B149" s="45"/>
      <c r="C149" s="47" t="s">
        <v>73</v>
      </c>
      <c r="D149" s="146"/>
      <c r="E149" s="147"/>
      <c r="F149" s="148"/>
      <c r="G149" s="71"/>
      <c r="H149" s="182"/>
      <c r="I149" s="118">
        <f t="shared" si="25"/>
        <v>0</v>
      </c>
    </row>
    <row r="150" spans="1:11" s="17" customFormat="1" ht="80.099999999999994" customHeight="1" x14ac:dyDescent="0.25">
      <c r="A150" s="34"/>
      <c r="B150" s="61">
        <v>1</v>
      </c>
      <c r="C150" s="44" t="s">
        <v>140</v>
      </c>
      <c r="D150" s="152" t="s">
        <v>37</v>
      </c>
      <c r="E150" s="155">
        <v>7000</v>
      </c>
      <c r="F150" s="144">
        <v>7000</v>
      </c>
      <c r="G150" s="69"/>
      <c r="H150" s="183">
        <f t="shared" ref="H150:H151" si="39">ROUND(E150*F150,2)</f>
        <v>49000000</v>
      </c>
      <c r="I150" s="118">
        <f t="shared" si="25"/>
        <v>49000000</v>
      </c>
    </row>
    <row r="151" spans="1:11" s="59" customFormat="1" ht="88.5" customHeight="1" x14ac:dyDescent="0.25">
      <c r="A151" s="57"/>
      <c r="B151" s="85">
        <f>B150+1</f>
        <v>2</v>
      </c>
      <c r="C151" s="88" t="s">
        <v>185</v>
      </c>
      <c r="D151" s="157" t="s">
        <v>37</v>
      </c>
      <c r="E151" s="200">
        <v>7000</v>
      </c>
      <c r="F151" s="164">
        <v>7000</v>
      </c>
      <c r="G151" s="94"/>
      <c r="H151" s="185">
        <f t="shared" si="39"/>
        <v>49000000</v>
      </c>
      <c r="I151" s="118">
        <f t="shared" si="25"/>
        <v>49000000</v>
      </c>
      <c r="J151" s="80"/>
    </row>
    <row r="152" spans="1:11" s="59" customFormat="1" ht="51" customHeight="1" x14ac:dyDescent="0.25">
      <c r="A152" s="57"/>
      <c r="B152" s="85">
        <f t="shared" ref="B152:B155" si="40">B151+1</f>
        <v>3</v>
      </c>
      <c r="C152" s="88" t="s">
        <v>63</v>
      </c>
      <c r="D152" s="157" t="s">
        <v>29</v>
      </c>
      <c r="E152" s="201">
        <v>1960</v>
      </c>
      <c r="F152" s="164">
        <v>1960</v>
      </c>
      <c r="G152" s="94"/>
      <c r="H152" s="185">
        <f t="shared" ref="H152" si="41">ROUND(E152*F152,2)</f>
        <v>3841600</v>
      </c>
      <c r="I152" s="118">
        <f t="shared" si="25"/>
        <v>3841600</v>
      </c>
      <c r="J152" s="80"/>
    </row>
    <row r="153" spans="1:11" s="59" customFormat="1" ht="31.5" customHeight="1" x14ac:dyDescent="0.25">
      <c r="A153" s="57"/>
      <c r="B153" s="85">
        <f t="shared" si="40"/>
        <v>4</v>
      </c>
      <c r="C153" s="89" t="s">
        <v>64</v>
      </c>
      <c r="D153" s="157" t="s">
        <v>29</v>
      </c>
      <c r="E153" s="201">
        <v>2548</v>
      </c>
      <c r="F153" s="164">
        <v>2548</v>
      </c>
      <c r="G153" s="94"/>
      <c r="H153" s="185">
        <f>ROUND(E153*F153,2)</f>
        <v>6492304</v>
      </c>
      <c r="I153" s="118">
        <f t="shared" si="25"/>
        <v>6492304</v>
      </c>
      <c r="J153" s="80"/>
    </row>
    <row r="154" spans="1:11" s="59" customFormat="1" ht="30.75" customHeight="1" x14ac:dyDescent="0.25">
      <c r="A154" s="57"/>
      <c r="B154" s="85">
        <f t="shared" si="40"/>
        <v>5</v>
      </c>
      <c r="C154" s="88" t="s">
        <v>188</v>
      </c>
      <c r="D154" s="157" t="s">
        <v>49</v>
      </c>
      <c r="E154" s="201">
        <v>15288</v>
      </c>
      <c r="F154" s="164">
        <v>15288</v>
      </c>
      <c r="G154" s="94"/>
      <c r="H154" s="185">
        <f>ROUND(E154*F154,2)</f>
        <v>233722944</v>
      </c>
      <c r="I154" s="118">
        <f t="shared" si="25"/>
        <v>233722944</v>
      </c>
      <c r="J154" s="80"/>
    </row>
    <row r="155" spans="1:11" s="17" customFormat="1" ht="74.25" customHeight="1" x14ac:dyDescent="0.25">
      <c r="A155" s="34"/>
      <c r="B155" s="85">
        <f t="shared" si="40"/>
        <v>6</v>
      </c>
      <c r="C155" s="44" t="s">
        <v>102</v>
      </c>
      <c r="D155" s="152" t="s">
        <v>37</v>
      </c>
      <c r="E155" s="153">
        <v>7000</v>
      </c>
      <c r="F155" s="144">
        <v>7000</v>
      </c>
      <c r="G155" s="69"/>
      <c r="H155" s="185">
        <f>ROUND(E155*F155,2)</f>
        <v>49000000</v>
      </c>
      <c r="I155" s="118">
        <f t="shared" si="25"/>
        <v>49000000</v>
      </c>
    </row>
    <row r="156" spans="1:11" s="17" customFormat="1" ht="15.75" x14ac:dyDescent="0.25">
      <c r="A156" s="34"/>
      <c r="B156" s="45"/>
      <c r="C156" s="46" t="s">
        <v>39</v>
      </c>
      <c r="D156" s="146"/>
      <c r="E156" s="147"/>
      <c r="F156" s="148"/>
      <c r="G156" s="71"/>
      <c r="H156" s="74">
        <f>SUM(H150:H155)</f>
        <v>391056848</v>
      </c>
      <c r="I156" s="118">
        <f t="shared" si="25"/>
        <v>0</v>
      </c>
    </row>
    <row r="157" spans="1:11" s="17" customFormat="1" ht="15.75" x14ac:dyDescent="0.25">
      <c r="A157" s="34"/>
      <c r="B157" s="45"/>
      <c r="C157" s="47" t="s">
        <v>115</v>
      </c>
      <c r="D157" s="146"/>
      <c r="E157" s="147"/>
      <c r="F157" s="148"/>
      <c r="G157" s="71"/>
      <c r="H157" s="182"/>
      <c r="I157" s="118">
        <f t="shared" si="25"/>
        <v>0</v>
      </c>
    </row>
    <row r="158" spans="1:11" s="17" customFormat="1" ht="72.75" customHeight="1" x14ac:dyDescent="0.25">
      <c r="A158" s="34"/>
      <c r="B158" s="61">
        <v>1</v>
      </c>
      <c r="C158" s="42" t="s">
        <v>62</v>
      </c>
      <c r="D158" s="152" t="s">
        <v>37</v>
      </c>
      <c r="E158" s="153">
        <v>7000</v>
      </c>
      <c r="F158" s="144">
        <v>7000</v>
      </c>
      <c r="G158" s="69"/>
      <c r="H158" s="183">
        <f t="shared" ref="H158:H166" si="42">ROUND(E158*F158,2)</f>
        <v>49000000</v>
      </c>
      <c r="I158" s="118">
        <f t="shared" si="25"/>
        <v>49000000</v>
      </c>
    </row>
    <row r="159" spans="1:11" s="17" customFormat="1" ht="63" customHeight="1" x14ac:dyDescent="0.25">
      <c r="A159" s="34"/>
      <c r="B159" s="61">
        <f t="shared" ref="B159:B166" si="43">B158+1</f>
        <v>2</v>
      </c>
      <c r="C159" s="44" t="s">
        <v>54</v>
      </c>
      <c r="D159" s="152" t="s">
        <v>37</v>
      </c>
      <c r="E159" s="153">
        <v>7000</v>
      </c>
      <c r="F159" s="144">
        <v>7000</v>
      </c>
      <c r="G159" s="69"/>
      <c r="H159" s="183">
        <f t="shared" si="42"/>
        <v>49000000</v>
      </c>
      <c r="I159" s="118">
        <f t="shared" si="25"/>
        <v>49000000</v>
      </c>
      <c r="J159" s="1"/>
      <c r="K159" s="1"/>
    </row>
    <row r="160" spans="1:11" s="17" customFormat="1" ht="119.25" customHeight="1" x14ac:dyDescent="0.25">
      <c r="A160" s="34"/>
      <c r="B160" s="61">
        <f t="shared" si="43"/>
        <v>3</v>
      </c>
      <c r="C160" s="50" t="s">
        <v>55</v>
      </c>
      <c r="D160" s="152" t="s">
        <v>37</v>
      </c>
      <c r="E160" s="153">
        <v>7000</v>
      </c>
      <c r="F160" s="144">
        <v>7000</v>
      </c>
      <c r="G160" s="69"/>
      <c r="H160" s="183">
        <f t="shared" si="42"/>
        <v>49000000</v>
      </c>
      <c r="I160" s="118">
        <f t="shared" si="25"/>
        <v>49000000</v>
      </c>
      <c r="J160" s="1"/>
      <c r="K160" s="1"/>
    </row>
    <row r="161" spans="1:11" s="17" customFormat="1" ht="346.5" customHeight="1" x14ac:dyDescent="0.25">
      <c r="A161" s="34"/>
      <c r="B161" s="61">
        <f t="shared" si="43"/>
        <v>4</v>
      </c>
      <c r="C161" s="86" t="s">
        <v>196</v>
      </c>
      <c r="D161" s="165" t="s">
        <v>37</v>
      </c>
      <c r="E161" s="153">
        <v>3000</v>
      </c>
      <c r="F161" s="144">
        <v>3000</v>
      </c>
      <c r="G161" s="69"/>
      <c r="H161" s="183">
        <f t="shared" ref="H161" si="44">ROUND(E161*F161,2)</f>
        <v>9000000</v>
      </c>
      <c r="I161" s="118">
        <f t="shared" si="25"/>
        <v>9000000</v>
      </c>
      <c r="J161" s="1"/>
      <c r="K161" s="1"/>
    </row>
    <row r="162" spans="1:11" s="17" customFormat="1" ht="345.75" customHeight="1" x14ac:dyDescent="0.25">
      <c r="A162" s="34"/>
      <c r="B162" s="61">
        <f t="shared" si="43"/>
        <v>5</v>
      </c>
      <c r="C162" s="86" t="s">
        <v>134</v>
      </c>
      <c r="D162" s="165" t="s">
        <v>37</v>
      </c>
      <c r="E162" s="153">
        <v>4000</v>
      </c>
      <c r="F162" s="144">
        <v>4000</v>
      </c>
      <c r="G162" s="69"/>
      <c r="H162" s="183">
        <f t="shared" si="42"/>
        <v>16000000</v>
      </c>
      <c r="I162" s="118">
        <f t="shared" si="25"/>
        <v>16000000</v>
      </c>
      <c r="J162" s="1"/>
      <c r="K162" s="1"/>
    </row>
    <row r="163" spans="1:11" s="17" customFormat="1" ht="60" customHeight="1" x14ac:dyDescent="0.25">
      <c r="A163" s="34"/>
      <c r="B163" s="61">
        <f t="shared" si="43"/>
        <v>6</v>
      </c>
      <c r="C163" s="44" t="s">
        <v>107</v>
      </c>
      <c r="D163" s="165" t="s">
        <v>30</v>
      </c>
      <c r="E163" s="153">
        <v>155</v>
      </c>
      <c r="F163" s="144">
        <v>155</v>
      </c>
      <c r="G163" s="69"/>
      <c r="H163" s="183">
        <f t="shared" si="42"/>
        <v>24025</v>
      </c>
      <c r="I163" s="118">
        <f t="shared" si="25"/>
        <v>24025</v>
      </c>
      <c r="J163" s="1"/>
      <c r="K163" s="1"/>
    </row>
    <row r="164" spans="1:11" s="17" customFormat="1" ht="50.1" customHeight="1" x14ac:dyDescent="0.25">
      <c r="A164" s="34"/>
      <c r="B164" s="61">
        <f t="shared" si="43"/>
        <v>7</v>
      </c>
      <c r="C164" s="202" t="s">
        <v>162</v>
      </c>
      <c r="D164" s="152" t="s">
        <v>30</v>
      </c>
      <c r="E164" s="153">
        <v>20</v>
      </c>
      <c r="F164" s="144">
        <v>20</v>
      </c>
      <c r="G164" s="69"/>
      <c r="H164" s="183">
        <f t="shared" ref="H164" si="45">ROUND(E164*F164,2)</f>
        <v>400</v>
      </c>
      <c r="I164" s="118">
        <f t="shared" si="25"/>
        <v>400</v>
      </c>
      <c r="J164" s="1"/>
      <c r="K164" s="1"/>
    </row>
    <row r="165" spans="1:11" s="17" customFormat="1" ht="60" customHeight="1" x14ac:dyDescent="0.25">
      <c r="A165" s="34"/>
      <c r="B165" s="61">
        <f t="shared" si="43"/>
        <v>8</v>
      </c>
      <c r="C165" s="136" t="s">
        <v>108</v>
      </c>
      <c r="D165" s="152" t="s">
        <v>31</v>
      </c>
      <c r="E165" s="153">
        <v>30</v>
      </c>
      <c r="F165" s="144">
        <v>30</v>
      </c>
      <c r="G165" s="69"/>
      <c r="H165" s="183">
        <f t="shared" si="42"/>
        <v>900</v>
      </c>
      <c r="I165" s="118">
        <f t="shared" si="25"/>
        <v>900</v>
      </c>
      <c r="J165" s="1"/>
      <c r="K165" s="1"/>
    </row>
    <row r="166" spans="1:11" s="17" customFormat="1" ht="48.75" customHeight="1" x14ac:dyDescent="0.25">
      <c r="A166" s="34"/>
      <c r="B166" s="61">
        <f t="shared" si="43"/>
        <v>9</v>
      </c>
      <c r="C166" s="50" t="s">
        <v>109</v>
      </c>
      <c r="D166" s="152" t="s">
        <v>37</v>
      </c>
      <c r="E166" s="153">
        <v>7000</v>
      </c>
      <c r="F166" s="144">
        <v>7000</v>
      </c>
      <c r="G166" s="69"/>
      <c r="H166" s="183">
        <f t="shared" si="42"/>
        <v>49000000</v>
      </c>
      <c r="I166" s="118">
        <f t="shared" si="25"/>
        <v>49000000</v>
      </c>
      <c r="J166" s="1"/>
      <c r="K166" s="1"/>
    </row>
    <row r="167" spans="1:11" s="17" customFormat="1" ht="15.75" x14ac:dyDescent="0.25">
      <c r="A167" s="34"/>
      <c r="B167" s="48"/>
      <c r="C167" s="52" t="s">
        <v>40</v>
      </c>
      <c r="D167" s="166"/>
      <c r="E167" s="197"/>
      <c r="F167" s="148"/>
      <c r="G167" s="73"/>
      <c r="H167" s="74">
        <f>SUM(H158:H166)</f>
        <v>221025325</v>
      </c>
      <c r="I167" s="118">
        <f t="shared" si="25"/>
        <v>0</v>
      </c>
      <c r="J167" s="1"/>
      <c r="K167" s="1"/>
    </row>
    <row r="168" spans="1:11" s="17" customFormat="1" ht="15.75" x14ac:dyDescent="0.25">
      <c r="A168" s="34"/>
      <c r="B168" s="48"/>
      <c r="C168" s="53" t="s">
        <v>116</v>
      </c>
      <c r="D168" s="146"/>
      <c r="E168" s="147"/>
      <c r="F168" s="148"/>
      <c r="G168" s="71"/>
      <c r="H168" s="182"/>
      <c r="I168" s="118">
        <f t="shared" si="25"/>
        <v>0</v>
      </c>
      <c r="J168" s="1"/>
      <c r="K168" s="1"/>
    </row>
    <row r="169" spans="1:11" s="17" customFormat="1" ht="80.099999999999994" customHeight="1" x14ac:dyDescent="0.25">
      <c r="A169" s="34"/>
      <c r="B169" s="61">
        <f t="shared" ref="B169" si="46">B168+1</f>
        <v>1</v>
      </c>
      <c r="C169" s="51" t="s">
        <v>56</v>
      </c>
      <c r="D169" s="167" t="s">
        <v>31</v>
      </c>
      <c r="E169" s="153">
        <v>8</v>
      </c>
      <c r="F169" s="144">
        <v>8</v>
      </c>
      <c r="G169" s="69"/>
      <c r="H169" s="186">
        <f t="shared" ref="H169" si="47">ROUND(E169*F169,2)</f>
        <v>64</v>
      </c>
      <c r="I169" s="118">
        <f t="shared" si="25"/>
        <v>64</v>
      </c>
      <c r="J169" s="1"/>
      <c r="K169" s="1"/>
    </row>
    <row r="170" spans="1:11" s="17" customFormat="1" ht="97.5" customHeight="1" x14ac:dyDescent="0.25">
      <c r="A170" s="34"/>
      <c r="B170" s="61">
        <f>B169+1</f>
        <v>2</v>
      </c>
      <c r="C170" s="211" t="s">
        <v>189</v>
      </c>
      <c r="D170" s="152" t="s">
        <v>31</v>
      </c>
      <c r="E170" s="153">
        <v>8</v>
      </c>
      <c r="F170" s="144">
        <v>8</v>
      </c>
      <c r="G170" s="69"/>
      <c r="H170" s="186">
        <f t="shared" ref="H170:H185" si="48">ROUND(E170*F170,2)</f>
        <v>64</v>
      </c>
      <c r="I170" s="118">
        <f t="shared" si="25"/>
        <v>64</v>
      </c>
      <c r="J170" s="1"/>
      <c r="K170" s="1"/>
    </row>
    <row r="171" spans="1:11" s="17" customFormat="1" ht="96.75" customHeight="1" x14ac:dyDescent="0.25">
      <c r="A171" s="34"/>
      <c r="B171" s="61">
        <f t="shared" ref="B171:B185" si="49">B170+1</f>
        <v>3</v>
      </c>
      <c r="C171" s="51" t="s">
        <v>190</v>
      </c>
      <c r="D171" s="167" t="s">
        <v>31</v>
      </c>
      <c r="E171" s="153">
        <v>11</v>
      </c>
      <c r="F171" s="144">
        <v>11</v>
      </c>
      <c r="G171" s="69"/>
      <c r="H171" s="186">
        <f t="shared" si="48"/>
        <v>121</v>
      </c>
      <c r="I171" s="118">
        <f t="shared" ref="I171:I197" si="50">ROUND(E171*F171,2)</f>
        <v>121</v>
      </c>
      <c r="J171" s="1"/>
      <c r="K171" s="1"/>
    </row>
    <row r="172" spans="1:11" s="17" customFormat="1" ht="95.1" customHeight="1" x14ac:dyDescent="0.25">
      <c r="A172" s="34"/>
      <c r="B172" s="61">
        <f t="shared" si="49"/>
        <v>4</v>
      </c>
      <c r="C172" s="51" t="s">
        <v>191</v>
      </c>
      <c r="D172" s="167" t="s">
        <v>31</v>
      </c>
      <c r="E172" s="153">
        <v>4</v>
      </c>
      <c r="F172" s="144">
        <v>4</v>
      </c>
      <c r="G172" s="69"/>
      <c r="H172" s="186">
        <f t="shared" si="48"/>
        <v>16</v>
      </c>
      <c r="I172" s="118">
        <f t="shared" si="50"/>
        <v>16</v>
      </c>
      <c r="J172" s="1"/>
      <c r="K172" s="1"/>
    </row>
    <row r="173" spans="1:11" s="17" customFormat="1" ht="98.25" customHeight="1" x14ac:dyDescent="0.25">
      <c r="A173" s="34"/>
      <c r="B173" s="61">
        <f t="shared" si="49"/>
        <v>5</v>
      </c>
      <c r="C173" s="137" t="s">
        <v>192</v>
      </c>
      <c r="D173" s="167" t="s">
        <v>31</v>
      </c>
      <c r="E173" s="156">
        <v>2</v>
      </c>
      <c r="F173" s="154">
        <v>2</v>
      </c>
      <c r="G173" s="43"/>
      <c r="H173" s="186">
        <f t="shared" si="48"/>
        <v>4</v>
      </c>
      <c r="I173" s="118">
        <f t="shared" si="50"/>
        <v>4</v>
      </c>
      <c r="J173" s="1"/>
      <c r="K173" s="1"/>
    </row>
    <row r="174" spans="1:11" s="17" customFormat="1" ht="98.25" customHeight="1" x14ac:dyDescent="0.25">
      <c r="A174" s="34"/>
      <c r="B174" s="61">
        <f t="shared" si="49"/>
        <v>6</v>
      </c>
      <c r="C174" s="137" t="s">
        <v>193</v>
      </c>
      <c r="D174" s="167" t="s">
        <v>31</v>
      </c>
      <c r="E174" s="156">
        <v>2</v>
      </c>
      <c r="F174" s="154">
        <v>2</v>
      </c>
      <c r="G174" s="43"/>
      <c r="H174" s="186">
        <f t="shared" si="48"/>
        <v>4</v>
      </c>
      <c r="I174" s="118">
        <f t="shared" si="50"/>
        <v>4</v>
      </c>
      <c r="J174" s="1"/>
      <c r="K174" s="1"/>
    </row>
    <row r="175" spans="1:11" s="17" customFormat="1" ht="98.25" customHeight="1" x14ac:dyDescent="0.25">
      <c r="A175" s="34"/>
      <c r="B175" s="61">
        <f t="shared" si="49"/>
        <v>7</v>
      </c>
      <c r="C175" s="139" t="s">
        <v>110</v>
      </c>
      <c r="D175" s="168" t="s">
        <v>31</v>
      </c>
      <c r="E175" s="169">
        <v>1</v>
      </c>
      <c r="F175" s="154">
        <v>1</v>
      </c>
      <c r="G175" s="43"/>
      <c r="H175" s="186">
        <f t="shared" si="48"/>
        <v>1</v>
      </c>
      <c r="I175" s="118">
        <f t="shared" si="50"/>
        <v>1</v>
      </c>
      <c r="J175" s="1"/>
      <c r="K175" s="1"/>
    </row>
    <row r="176" spans="1:11" s="17" customFormat="1" ht="86.25" customHeight="1" x14ac:dyDescent="0.25">
      <c r="A176" s="34"/>
      <c r="B176" s="61">
        <f t="shared" si="49"/>
        <v>8</v>
      </c>
      <c r="C176" s="139" t="s">
        <v>122</v>
      </c>
      <c r="D176" s="168" t="s">
        <v>31</v>
      </c>
      <c r="E176" s="169">
        <v>10</v>
      </c>
      <c r="F176" s="154">
        <v>10</v>
      </c>
      <c r="G176" s="43"/>
      <c r="H176" s="186">
        <f t="shared" ref="H176" si="51">ROUND(E176*F176,2)</f>
        <v>100</v>
      </c>
      <c r="I176" s="118">
        <f t="shared" si="50"/>
        <v>100</v>
      </c>
      <c r="J176" s="1"/>
      <c r="K176" s="1"/>
    </row>
    <row r="177" spans="1:11" s="17" customFormat="1" ht="101.25" customHeight="1" x14ac:dyDescent="0.25">
      <c r="A177" s="34"/>
      <c r="B177" s="61">
        <f t="shared" si="49"/>
        <v>9</v>
      </c>
      <c r="C177" s="137" t="s">
        <v>111</v>
      </c>
      <c r="D177" s="167" t="s">
        <v>31</v>
      </c>
      <c r="E177" s="156">
        <v>1</v>
      </c>
      <c r="F177" s="154">
        <v>1</v>
      </c>
      <c r="G177" s="43"/>
      <c r="H177" s="186">
        <f t="shared" si="48"/>
        <v>1</v>
      </c>
      <c r="I177" s="118">
        <f t="shared" si="50"/>
        <v>1</v>
      </c>
      <c r="J177" s="1"/>
      <c r="K177" s="1"/>
    </row>
    <row r="178" spans="1:11" s="17" customFormat="1" ht="118.5" customHeight="1" x14ac:dyDescent="0.25">
      <c r="A178" s="34"/>
      <c r="B178" s="61">
        <f t="shared" si="49"/>
        <v>10</v>
      </c>
      <c r="C178" s="137" t="s">
        <v>112</v>
      </c>
      <c r="D178" s="167" t="s">
        <v>31</v>
      </c>
      <c r="E178" s="156">
        <v>10</v>
      </c>
      <c r="F178" s="154">
        <v>10</v>
      </c>
      <c r="G178" s="43"/>
      <c r="H178" s="186">
        <f t="shared" si="48"/>
        <v>100</v>
      </c>
      <c r="I178" s="118">
        <f t="shared" si="50"/>
        <v>100</v>
      </c>
      <c r="J178" s="1"/>
      <c r="K178" s="1"/>
    </row>
    <row r="179" spans="1:11" s="17" customFormat="1" ht="69" customHeight="1" x14ac:dyDescent="0.25">
      <c r="A179" s="34"/>
      <c r="B179" s="61">
        <f t="shared" si="49"/>
        <v>11</v>
      </c>
      <c r="C179" s="87" t="s">
        <v>104</v>
      </c>
      <c r="D179" s="152" t="s">
        <v>31</v>
      </c>
      <c r="E179" s="162">
        <v>50</v>
      </c>
      <c r="F179" s="163">
        <v>50</v>
      </c>
      <c r="G179" s="43"/>
      <c r="H179" s="186">
        <f t="shared" si="48"/>
        <v>2500</v>
      </c>
      <c r="I179" s="118">
        <f t="shared" si="50"/>
        <v>2500</v>
      </c>
    </row>
    <row r="180" spans="1:11" s="17" customFormat="1" ht="66.75" customHeight="1" x14ac:dyDescent="0.25">
      <c r="A180" s="34"/>
      <c r="B180" s="61">
        <f t="shared" si="49"/>
        <v>12</v>
      </c>
      <c r="C180" s="87" t="s">
        <v>105</v>
      </c>
      <c r="D180" s="152" t="s">
        <v>31</v>
      </c>
      <c r="E180" s="162">
        <v>50</v>
      </c>
      <c r="F180" s="163">
        <v>50</v>
      </c>
      <c r="G180" s="43"/>
      <c r="H180" s="186">
        <f t="shared" si="48"/>
        <v>2500</v>
      </c>
      <c r="I180" s="118">
        <f t="shared" si="50"/>
        <v>2500</v>
      </c>
    </row>
    <row r="181" spans="1:11" s="17" customFormat="1" ht="55.5" customHeight="1" x14ac:dyDescent="0.25">
      <c r="A181" s="34"/>
      <c r="B181" s="61">
        <f t="shared" si="49"/>
        <v>13</v>
      </c>
      <c r="C181" s="87" t="s">
        <v>106</v>
      </c>
      <c r="D181" s="152" t="s">
        <v>31</v>
      </c>
      <c r="E181" s="162">
        <v>150</v>
      </c>
      <c r="F181" s="163">
        <v>150</v>
      </c>
      <c r="G181" s="43"/>
      <c r="H181" s="186">
        <f t="shared" si="48"/>
        <v>22500</v>
      </c>
      <c r="I181" s="118">
        <f t="shared" si="50"/>
        <v>22500</v>
      </c>
    </row>
    <row r="182" spans="1:11" s="17" customFormat="1" ht="65.099999999999994" customHeight="1" x14ac:dyDescent="0.25">
      <c r="A182" s="34"/>
      <c r="B182" s="61">
        <f t="shared" si="49"/>
        <v>14</v>
      </c>
      <c r="C182" s="129" t="s">
        <v>77</v>
      </c>
      <c r="D182" s="170" t="s">
        <v>30</v>
      </c>
      <c r="E182" s="171">
        <v>400</v>
      </c>
      <c r="F182" s="144">
        <v>400</v>
      </c>
      <c r="G182" s="69"/>
      <c r="H182" s="186">
        <f t="shared" si="48"/>
        <v>160000</v>
      </c>
      <c r="I182" s="118">
        <f t="shared" si="50"/>
        <v>160000</v>
      </c>
      <c r="J182" s="1"/>
      <c r="K182" s="1"/>
    </row>
    <row r="183" spans="1:11" s="17" customFormat="1" ht="72" customHeight="1" x14ac:dyDescent="0.25">
      <c r="A183" s="34"/>
      <c r="B183" s="61">
        <f t="shared" si="49"/>
        <v>15</v>
      </c>
      <c r="C183" s="137" t="s">
        <v>113</v>
      </c>
      <c r="D183" s="167" t="s">
        <v>30</v>
      </c>
      <c r="E183" s="156">
        <v>100</v>
      </c>
      <c r="F183" s="154">
        <v>100</v>
      </c>
      <c r="G183" s="43"/>
      <c r="H183" s="186">
        <f t="shared" si="48"/>
        <v>10000</v>
      </c>
      <c r="I183" s="118">
        <f t="shared" si="50"/>
        <v>10000</v>
      </c>
      <c r="J183" s="1"/>
      <c r="K183" s="1"/>
    </row>
    <row r="184" spans="1:11" s="17" customFormat="1" ht="75" customHeight="1" x14ac:dyDescent="0.25">
      <c r="A184" s="34"/>
      <c r="B184" s="61">
        <f t="shared" si="49"/>
        <v>16</v>
      </c>
      <c r="C184" s="129" t="s">
        <v>78</v>
      </c>
      <c r="D184" s="152" t="s">
        <v>30</v>
      </c>
      <c r="E184" s="153">
        <v>300</v>
      </c>
      <c r="F184" s="144">
        <v>300</v>
      </c>
      <c r="G184" s="69"/>
      <c r="H184" s="186">
        <f t="shared" si="48"/>
        <v>90000</v>
      </c>
      <c r="I184" s="118">
        <f t="shared" si="50"/>
        <v>90000</v>
      </c>
      <c r="J184" s="1"/>
      <c r="K184" s="1"/>
    </row>
    <row r="185" spans="1:11" s="17" customFormat="1" ht="83.25" customHeight="1" x14ac:dyDescent="0.25">
      <c r="A185" s="34"/>
      <c r="B185" s="61">
        <f t="shared" si="49"/>
        <v>17</v>
      </c>
      <c r="C185" s="129" t="s">
        <v>79</v>
      </c>
      <c r="D185" s="152" t="s">
        <v>30</v>
      </c>
      <c r="E185" s="153">
        <v>78</v>
      </c>
      <c r="F185" s="144">
        <v>78</v>
      </c>
      <c r="G185" s="69"/>
      <c r="H185" s="186">
        <f t="shared" si="48"/>
        <v>6084</v>
      </c>
      <c r="I185" s="118">
        <f t="shared" si="50"/>
        <v>6084</v>
      </c>
      <c r="J185" s="1"/>
      <c r="K185" s="1"/>
    </row>
    <row r="186" spans="1:11" ht="15.75" x14ac:dyDescent="0.25">
      <c r="B186" s="48"/>
      <c r="C186" s="49" t="s">
        <v>41</v>
      </c>
      <c r="D186" s="149"/>
      <c r="E186" s="150"/>
      <c r="F186" s="172"/>
      <c r="G186" s="90"/>
      <c r="H186" s="74">
        <f>SUM(H169:H185)</f>
        <v>294059</v>
      </c>
      <c r="I186" s="118">
        <f t="shared" si="50"/>
        <v>0</v>
      </c>
    </row>
    <row r="187" spans="1:11" s="102" customFormat="1" ht="15.75" x14ac:dyDescent="0.25">
      <c r="A187" s="101"/>
      <c r="B187" s="103"/>
      <c r="C187" s="104" t="s">
        <v>69</v>
      </c>
      <c r="D187" s="173"/>
      <c r="E187" s="198"/>
      <c r="F187" s="148"/>
      <c r="G187" s="71"/>
      <c r="H187" s="182"/>
      <c r="I187" s="118">
        <f t="shared" si="50"/>
        <v>0</v>
      </c>
      <c r="J187" s="105"/>
      <c r="K187" s="105"/>
    </row>
    <row r="188" spans="1:11" s="102" customFormat="1" ht="50.1" customHeight="1" x14ac:dyDescent="0.25">
      <c r="A188" s="101"/>
      <c r="B188" s="106">
        <v>1</v>
      </c>
      <c r="C188" s="212" t="s">
        <v>194</v>
      </c>
      <c r="D188" s="174" t="s">
        <v>37</v>
      </c>
      <c r="E188" s="175">
        <v>100</v>
      </c>
      <c r="F188" s="144">
        <v>100</v>
      </c>
      <c r="G188" s="69"/>
      <c r="H188" s="186">
        <f t="shared" ref="H188:H192" si="52">ROUND(E188*F188,2)</f>
        <v>10000</v>
      </c>
      <c r="I188" s="118">
        <f t="shared" si="50"/>
        <v>10000</v>
      </c>
      <c r="J188" s="105"/>
      <c r="K188" s="105"/>
    </row>
    <row r="189" spans="1:11" s="102" customFormat="1" ht="50.1" customHeight="1" x14ac:dyDescent="0.25">
      <c r="A189" s="101"/>
      <c r="B189" s="82">
        <f t="shared" ref="B189:B192" si="53">B188+1</f>
        <v>2</v>
      </c>
      <c r="C189" s="140" t="s">
        <v>142</v>
      </c>
      <c r="D189" s="178" t="s">
        <v>31</v>
      </c>
      <c r="E189" s="179">
        <v>2</v>
      </c>
      <c r="F189" s="144">
        <v>2</v>
      </c>
      <c r="G189" s="69"/>
      <c r="H189" s="186">
        <f t="shared" si="52"/>
        <v>4</v>
      </c>
      <c r="I189" s="118">
        <f t="shared" si="50"/>
        <v>4</v>
      </c>
      <c r="J189" s="105"/>
      <c r="K189" s="105"/>
    </row>
    <row r="190" spans="1:11" s="102" customFormat="1" ht="60" customHeight="1" x14ac:dyDescent="0.25">
      <c r="A190" s="101"/>
      <c r="B190" s="82">
        <f t="shared" si="53"/>
        <v>3</v>
      </c>
      <c r="C190" s="87" t="s">
        <v>200</v>
      </c>
      <c r="D190" s="176" t="s">
        <v>31</v>
      </c>
      <c r="E190" s="175">
        <v>20</v>
      </c>
      <c r="F190" s="144">
        <v>20</v>
      </c>
      <c r="G190" s="69"/>
      <c r="H190" s="186">
        <f t="shared" ref="H190" si="54">ROUND(E190*F190,2)</f>
        <v>400</v>
      </c>
      <c r="I190" s="118">
        <f t="shared" si="50"/>
        <v>400</v>
      </c>
      <c r="J190" s="105"/>
      <c r="K190" s="105"/>
    </row>
    <row r="191" spans="1:11" s="102" customFormat="1" ht="60" customHeight="1" x14ac:dyDescent="0.25">
      <c r="A191" s="101"/>
      <c r="B191" s="82">
        <f t="shared" si="53"/>
        <v>4</v>
      </c>
      <c r="C191" s="87" t="s">
        <v>195</v>
      </c>
      <c r="D191" s="176" t="s">
        <v>31</v>
      </c>
      <c r="E191" s="175">
        <v>10</v>
      </c>
      <c r="F191" s="144">
        <v>10</v>
      </c>
      <c r="G191" s="69"/>
      <c r="H191" s="186">
        <f t="shared" si="52"/>
        <v>100</v>
      </c>
      <c r="I191" s="118">
        <f t="shared" si="50"/>
        <v>100</v>
      </c>
      <c r="J191" s="105"/>
      <c r="K191" s="105"/>
    </row>
    <row r="192" spans="1:11" s="102" customFormat="1" ht="60" customHeight="1" x14ac:dyDescent="0.25">
      <c r="A192" s="101"/>
      <c r="B192" s="82">
        <f t="shared" si="53"/>
        <v>5</v>
      </c>
      <c r="C192" s="87" t="s">
        <v>201</v>
      </c>
      <c r="D192" s="176" t="s">
        <v>31</v>
      </c>
      <c r="E192" s="175">
        <v>10</v>
      </c>
      <c r="F192" s="144">
        <v>10</v>
      </c>
      <c r="G192" s="69"/>
      <c r="H192" s="186">
        <f t="shared" si="52"/>
        <v>100</v>
      </c>
      <c r="I192" s="118">
        <f t="shared" si="50"/>
        <v>100</v>
      </c>
      <c r="J192" s="105"/>
      <c r="K192" s="105"/>
    </row>
    <row r="193" spans="1:11" s="105" customFormat="1" ht="15.75" x14ac:dyDescent="0.25">
      <c r="A193" s="101"/>
      <c r="B193" s="107"/>
      <c r="C193" s="108" t="s">
        <v>70</v>
      </c>
      <c r="D193" s="177"/>
      <c r="E193" s="199"/>
      <c r="F193" s="172"/>
      <c r="G193" s="90"/>
      <c r="H193" s="74">
        <f>SUM(H188:H192)</f>
        <v>10604</v>
      </c>
      <c r="I193" s="118">
        <f t="shared" si="50"/>
        <v>0</v>
      </c>
    </row>
    <row r="194" spans="1:11" s="102" customFormat="1" ht="15.75" x14ac:dyDescent="0.25">
      <c r="A194" s="101"/>
      <c r="B194" s="103"/>
      <c r="C194" s="104" t="s">
        <v>114</v>
      </c>
      <c r="D194" s="173"/>
      <c r="E194" s="198"/>
      <c r="F194" s="148"/>
      <c r="G194" s="71"/>
      <c r="H194" s="182"/>
      <c r="I194" s="118">
        <f t="shared" si="50"/>
        <v>0</v>
      </c>
      <c r="J194" s="105"/>
      <c r="K194" s="105"/>
    </row>
    <row r="195" spans="1:11" s="135" customFormat="1" ht="110.1" customHeight="1" x14ac:dyDescent="0.25">
      <c r="A195" s="134"/>
      <c r="B195" s="82">
        <v>1</v>
      </c>
      <c r="C195" s="87" t="s">
        <v>135</v>
      </c>
      <c r="D195" s="152" t="s">
        <v>31</v>
      </c>
      <c r="E195" s="155">
        <v>18</v>
      </c>
      <c r="F195" s="154">
        <v>18</v>
      </c>
      <c r="G195" s="69"/>
      <c r="H195" s="186">
        <f>ROUND(E195*F195,2)</f>
        <v>324</v>
      </c>
      <c r="I195" s="118">
        <f t="shared" si="50"/>
        <v>324</v>
      </c>
    </row>
    <row r="196" spans="1:11" s="135" customFormat="1" ht="85.5" customHeight="1" x14ac:dyDescent="0.25">
      <c r="A196" s="134"/>
      <c r="B196" s="82">
        <f>B195+1</f>
        <v>2</v>
      </c>
      <c r="C196" s="87" t="s">
        <v>143</v>
      </c>
      <c r="D196" s="152" t="s">
        <v>31</v>
      </c>
      <c r="E196" s="155">
        <v>2</v>
      </c>
      <c r="F196" s="154">
        <v>2</v>
      </c>
      <c r="G196" s="69"/>
      <c r="H196" s="186">
        <f>ROUND(E196*F196,2)</f>
        <v>4</v>
      </c>
      <c r="I196" s="118">
        <f t="shared" si="50"/>
        <v>4</v>
      </c>
    </row>
    <row r="197" spans="1:11" s="102" customFormat="1" ht="106.5" customHeight="1" x14ac:dyDescent="0.25">
      <c r="A197" s="101"/>
      <c r="B197" s="82">
        <f>B196+1</f>
        <v>3</v>
      </c>
      <c r="C197" s="44" t="s">
        <v>202</v>
      </c>
      <c r="D197" s="178" t="s">
        <v>31</v>
      </c>
      <c r="E197" s="179">
        <v>1</v>
      </c>
      <c r="F197" s="144">
        <v>1</v>
      </c>
      <c r="G197" s="69"/>
      <c r="H197" s="186">
        <f t="shared" ref="H197" si="55">ROUND(E197*F197,2)</f>
        <v>1</v>
      </c>
      <c r="I197" s="118">
        <f t="shared" si="50"/>
        <v>1</v>
      </c>
      <c r="J197" s="105"/>
      <c r="K197" s="105"/>
    </row>
    <row r="198" spans="1:11" s="105" customFormat="1" ht="15.75" x14ac:dyDescent="0.25">
      <c r="A198" s="101"/>
      <c r="B198" s="107"/>
      <c r="C198" s="108" t="s">
        <v>118</v>
      </c>
      <c r="D198" s="177"/>
      <c r="E198" s="199"/>
      <c r="F198" s="172"/>
      <c r="G198" s="90"/>
      <c r="H198" s="74">
        <f>SUM(H195:H197)</f>
        <v>329</v>
      </c>
      <c r="I198" s="118"/>
    </row>
    <row r="199" spans="1:11" ht="18" x14ac:dyDescent="0.25">
      <c r="B199" s="112"/>
      <c r="C199" s="113" t="s">
        <v>76</v>
      </c>
      <c r="D199" s="114"/>
      <c r="E199" s="109"/>
      <c r="F199" s="115"/>
      <c r="G199" s="116"/>
      <c r="H199" s="117">
        <f>H186+H167+H156+H198+H193+H148+H137+H129+H112+H48</f>
        <v>668538344.72000015</v>
      </c>
      <c r="I199" s="17">
        <f>SUM(I42:I197)</f>
        <v>668538344.72000003</v>
      </c>
    </row>
    <row r="200" spans="1:11" ht="12" customHeight="1" x14ac:dyDescent="0.2"/>
    <row r="202" spans="1:11" ht="12" customHeight="1" x14ac:dyDescent="0.2"/>
    <row r="204" spans="1:11" ht="12" customHeight="1" x14ac:dyDescent="0.2"/>
    <row r="221" ht="33" customHeight="1" x14ac:dyDescent="0.2"/>
  </sheetData>
  <mergeCells count="4">
    <mergeCell ref="D2:F6"/>
    <mergeCell ref="B7:C8"/>
    <mergeCell ref="D31:F35"/>
    <mergeCell ref="B37:C38"/>
  </mergeCells>
  <phoneticPr fontId="61"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6" manualBreakCount="6">
    <brk id="30" max="16383" man="1"/>
    <brk id="129" min="1" max="7" man="1"/>
    <brk id="140" min="1" max="7" man="1"/>
    <brk id="148" min="1" max="7" man="1"/>
    <brk id="161" min="1" max="7" man="1"/>
    <brk id="184"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GBCS</cp:lastModifiedBy>
  <cp:lastPrinted>2024-02-26T15:35:08Z</cp:lastPrinted>
  <dcterms:created xsi:type="dcterms:W3CDTF">2018-10-25T15:42:20Z</dcterms:created>
  <dcterms:modified xsi:type="dcterms:W3CDTF">2024-03-19T23:15:15Z</dcterms:modified>
</cp:coreProperties>
</file>