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autoCompressPictures="0" defaultThemeVersion="124226"/>
  <bookViews>
    <workbookView xWindow="0" yWindow="60" windowWidth="20640" windowHeight="9450"/>
  </bookViews>
  <sheets>
    <sheet name="CATALOGO DE CONCEPTOS" sheetId="10" r:id="rId1"/>
    <sheet name="RESUMENOK" sheetId="12" r:id="rId2"/>
  </sheets>
  <externalReferences>
    <externalReference r:id="rId3"/>
  </externalReferences>
  <definedNames>
    <definedName name="\c" localSheetId="1">#REF!</definedName>
    <definedName name="\c">#REF!</definedName>
    <definedName name="\l" localSheetId="1">#REF!</definedName>
    <definedName name="\l">#REF!</definedName>
    <definedName name="\p" localSheetId="1">#REF!</definedName>
    <definedName name="\p">#REF!</definedName>
    <definedName name="\v" localSheetId="1">#REF!</definedName>
    <definedName name="\v">#REF!</definedName>
    <definedName name="_del10" localSheetId="1">#REF!</definedName>
    <definedName name="_del10">#REF!</definedName>
    <definedName name="_del12" localSheetId="1">#REF!</definedName>
    <definedName name="_del12">#REF!</definedName>
    <definedName name="_del2" localSheetId="1">#REF!</definedName>
    <definedName name="_del2">#REF!</definedName>
    <definedName name="_del3" localSheetId="1">#REF!</definedName>
    <definedName name="_del3">#REF!</definedName>
    <definedName name="_del4" localSheetId="1">#REF!</definedName>
    <definedName name="_del4">#REF!</definedName>
    <definedName name="_del5" localSheetId="1">#REF!</definedName>
    <definedName name="_del5">#REF!</definedName>
    <definedName name="_del6" localSheetId="1">#REF!</definedName>
    <definedName name="_del6">#REF!</definedName>
    <definedName name="_del8" localSheetId="1">#REF!</definedName>
    <definedName name="_del8">#REF!</definedName>
    <definedName name="A_IMPRESIÓN_IM" localSheetId="1">#REF!</definedName>
    <definedName name="A_IMPRESIÓN_IM">#REF!</definedName>
    <definedName name="Ancho" localSheetId="1">#REF!</definedName>
    <definedName name="Ancho">#REF!</definedName>
    <definedName name="APECONOMICA" localSheetId="1">[1]CCALIF!#REF!</definedName>
    <definedName name="APECONOMICA">[1]CCALIF!#REF!</definedName>
    <definedName name="APERTURA" localSheetId="1">[1]REGP01!#REF!</definedName>
    <definedName name="APERTURA">[1]REGP01!#REF!</definedName>
    <definedName name="aprog" localSheetId="1">#REF!</definedName>
    <definedName name="aprog">#REF!</definedName>
    <definedName name="APTECNICA" localSheetId="1">[1]CCALIF!#REF!</definedName>
    <definedName name="APTECNICA">[1]CCALIF!#REF!</definedName>
    <definedName name="_xlnm.Print_Area" localSheetId="0">'CATALOGO DE CONCEPTOS'!$A$12:$G$818</definedName>
    <definedName name="_xlnm.Print_Area" localSheetId="1">RESUMENOK!$A$9:$F$130</definedName>
    <definedName name="_xlnm.Print_Area">#REF!</definedName>
    <definedName name="Área_de_impresión1" localSheetId="1">#REF!</definedName>
    <definedName name="Área_de_impresión1">#REF!</definedName>
    <definedName name="ClaveFasar" localSheetId="1">#REF!</definedName>
    <definedName name="ClaveFasar">#REF!</definedName>
    <definedName name="descripcion" localSheetId="1">#REF!</definedName>
    <definedName name="descripcion">#REF!</definedName>
    <definedName name="diam" localSheetId="1">#REF!</definedName>
    <definedName name="diam">#REF!</definedName>
    <definedName name="elementos" localSheetId="1">#REF!</definedName>
    <definedName name="elementos">#REF!</definedName>
    <definedName name="escuadra" localSheetId="1">#REF!</definedName>
    <definedName name="escuadra">#REF!</definedName>
    <definedName name="FALLO" localSheetId="1">[1]REGP01!#REF!</definedName>
    <definedName name="FALLO">[1]REGP01!#REF!</definedName>
    <definedName name="FD" localSheetId="1">#REF!</definedName>
    <definedName name="FD">#REF!</definedName>
    <definedName name="FinReng" localSheetId="1">#REF!</definedName>
    <definedName name="FinReng">#REF!</definedName>
    <definedName name="INICATCC" localSheetId="1">#REF!</definedName>
    <definedName name="INICATCC">#REF!</definedName>
    <definedName name="inicio" localSheetId="1">#REF!</definedName>
    <definedName name="inicio">#REF!</definedName>
    <definedName name="largo" localSheetId="1">#REF!</definedName>
    <definedName name="largo">#REF!</definedName>
    <definedName name="LargoTotal" localSheetId="1">#REF!</definedName>
    <definedName name="LargoTotal">#REF!</definedName>
    <definedName name="nnn" localSheetId="1">#REF!</definedName>
    <definedName name="nnn">#REF!</definedName>
    <definedName name="Note" localSheetId="1">#REF!</definedName>
    <definedName name="Note">#REF!</definedName>
    <definedName name="noviembre" localSheetId="1">#REF!</definedName>
    <definedName name="noviembre">#REF!</definedName>
    <definedName name="NUMERO" localSheetId="1">#REF!</definedName>
    <definedName name="NUMERO">#REF!</definedName>
    <definedName name="ÑÑÑ" localSheetId="1">[1]REGP01!#REF!</definedName>
    <definedName name="ÑÑÑ">[1]REGP01!#REF!</definedName>
    <definedName name="octubre" localSheetId="1">#REF!</definedName>
    <definedName name="octubre">#REF!</definedName>
    <definedName name="OK" localSheetId="1">#REF!</definedName>
    <definedName name="OK">#REF!</definedName>
    <definedName name="pzas" localSheetId="1">#REF!</definedName>
    <definedName name="pzas">#REF!</definedName>
    <definedName name="q" localSheetId="1">#REF!</definedName>
    <definedName name="q">#REF!</definedName>
    <definedName name="RelacionNueva" localSheetId="1">#REF!</definedName>
    <definedName name="RelacionNueva">#REF!</definedName>
    <definedName name="SalarioBase" localSheetId="1">#REF!</definedName>
    <definedName name="SalarioBase">#REF!</definedName>
    <definedName name="SalarioNominal" localSheetId="1">#REF!</definedName>
    <definedName name="SalarioNominal">#REF!</definedName>
    <definedName name="SepVar" localSheetId="1">#REF!</definedName>
    <definedName name="SepVar">#REF!</definedName>
    <definedName name="_xlnm.Print_Titles" localSheetId="0">'CATALOGO DE CONCEPTOS'!$1:$11</definedName>
    <definedName name="_xlnm.Print_Titles" localSheetId="1">RESUMENOK!$1:$8</definedName>
    <definedName name="_xlnm.Print_Titles">#REF!</definedName>
  </definedNames>
  <calcPr calcId="144525" fullPrecision="0"/>
</workbook>
</file>

<file path=xl/calcChain.xml><?xml version="1.0" encoding="utf-8"?>
<calcChain xmlns="http://schemas.openxmlformats.org/spreadsheetml/2006/main">
  <c r="A76" i="12" l="1"/>
  <c r="B76" i="12"/>
  <c r="A117" i="12"/>
  <c r="A116" i="12"/>
  <c r="A115" i="12"/>
  <c r="A112" i="12"/>
  <c r="A111" i="12"/>
  <c r="A110" i="12"/>
  <c r="A109" i="12"/>
  <c r="A108" i="12"/>
  <c r="A107" i="12"/>
  <c r="A106" i="12"/>
  <c r="A105" i="12"/>
  <c r="A104" i="12"/>
  <c r="A103" i="12"/>
  <c r="A102" i="12"/>
  <c r="A101" i="12"/>
  <c r="B101" i="12"/>
  <c r="A98" i="12"/>
  <c r="A97" i="12"/>
  <c r="A96" i="12"/>
  <c r="A95" i="12"/>
  <c r="A94" i="12"/>
  <c r="A93" i="12"/>
  <c r="A92" i="12"/>
  <c r="A91" i="12"/>
  <c r="A90" i="12"/>
  <c r="A89" i="12"/>
  <c r="A88" i="12"/>
  <c r="A87" i="12"/>
  <c r="A86" i="12"/>
  <c r="A85" i="12"/>
  <c r="A84" i="12"/>
  <c r="A82" i="12"/>
  <c r="A81" i="12"/>
  <c r="A75" i="12"/>
  <c r="A74" i="12"/>
  <c r="A73" i="12"/>
  <c r="A71" i="12"/>
  <c r="A70" i="12"/>
  <c r="A67" i="12"/>
  <c r="A66" i="12"/>
  <c r="A65" i="12"/>
  <c r="A61" i="12"/>
  <c r="A60" i="12"/>
  <c r="A59" i="12"/>
  <c r="A58" i="12"/>
  <c r="A55" i="12"/>
  <c r="A54" i="12"/>
  <c r="A53" i="12"/>
  <c r="A51" i="12"/>
  <c r="A47" i="12"/>
  <c r="A46" i="12"/>
  <c r="A45" i="12"/>
  <c r="A44" i="12"/>
  <c r="A43" i="12"/>
  <c r="A42" i="12"/>
  <c r="A41" i="12"/>
  <c r="A40" i="12"/>
  <c r="A39" i="12"/>
  <c r="A38" i="12"/>
  <c r="A37" i="12"/>
  <c r="A36" i="12"/>
  <c r="A35" i="12"/>
  <c r="A34" i="12"/>
  <c r="A33" i="12"/>
  <c r="A31" i="12"/>
  <c r="A27" i="12"/>
  <c r="A26" i="12"/>
  <c r="A25" i="12"/>
  <c r="A24" i="12"/>
  <c r="A23" i="12"/>
  <c r="A22" i="12"/>
  <c r="A20" i="12"/>
  <c r="A16" i="12"/>
  <c r="A15" i="12"/>
  <c r="A14" i="12"/>
  <c r="A13" i="12"/>
  <c r="A12" i="12"/>
  <c r="A11" i="12"/>
  <c r="A10" i="12"/>
  <c r="B117" i="12"/>
  <c r="B116" i="12"/>
  <c r="B115" i="12"/>
  <c r="B112" i="12"/>
  <c r="B111" i="12"/>
  <c r="B110" i="12"/>
  <c r="B109" i="12"/>
  <c r="B108" i="12"/>
  <c r="B107" i="12"/>
  <c r="B106" i="12"/>
  <c r="B105" i="12"/>
  <c r="B104" i="12"/>
  <c r="B103" i="12"/>
  <c r="B102" i="12"/>
  <c r="B98" i="12"/>
  <c r="B97" i="12"/>
  <c r="B96" i="12"/>
  <c r="B95" i="12"/>
  <c r="B94" i="12"/>
  <c r="B93" i="12"/>
  <c r="B92" i="12"/>
  <c r="B91" i="12"/>
  <c r="B90" i="12"/>
  <c r="B89" i="12"/>
  <c r="B88" i="12"/>
  <c r="B87" i="12"/>
  <c r="B86" i="12"/>
  <c r="B85" i="12"/>
  <c r="B84" i="12"/>
  <c r="B82" i="12"/>
  <c r="B81" i="12"/>
  <c r="B75" i="12"/>
  <c r="B74" i="12"/>
  <c r="B73" i="12"/>
  <c r="B71" i="12"/>
  <c r="B70" i="12"/>
  <c r="B67" i="12"/>
  <c r="B66" i="12"/>
  <c r="B65" i="12"/>
  <c r="B61" i="12"/>
  <c r="B60" i="12"/>
  <c r="B59" i="12"/>
  <c r="B58" i="12"/>
  <c r="B55" i="12"/>
  <c r="B54" i="12"/>
  <c r="B53" i="12"/>
  <c r="B51" i="12"/>
  <c r="B47" i="12"/>
  <c r="B46" i="12"/>
  <c r="B45" i="12"/>
  <c r="B44" i="12"/>
  <c r="B43" i="12"/>
  <c r="B42" i="12"/>
  <c r="B41" i="12"/>
  <c r="B40" i="12"/>
  <c r="B39" i="12"/>
  <c r="B38" i="12"/>
  <c r="B37" i="12"/>
  <c r="B36" i="12"/>
  <c r="B35" i="12"/>
  <c r="B34" i="12"/>
  <c r="B33" i="12"/>
  <c r="B31" i="12"/>
  <c r="B27" i="12"/>
  <c r="B26" i="12"/>
  <c r="B25" i="12"/>
  <c r="B24" i="12"/>
  <c r="B23" i="12"/>
  <c r="B22" i="12"/>
  <c r="B20" i="12"/>
  <c r="B19" i="12"/>
  <c r="B16" i="12"/>
  <c r="B15" i="12"/>
  <c r="B14" i="12"/>
  <c r="B13" i="12"/>
  <c r="B12" i="12"/>
  <c r="B11" i="12"/>
  <c r="B10" i="12"/>
  <c r="H815" i="10"/>
  <c r="H814" i="10"/>
  <c r="H813" i="10"/>
  <c r="H812" i="10"/>
  <c r="H811" i="10"/>
  <c r="H810" i="10"/>
  <c r="H809" i="10"/>
  <c r="H808" i="10"/>
  <c r="H807" i="10"/>
  <c r="H806" i="10"/>
  <c r="H805" i="10"/>
  <c r="H804" i="10"/>
  <c r="H803" i="10"/>
  <c r="H802" i="10"/>
  <c r="H801" i="10"/>
  <c r="H800" i="10"/>
  <c r="H799" i="10"/>
  <c r="H798" i="10"/>
  <c r="H797" i="10"/>
  <c r="H796" i="10"/>
  <c r="H795" i="10"/>
  <c r="H794" i="10"/>
  <c r="H793" i="10"/>
  <c r="H792" i="10"/>
  <c r="H791" i="10"/>
  <c r="H790" i="10"/>
  <c r="H789" i="10"/>
  <c r="H788" i="10"/>
  <c r="H787" i="10"/>
  <c r="H786" i="10"/>
  <c r="H785" i="10"/>
  <c r="H784" i="10"/>
  <c r="H783" i="10"/>
  <c r="H782" i="10"/>
  <c r="H781" i="10"/>
  <c r="H780" i="10"/>
  <c r="H779" i="10"/>
  <c r="H778" i="10"/>
  <c r="H777" i="10"/>
  <c r="H776" i="10"/>
  <c r="H775" i="10"/>
  <c r="H774" i="10"/>
  <c r="H773" i="10"/>
  <c r="H772" i="10"/>
  <c r="H771" i="10"/>
  <c r="H770" i="10"/>
  <c r="H769" i="10"/>
  <c r="H768" i="10"/>
  <c r="H767" i="10"/>
  <c r="H766" i="10"/>
  <c r="H765" i="10"/>
  <c r="H764" i="10"/>
  <c r="H763" i="10"/>
  <c r="H762" i="10"/>
  <c r="H761" i="10"/>
  <c r="H760" i="10"/>
  <c r="H759" i="10"/>
  <c r="H758" i="10"/>
  <c r="H757" i="10"/>
  <c r="H756" i="10"/>
  <c r="H755" i="10"/>
  <c r="H754" i="10"/>
  <c r="H753" i="10"/>
  <c r="H752" i="10"/>
  <c r="H751" i="10"/>
  <c r="H750" i="10"/>
  <c r="H749" i="10"/>
  <c r="H748" i="10"/>
  <c r="H747" i="10"/>
  <c r="H746" i="10"/>
  <c r="H745" i="10"/>
  <c r="H744" i="10"/>
  <c r="H743" i="10"/>
  <c r="H742" i="10"/>
  <c r="H741" i="10"/>
  <c r="H740" i="10"/>
  <c r="H739" i="10"/>
  <c r="H738" i="10"/>
  <c r="H737" i="10"/>
  <c r="H736" i="10"/>
  <c r="H735" i="10"/>
  <c r="H734" i="10"/>
  <c r="H733" i="10"/>
  <c r="H732" i="10"/>
  <c r="H731" i="10"/>
  <c r="H730" i="10"/>
  <c r="H729" i="10"/>
  <c r="H728" i="10"/>
  <c r="H727" i="10"/>
  <c r="H726" i="10"/>
  <c r="H725" i="10"/>
  <c r="H724" i="10"/>
  <c r="H723" i="10"/>
  <c r="H722" i="10"/>
  <c r="H721" i="10"/>
  <c r="H720" i="10"/>
  <c r="H719" i="10"/>
  <c r="H718" i="10"/>
  <c r="H717" i="10"/>
  <c r="H716" i="10"/>
  <c r="H715" i="10"/>
  <c r="H714" i="10"/>
  <c r="H713" i="10"/>
  <c r="H712" i="10"/>
  <c r="H711" i="10"/>
  <c r="H710" i="10"/>
  <c r="H709" i="10"/>
  <c r="H708" i="10"/>
  <c r="H707" i="10"/>
  <c r="H706" i="10"/>
  <c r="H705" i="10"/>
  <c r="H704" i="10"/>
  <c r="H703" i="10"/>
  <c r="H702" i="10"/>
  <c r="H701" i="10"/>
  <c r="H700" i="10"/>
  <c r="H699" i="10"/>
  <c r="H698" i="10"/>
  <c r="H697" i="10"/>
  <c r="H696" i="10"/>
  <c r="H695" i="10"/>
  <c r="H694" i="10"/>
  <c r="H693" i="10"/>
  <c r="H692" i="10"/>
  <c r="H691" i="10"/>
  <c r="H690" i="10"/>
  <c r="H689" i="10"/>
  <c r="H688" i="10"/>
  <c r="H687" i="10"/>
  <c r="H686" i="10"/>
  <c r="H685" i="10"/>
  <c r="H684" i="10"/>
  <c r="H683" i="10"/>
  <c r="H682" i="10"/>
  <c r="H681" i="10"/>
  <c r="H680" i="10"/>
  <c r="H679" i="10"/>
  <c r="H678" i="10"/>
  <c r="H677" i="10"/>
  <c r="H676" i="10"/>
  <c r="H675" i="10"/>
  <c r="H674" i="10"/>
  <c r="H673" i="10"/>
  <c r="H672" i="10"/>
  <c r="H671" i="10"/>
  <c r="H670" i="10"/>
  <c r="H669" i="10"/>
  <c r="H668" i="10"/>
  <c r="H667" i="10"/>
  <c r="H666" i="10"/>
  <c r="H665" i="10"/>
  <c r="H664" i="10"/>
  <c r="H663" i="10"/>
  <c r="H662" i="10"/>
  <c r="H661" i="10"/>
  <c r="H660" i="10"/>
  <c r="H659" i="10"/>
  <c r="H658" i="10"/>
  <c r="H657" i="10"/>
  <c r="H656" i="10"/>
  <c r="H655" i="10"/>
  <c r="H654" i="10"/>
  <c r="H653" i="10"/>
  <c r="H652" i="10"/>
  <c r="H651" i="10"/>
  <c r="H650" i="10"/>
  <c r="H649" i="10"/>
  <c r="H648" i="10"/>
  <c r="H647" i="10"/>
  <c r="H646" i="10"/>
  <c r="H645" i="10"/>
  <c r="H644" i="10"/>
  <c r="H643" i="10"/>
  <c r="H642" i="10"/>
  <c r="H641" i="10"/>
  <c r="H640" i="10"/>
  <c r="H639" i="10"/>
  <c r="H638" i="10"/>
  <c r="H637" i="10"/>
  <c r="H636" i="10"/>
  <c r="H635" i="10"/>
  <c r="H634" i="10"/>
  <c r="H633" i="10"/>
  <c r="H632" i="10"/>
  <c r="H631" i="10"/>
  <c r="H630" i="10"/>
  <c r="H629" i="10"/>
  <c r="H628" i="10"/>
  <c r="H627" i="10"/>
  <c r="H626" i="10"/>
  <c r="H625" i="10"/>
  <c r="H624" i="10"/>
  <c r="H623" i="10"/>
  <c r="H622" i="10"/>
  <c r="H621" i="10"/>
  <c r="H620" i="10"/>
  <c r="H619" i="10"/>
  <c r="H618" i="10"/>
  <c r="H617" i="10"/>
  <c r="H616" i="10"/>
  <c r="H615" i="10"/>
  <c r="H614" i="10"/>
  <c r="H613" i="10"/>
  <c r="H612" i="10"/>
  <c r="H611" i="10"/>
  <c r="H610" i="10"/>
  <c r="H609" i="10"/>
  <c r="H608" i="10"/>
  <c r="H607" i="10"/>
  <c r="H606" i="10"/>
  <c r="H605" i="10"/>
  <c r="H604" i="10"/>
  <c r="H603" i="10"/>
  <c r="H602" i="10"/>
  <c r="H601" i="10"/>
  <c r="H600" i="10"/>
  <c r="H599" i="10"/>
  <c r="H598" i="10"/>
  <c r="H597" i="10"/>
  <c r="H596" i="10"/>
  <c r="H595" i="10"/>
  <c r="H594" i="10"/>
  <c r="H593" i="10"/>
  <c r="H592" i="10"/>
  <c r="H591" i="10"/>
  <c r="H590" i="10"/>
  <c r="H589" i="10"/>
  <c r="H588" i="10"/>
  <c r="H587" i="10"/>
  <c r="H586" i="10"/>
  <c r="H585" i="10"/>
  <c r="H584" i="10"/>
  <c r="H583" i="10"/>
  <c r="H582" i="10"/>
  <c r="H581" i="10"/>
  <c r="H580" i="10"/>
  <c r="H579" i="10"/>
  <c r="H578" i="10"/>
  <c r="H577" i="10"/>
  <c r="H576" i="10"/>
  <c r="H575" i="10"/>
  <c r="H574" i="10"/>
  <c r="H573" i="10"/>
  <c r="H572" i="10"/>
  <c r="H571" i="10"/>
  <c r="H570" i="10"/>
  <c r="H569" i="10"/>
  <c r="H568" i="10"/>
  <c r="H567" i="10"/>
  <c r="H566" i="10"/>
  <c r="H565" i="10"/>
  <c r="H564" i="10"/>
  <c r="H563" i="10"/>
  <c r="H562" i="10"/>
  <c r="H561" i="10"/>
  <c r="H560" i="10"/>
  <c r="H559" i="10"/>
  <c r="H558" i="10"/>
  <c r="H557" i="10"/>
  <c r="H556" i="10"/>
  <c r="H555" i="10"/>
  <c r="H554" i="10"/>
  <c r="H553" i="10"/>
  <c r="H552" i="10"/>
  <c r="H551" i="10"/>
  <c r="H550" i="10"/>
  <c r="H549" i="10"/>
  <c r="H548" i="10"/>
  <c r="H547" i="10"/>
  <c r="H546" i="10"/>
  <c r="H545" i="10"/>
  <c r="H544" i="10"/>
  <c r="H543" i="10"/>
  <c r="H542" i="10"/>
  <c r="H541" i="10"/>
  <c r="H540" i="10"/>
  <c r="H539" i="10"/>
  <c r="H538" i="10"/>
  <c r="H537" i="10"/>
  <c r="H536" i="10"/>
  <c r="H535" i="10"/>
  <c r="H534" i="10"/>
  <c r="H533" i="10"/>
  <c r="H532" i="10"/>
  <c r="H531" i="10"/>
  <c r="H530" i="10"/>
  <c r="H529" i="10"/>
  <c r="H528" i="10"/>
  <c r="H527" i="10"/>
  <c r="H526" i="10"/>
  <c r="H525" i="10"/>
  <c r="H524" i="10"/>
  <c r="H523" i="10"/>
  <c r="H522" i="10"/>
  <c r="H521" i="10"/>
  <c r="H520" i="10"/>
  <c r="H519" i="10"/>
  <c r="H518" i="10"/>
  <c r="H517" i="10"/>
  <c r="H516" i="10"/>
  <c r="H515" i="10"/>
  <c r="H514" i="10"/>
  <c r="H513" i="10"/>
  <c r="H512" i="10"/>
  <c r="H511" i="10"/>
  <c r="H510" i="10"/>
  <c r="H509" i="10"/>
  <c r="H508" i="10"/>
  <c r="H507" i="10"/>
  <c r="H506" i="10"/>
  <c r="H505" i="10"/>
  <c r="H504" i="10"/>
  <c r="H503" i="10"/>
  <c r="H502" i="10"/>
  <c r="H501" i="10"/>
  <c r="H500" i="10"/>
  <c r="H499" i="10"/>
  <c r="H498" i="10"/>
  <c r="H497" i="10"/>
  <c r="H496" i="10"/>
  <c r="H495" i="10"/>
  <c r="H494" i="10"/>
  <c r="H493" i="10"/>
  <c r="H492" i="10"/>
  <c r="H491" i="10"/>
  <c r="H490" i="10"/>
  <c r="H489" i="10"/>
  <c r="H488" i="10"/>
  <c r="H487" i="10"/>
  <c r="H486" i="10"/>
  <c r="H485" i="10"/>
  <c r="H484" i="10"/>
  <c r="H483" i="10"/>
  <c r="H482" i="10"/>
  <c r="H481" i="10"/>
  <c r="H480" i="10"/>
  <c r="H479" i="10"/>
  <c r="H478" i="10"/>
  <c r="H477" i="10"/>
  <c r="H476" i="10"/>
  <c r="H475" i="10"/>
  <c r="H474" i="10"/>
  <c r="H473" i="10"/>
  <c r="H472" i="10"/>
  <c r="H471" i="10"/>
  <c r="H470" i="10"/>
  <c r="H469" i="10"/>
  <c r="H468" i="10"/>
  <c r="H467" i="10"/>
  <c r="H466" i="10"/>
  <c r="H465" i="10"/>
  <c r="H464" i="10"/>
  <c r="H463" i="10"/>
  <c r="H462" i="10"/>
  <c r="H461" i="10"/>
  <c r="H460" i="10"/>
  <c r="H459" i="10"/>
  <c r="H458" i="10"/>
  <c r="H457" i="10"/>
  <c r="H456" i="10"/>
  <c r="H455" i="10"/>
  <c r="H454" i="10"/>
  <c r="H453" i="10"/>
  <c r="H452" i="10"/>
  <c r="H451" i="10"/>
  <c r="H450" i="10"/>
  <c r="H449" i="10"/>
  <c r="H448" i="10"/>
  <c r="H447" i="10"/>
  <c r="H446" i="10"/>
  <c r="H445" i="10"/>
  <c r="H444" i="10"/>
  <c r="H443" i="10"/>
  <c r="H442" i="10"/>
  <c r="H441" i="10"/>
  <c r="H440" i="10"/>
  <c r="H439" i="10"/>
  <c r="H438" i="10"/>
  <c r="H437" i="10"/>
  <c r="H436" i="10"/>
  <c r="H435" i="10"/>
  <c r="H434" i="10"/>
  <c r="H433" i="10"/>
  <c r="H432" i="10"/>
  <c r="H431" i="10"/>
  <c r="H430" i="10"/>
  <c r="H429" i="10"/>
  <c r="H428" i="10"/>
  <c r="H427" i="10"/>
  <c r="H426" i="10"/>
  <c r="H425" i="10"/>
  <c r="H424" i="10"/>
  <c r="H423" i="10"/>
  <c r="H422" i="10"/>
  <c r="H421" i="10"/>
  <c r="H420" i="10"/>
  <c r="H419" i="10"/>
  <c r="H418" i="10"/>
  <c r="H417" i="10"/>
  <c r="H416" i="10"/>
  <c r="H415" i="10"/>
  <c r="H414" i="10"/>
  <c r="H413" i="10"/>
  <c r="H412" i="10"/>
  <c r="H411" i="10"/>
  <c r="H410" i="10"/>
  <c r="H409" i="10"/>
  <c r="H408" i="10"/>
  <c r="H407" i="10"/>
  <c r="H406" i="10"/>
  <c r="H405" i="10"/>
  <c r="H404" i="10"/>
  <c r="H403" i="10"/>
  <c r="H402" i="10"/>
  <c r="H401" i="10"/>
  <c r="H400" i="10"/>
  <c r="H399" i="10"/>
  <c r="H398" i="10"/>
  <c r="H397" i="10"/>
  <c r="H396" i="10"/>
  <c r="H395" i="10"/>
  <c r="H394" i="10"/>
  <c r="H393" i="10"/>
  <c r="H392" i="10"/>
  <c r="H391" i="10"/>
  <c r="H390" i="10"/>
  <c r="H389" i="10"/>
  <c r="H388" i="10"/>
  <c r="H387" i="10"/>
  <c r="H386" i="10"/>
  <c r="H385" i="10"/>
  <c r="H384" i="10"/>
  <c r="H383" i="10"/>
  <c r="H382" i="10"/>
  <c r="H381" i="10"/>
  <c r="H380" i="10"/>
  <c r="H379" i="10"/>
  <c r="H378" i="10"/>
  <c r="H377" i="10"/>
  <c r="H376" i="10"/>
  <c r="H375" i="10"/>
  <c r="H374" i="10"/>
  <c r="H373" i="10"/>
  <c r="H372" i="10"/>
  <c r="H371" i="10"/>
  <c r="H370" i="10"/>
  <c r="H369" i="10"/>
  <c r="H368" i="10"/>
  <c r="H367" i="10"/>
  <c r="H366" i="10"/>
  <c r="H365" i="10"/>
  <c r="H364" i="10"/>
  <c r="H363" i="10"/>
  <c r="H362" i="10"/>
  <c r="H361" i="10"/>
  <c r="H360" i="10"/>
  <c r="H359" i="10"/>
  <c r="H358" i="10"/>
  <c r="H357" i="10"/>
  <c r="H356" i="10"/>
  <c r="H355" i="10"/>
  <c r="H354" i="10"/>
  <c r="H353" i="10"/>
  <c r="H352" i="10"/>
  <c r="H351" i="10"/>
  <c r="H350" i="10"/>
  <c r="H349" i="10"/>
  <c r="H348" i="10"/>
  <c r="H347" i="10"/>
  <c r="H346" i="10"/>
  <c r="H345" i="10"/>
  <c r="H344" i="10"/>
  <c r="H343" i="10"/>
  <c r="H342" i="10"/>
  <c r="H341" i="10"/>
  <c r="H340" i="10"/>
  <c r="H339" i="10"/>
  <c r="H338" i="10"/>
  <c r="H337" i="10"/>
  <c r="H336" i="10"/>
  <c r="H335" i="10"/>
  <c r="H334" i="10"/>
  <c r="H333" i="10"/>
  <c r="H332" i="10"/>
  <c r="H331" i="10"/>
  <c r="H330" i="10"/>
  <c r="H329" i="10"/>
  <c r="H328" i="10"/>
  <c r="H327" i="10"/>
  <c r="H326" i="10"/>
  <c r="H325" i="10"/>
  <c r="H324" i="10"/>
  <c r="H323" i="10"/>
  <c r="H322" i="10"/>
  <c r="H321" i="10"/>
  <c r="H320" i="10"/>
  <c r="H319" i="10"/>
  <c r="H318" i="10"/>
  <c r="H317" i="10"/>
  <c r="H316" i="10"/>
  <c r="H315" i="10"/>
  <c r="H314" i="10"/>
  <c r="H313" i="10"/>
  <c r="H312" i="10"/>
  <c r="H311" i="10"/>
  <c r="H310" i="10"/>
  <c r="H309" i="10"/>
  <c r="H308" i="10"/>
  <c r="H307" i="10"/>
  <c r="H306" i="10"/>
  <c r="H305" i="10"/>
  <c r="H304" i="10"/>
  <c r="H303" i="10"/>
  <c r="H302" i="10"/>
  <c r="H301" i="10"/>
  <c r="H300" i="10"/>
  <c r="H299" i="10"/>
  <c r="H298" i="10"/>
  <c r="H297" i="10"/>
  <c r="H296" i="10"/>
  <c r="H295" i="10"/>
  <c r="H294" i="10"/>
  <c r="H293" i="10"/>
  <c r="H292" i="10"/>
  <c r="H291" i="10"/>
  <c r="H290" i="10"/>
  <c r="H289" i="10"/>
  <c r="H288" i="10"/>
  <c r="H287" i="10"/>
  <c r="H286" i="10"/>
  <c r="H285" i="10"/>
  <c r="H284" i="10"/>
  <c r="H283" i="10"/>
  <c r="H282" i="10"/>
  <c r="H281" i="10"/>
  <c r="H280" i="10"/>
  <c r="H279" i="10"/>
  <c r="H278" i="10"/>
  <c r="H277" i="10"/>
  <c r="H276" i="10"/>
  <c r="H275" i="10"/>
  <c r="H274" i="10"/>
  <c r="H273" i="10"/>
  <c r="H272" i="10"/>
  <c r="H271" i="10"/>
  <c r="H270" i="10"/>
  <c r="H269" i="10"/>
  <c r="H268" i="10"/>
  <c r="H267" i="10"/>
  <c r="H266" i="10"/>
  <c r="H265" i="10"/>
  <c r="H264" i="10"/>
  <c r="H263" i="10"/>
  <c r="H262" i="10"/>
  <c r="H261" i="10"/>
  <c r="H260" i="10"/>
  <c r="H259" i="10"/>
  <c r="H258" i="10"/>
  <c r="H257" i="10"/>
  <c r="H256" i="10"/>
  <c r="H255" i="10"/>
  <c r="H254" i="10"/>
  <c r="H253" i="10"/>
  <c r="H252" i="10"/>
  <c r="H251" i="10"/>
  <c r="H250" i="10"/>
  <c r="H249" i="10"/>
  <c r="H248" i="10"/>
  <c r="H247" i="10"/>
  <c r="H246" i="10"/>
  <c r="H245" i="10"/>
  <c r="H244" i="10"/>
  <c r="H243" i="10"/>
  <c r="H242" i="10"/>
  <c r="H241" i="10"/>
  <c r="H240" i="10"/>
  <c r="H239" i="10"/>
  <c r="H238" i="10"/>
  <c r="H237" i="10"/>
  <c r="H236" i="10"/>
  <c r="H235" i="10"/>
  <c r="H234" i="10"/>
  <c r="H233" i="10"/>
  <c r="H232" i="10"/>
  <c r="H231" i="10"/>
  <c r="H230" i="10"/>
  <c r="H229" i="10"/>
  <c r="H228" i="10"/>
  <c r="H227" i="10"/>
  <c r="H226" i="10"/>
  <c r="H225" i="10"/>
  <c r="H224" i="10"/>
  <c r="H223" i="10"/>
  <c r="H222" i="10"/>
  <c r="H221" i="10"/>
  <c r="H220" i="10"/>
  <c r="H219" i="10"/>
  <c r="H218" i="10"/>
  <c r="H217" i="10"/>
  <c r="H216" i="10"/>
  <c r="H215" i="10"/>
  <c r="H214" i="10"/>
  <c r="H213" i="10"/>
  <c r="H212" i="10"/>
  <c r="H211" i="10"/>
  <c r="H210" i="10"/>
  <c r="H209" i="10"/>
  <c r="H208" i="10"/>
  <c r="H207" i="10"/>
  <c r="H206" i="10"/>
  <c r="H205" i="10"/>
  <c r="H204" i="10"/>
  <c r="H203" i="10"/>
  <c r="H202" i="10"/>
  <c r="H201" i="10"/>
  <c r="H200" i="10"/>
  <c r="H199" i="10"/>
  <c r="H198" i="10"/>
  <c r="H197" i="10"/>
  <c r="H196" i="10"/>
  <c r="H195" i="10"/>
  <c r="H194" i="10"/>
  <c r="H193" i="10"/>
  <c r="H192" i="10"/>
  <c r="H191" i="10"/>
  <c r="H190" i="10"/>
  <c r="H189" i="10"/>
  <c r="H188" i="10"/>
  <c r="H187" i="10"/>
  <c r="H186" i="10"/>
  <c r="H185" i="10"/>
  <c r="H184" i="10"/>
  <c r="H183" i="10"/>
  <c r="H182" i="10"/>
  <c r="H181" i="10"/>
  <c r="H180" i="10"/>
  <c r="H179" i="10"/>
  <c r="H178" i="10"/>
  <c r="H177" i="10"/>
  <c r="H176" i="10"/>
  <c r="H175" i="10"/>
  <c r="H174" i="10"/>
  <c r="H173" i="10"/>
  <c r="H172" i="10"/>
  <c r="H171" i="10"/>
  <c r="H170" i="10"/>
  <c r="H169" i="10"/>
  <c r="H168" i="10"/>
  <c r="H167" i="10"/>
  <c r="H166" i="10"/>
  <c r="H165" i="10"/>
  <c r="H164" i="10"/>
  <c r="H163" i="10"/>
  <c r="H162" i="10"/>
  <c r="H161" i="10"/>
  <c r="H160" i="10"/>
  <c r="H159" i="10"/>
  <c r="H158" i="10"/>
  <c r="H157" i="10"/>
  <c r="H156" i="10"/>
  <c r="H155" i="10"/>
  <c r="H154" i="10"/>
  <c r="H153" i="10"/>
  <c r="H152" i="10"/>
  <c r="H151" i="10"/>
  <c r="H150" i="10"/>
  <c r="H149" i="10"/>
  <c r="H148" i="10"/>
  <c r="H147" i="10"/>
  <c r="H146" i="10"/>
  <c r="H145" i="10"/>
  <c r="H144" i="10"/>
  <c r="H143" i="10"/>
  <c r="H142" i="10"/>
  <c r="H141" i="10"/>
  <c r="H140" i="10"/>
  <c r="H139" i="10"/>
  <c r="H138" i="10"/>
  <c r="H137" i="10"/>
  <c r="H136" i="10"/>
  <c r="H135" i="10"/>
  <c r="H134" i="10"/>
  <c r="H133" i="10"/>
  <c r="H132" i="10"/>
  <c r="H131" i="10"/>
  <c r="H130" i="10"/>
  <c r="H129" i="10"/>
  <c r="H128" i="10"/>
  <c r="H127" i="10"/>
  <c r="H126" i="10"/>
  <c r="H125" i="10"/>
  <c r="H124" i="10"/>
  <c r="H123" i="10"/>
  <c r="H122" i="10"/>
  <c r="H121" i="10"/>
  <c r="H120" i="10"/>
  <c r="H119" i="10"/>
  <c r="H118" i="10"/>
  <c r="H117" i="10"/>
  <c r="H116" i="10"/>
  <c r="H115" i="10"/>
  <c r="H114" i="10"/>
  <c r="H113" i="10"/>
  <c r="H112" i="10"/>
  <c r="H111" i="10"/>
  <c r="H110" i="10"/>
  <c r="H109" i="10"/>
  <c r="H108" i="10"/>
  <c r="H107" i="10"/>
  <c r="H106" i="10"/>
  <c r="H105" i="10"/>
  <c r="H104" i="10"/>
  <c r="H103" i="10"/>
  <c r="H102" i="10"/>
  <c r="H101" i="10"/>
  <c r="H100" i="10"/>
  <c r="H99" i="10"/>
  <c r="H98" i="10"/>
  <c r="H97" i="10"/>
  <c r="H96" i="10"/>
  <c r="H95" i="10"/>
  <c r="H94" i="10"/>
  <c r="H93" i="10"/>
  <c r="H92" i="10"/>
  <c r="H91" i="10"/>
  <c r="H90" i="10"/>
  <c r="H89" i="10"/>
  <c r="H88" i="10"/>
  <c r="H87" i="10"/>
  <c r="H86" i="10"/>
  <c r="H85" i="10"/>
  <c r="H84" i="10"/>
  <c r="H83" i="10"/>
  <c r="H82" i="10"/>
  <c r="H81" i="10"/>
  <c r="H80" i="10"/>
  <c r="H79" i="10"/>
  <c r="H78" i="10"/>
  <c r="H77" i="10"/>
  <c r="H76" i="10"/>
  <c r="H75" i="10"/>
  <c r="H74" i="10"/>
  <c r="H73" i="10"/>
  <c r="H72" i="10"/>
  <c r="H71" i="10"/>
  <c r="H70" i="10"/>
  <c r="H69" i="10"/>
  <c r="H68" i="10"/>
  <c r="H67" i="10"/>
  <c r="H66" i="10"/>
  <c r="H65" i="10"/>
  <c r="H64" i="10"/>
  <c r="H63" i="10"/>
  <c r="H62" i="10"/>
  <c r="H61" i="10"/>
  <c r="H60" i="10"/>
  <c r="H59" i="10"/>
  <c r="H58" i="10"/>
  <c r="H57" i="10"/>
  <c r="H56" i="10"/>
  <c r="H55" i="10"/>
  <c r="H54" i="10"/>
  <c r="H53" i="10"/>
  <c r="H52" i="10"/>
  <c r="H51" i="10"/>
  <c r="H50" i="10"/>
  <c r="H49" i="10"/>
  <c r="H48" i="10"/>
  <c r="H47" i="10"/>
  <c r="H46" i="10"/>
  <c r="H45" i="10"/>
  <c r="H44" i="10"/>
  <c r="H43" i="10"/>
  <c r="H42" i="10"/>
  <c r="H41" i="10"/>
  <c r="H40" i="10"/>
  <c r="H39" i="10"/>
  <c r="H38" i="10"/>
  <c r="H37" i="10"/>
  <c r="H36" i="10"/>
  <c r="H35" i="10"/>
  <c r="H34" i="10"/>
  <c r="H33" i="10"/>
  <c r="H32" i="10"/>
  <c r="H31" i="10"/>
  <c r="H30" i="10"/>
  <c r="H29" i="10"/>
  <c r="H28" i="10"/>
  <c r="H27" i="10"/>
  <c r="H26" i="10"/>
  <c r="H25" i="10"/>
  <c r="H24" i="10"/>
  <c r="H23" i="10"/>
  <c r="H22" i="10"/>
  <c r="H21" i="10"/>
  <c r="H20" i="10"/>
  <c r="H19" i="10"/>
  <c r="H18" i="10"/>
  <c r="H17" i="10"/>
  <c r="H16" i="10"/>
  <c r="H15" i="10"/>
  <c r="G815" i="10" l="1"/>
  <c r="G816" i="10" s="1"/>
  <c r="E117" i="12" s="1"/>
  <c r="G812" i="10"/>
  <c r="G811" i="10"/>
  <c r="G810" i="10"/>
  <c r="G806" i="10"/>
  <c r="G805" i="10"/>
  <c r="G804" i="10"/>
  <c r="G801" i="10"/>
  <c r="G800" i="10"/>
  <c r="G799" i="10"/>
  <c r="G798" i="10"/>
  <c r="G797" i="10"/>
  <c r="G794" i="10"/>
  <c r="G793" i="10"/>
  <c r="G792" i="10"/>
  <c r="G789" i="10"/>
  <c r="G788" i="10"/>
  <c r="G787" i="10"/>
  <c r="G784" i="10"/>
  <c r="G783" i="10"/>
  <c r="G782" i="10"/>
  <c r="G781" i="10"/>
  <c r="G780" i="10"/>
  <c r="G777" i="10"/>
  <c r="G776" i="10"/>
  <c r="G775" i="10"/>
  <c r="G772" i="10"/>
  <c r="G771" i="10"/>
  <c r="G770" i="10"/>
  <c r="G769" i="10"/>
  <c r="G768" i="10"/>
  <c r="G767" i="10"/>
  <c r="G764" i="10"/>
  <c r="G763" i="10"/>
  <c r="G762" i="10"/>
  <c r="G759" i="10"/>
  <c r="G758" i="10"/>
  <c r="G757" i="10"/>
  <c r="G756" i="10"/>
  <c r="G753" i="10"/>
  <c r="G752" i="10"/>
  <c r="G751" i="10"/>
  <c r="G750" i="10"/>
  <c r="G749" i="10"/>
  <c r="G747" i="10"/>
  <c r="G746" i="10"/>
  <c r="G745" i="10"/>
  <c r="G744" i="10"/>
  <c r="G743" i="10"/>
  <c r="G738" i="10"/>
  <c r="G737" i="10"/>
  <c r="G735" i="10"/>
  <c r="G734" i="10"/>
  <c r="G733" i="10"/>
  <c r="G730" i="10"/>
  <c r="G729" i="10"/>
  <c r="G728" i="10"/>
  <c r="G727" i="10"/>
  <c r="G724" i="10"/>
  <c r="G723" i="10"/>
  <c r="G722" i="10"/>
  <c r="G719" i="10"/>
  <c r="G718" i="10"/>
  <c r="G717" i="10"/>
  <c r="G714" i="10"/>
  <c r="G713" i="10"/>
  <c r="G712" i="10"/>
  <c r="G709" i="10"/>
  <c r="G708" i="10"/>
  <c r="G705" i="10"/>
  <c r="G704" i="10"/>
  <c r="G703" i="10"/>
  <c r="G702" i="10"/>
  <c r="G701" i="10"/>
  <c r="G699" i="10"/>
  <c r="G698" i="10"/>
  <c r="G697" i="10"/>
  <c r="G695" i="10"/>
  <c r="G694" i="10"/>
  <c r="G693" i="10"/>
  <c r="G692" i="10"/>
  <c r="G689" i="10"/>
  <c r="G688" i="10"/>
  <c r="G687" i="10"/>
  <c r="G684" i="10"/>
  <c r="G683" i="10"/>
  <c r="G682" i="10"/>
  <c r="G681" i="10"/>
  <c r="G680" i="10"/>
  <c r="G678" i="10"/>
  <c r="G677" i="10"/>
  <c r="G676" i="10"/>
  <c r="G675" i="10"/>
  <c r="G674" i="10"/>
  <c r="G669" i="10"/>
  <c r="G668" i="10"/>
  <c r="G667" i="10"/>
  <c r="G666" i="10"/>
  <c r="G665" i="10"/>
  <c r="G664" i="10"/>
  <c r="G663" i="10"/>
  <c r="G662" i="10"/>
  <c r="G661" i="10"/>
  <c r="G660" i="10"/>
  <c r="G659" i="10"/>
  <c r="G658" i="10"/>
  <c r="G657" i="10"/>
  <c r="G656" i="10"/>
  <c r="G653" i="10"/>
  <c r="G652" i="10"/>
  <c r="G651" i="10"/>
  <c r="G650" i="10"/>
  <c r="G649" i="10"/>
  <c r="G648" i="10"/>
  <c r="G647" i="10"/>
  <c r="G646" i="10"/>
  <c r="G645" i="10"/>
  <c r="G644" i="10"/>
  <c r="G643" i="10"/>
  <c r="G642" i="10"/>
  <c r="G641" i="10"/>
  <c r="G640" i="10"/>
  <c r="G639" i="10"/>
  <c r="G638" i="10"/>
  <c r="G634" i="10"/>
  <c r="G633" i="10"/>
  <c r="G632" i="10"/>
  <c r="G629" i="10"/>
  <c r="G628" i="10"/>
  <c r="G627" i="10"/>
  <c r="G626" i="10"/>
  <c r="G625" i="10"/>
  <c r="G624" i="10"/>
  <c r="G623" i="10"/>
  <c r="G622" i="10"/>
  <c r="G621" i="10"/>
  <c r="G620" i="10"/>
  <c r="G619" i="10"/>
  <c r="G618" i="10"/>
  <c r="G615" i="10"/>
  <c r="G614" i="10"/>
  <c r="G613" i="10"/>
  <c r="G612" i="10"/>
  <c r="G611" i="10"/>
  <c r="G610" i="10"/>
  <c r="G609" i="10"/>
  <c r="G608" i="10"/>
  <c r="G607" i="10"/>
  <c r="G606" i="10"/>
  <c r="G603" i="10"/>
  <c r="G602" i="10"/>
  <c r="G597" i="10"/>
  <c r="G596" i="10"/>
  <c r="G595" i="10"/>
  <c r="G594" i="10"/>
  <c r="G593" i="10"/>
  <c r="G592" i="10"/>
  <c r="G591" i="10"/>
  <c r="G590" i="10"/>
  <c r="G589" i="10"/>
  <c r="G588" i="10"/>
  <c r="G587" i="10"/>
  <c r="G586" i="10"/>
  <c r="G585" i="10"/>
  <c r="G584" i="10"/>
  <c r="G583" i="10"/>
  <c r="G582" i="10"/>
  <c r="G581" i="10"/>
  <c r="G580" i="10"/>
  <c r="G579" i="10"/>
  <c r="G578" i="10"/>
  <c r="G577" i="10"/>
  <c r="G576" i="10"/>
  <c r="G574" i="10"/>
  <c r="G573" i="10"/>
  <c r="G572" i="10"/>
  <c r="G571" i="10"/>
  <c r="G570" i="10"/>
  <c r="G569" i="10"/>
  <c r="G562" i="10"/>
  <c r="G561" i="10"/>
  <c r="G560" i="10"/>
  <c r="G559" i="10"/>
  <c r="G558" i="10"/>
  <c r="G557" i="10"/>
  <c r="G556" i="10"/>
  <c r="G555" i="10"/>
  <c r="G554" i="10"/>
  <c r="G553" i="10"/>
  <c r="G552" i="10"/>
  <c r="G551" i="10"/>
  <c r="G550" i="10"/>
  <c r="G549" i="10"/>
  <c r="G548" i="10"/>
  <c r="G547" i="10"/>
  <c r="G546" i="10"/>
  <c r="G545" i="10"/>
  <c r="G544" i="10"/>
  <c r="G543" i="10"/>
  <c r="G542" i="10"/>
  <c r="G541" i="10"/>
  <c r="G540" i="10"/>
  <c r="G537" i="10"/>
  <c r="G536" i="10"/>
  <c r="G535" i="10"/>
  <c r="G534" i="10"/>
  <c r="G533" i="10"/>
  <c r="G532" i="10"/>
  <c r="G531" i="10"/>
  <c r="G530" i="10"/>
  <c r="G529" i="10"/>
  <c r="G528" i="10"/>
  <c r="G527" i="10"/>
  <c r="G526" i="10"/>
  <c r="G525" i="10"/>
  <c r="G524" i="10"/>
  <c r="G523" i="10"/>
  <c r="G522" i="10"/>
  <c r="G521" i="10"/>
  <c r="G520" i="10"/>
  <c r="G519" i="10"/>
  <c r="G518" i="10"/>
  <c r="G517" i="10"/>
  <c r="G514" i="10"/>
  <c r="G513" i="10"/>
  <c r="G512" i="10"/>
  <c r="G511" i="10"/>
  <c r="G510" i="10"/>
  <c r="G509" i="10"/>
  <c r="G508" i="10"/>
  <c r="G507" i="10"/>
  <c r="G506" i="10"/>
  <c r="G505" i="10"/>
  <c r="G504" i="10"/>
  <c r="G503" i="10"/>
  <c r="G502" i="10"/>
  <c r="G501" i="10"/>
  <c r="G500" i="10"/>
  <c r="G499" i="10"/>
  <c r="G498" i="10"/>
  <c r="G497" i="10"/>
  <c r="G496" i="10"/>
  <c r="G495" i="10"/>
  <c r="G494" i="10"/>
  <c r="G493" i="10"/>
  <c r="G492" i="10"/>
  <c r="G491" i="10"/>
  <c r="G490" i="10"/>
  <c r="G489" i="10"/>
  <c r="G488" i="10"/>
  <c r="G487" i="10"/>
  <c r="G486" i="10"/>
  <c r="G485" i="10"/>
  <c r="G483" i="10"/>
  <c r="G480" i="10"/>
  <c r="G479" i="10"/>
  <c r="G478" i="10"/>
  <c r="G477" i="10"/>
  <c r="G476" i="10"/>
  <c r="G475" i="10"/>
  <c r="G472" i="10"/>
  <c r="G471" i="10"/>
  <c r="G470" i="10"/>
  <c r="G469" i="10"/>
  <c r="G468" i="10"/>
  <c r="G467" i="10"/>
  <c r="G466" i="10"/>
  <c r="G465" i="10"/>
  <c r="G464" i="10"/>
  <c r="G463" i="10"/>
  <c r="G462" i="10"/>
  <c r="G461" i="10"/>
  <c r="G460" i="10"/>
  <c r="G459" i="10"/>
  <c r="G458" i="10"/>
  <c r="G457" i="10"/>
  <c r="G456" i="10"/>
  <c r="G455" i="10"/>
  <c r="G454" i="10"/>
  <c r="G453" i="10"/>
  <c r="G452" i="10"/>
  <c r="G451" i="10"/>
  <c r="G450" i="10"/>
  <c r="G449" i="10"/>
  <c r="G448" i="10"/>
  <c r="G447" i="10"/>
  <c r="G446" i="10"/>
  <c r="G445" i="10"/>
  <c r="G444" i="10"/>
  <c r="G443" i="10"/>
  <c r="G442" i="10"/>
  <c r="G441" i="10"/>
  <c r="G440" i="10"/>
  <c r="G439" i="10"/>
  <c r="G433" i="10"/>
  <c r="G432" i="10"/>
  <c r="G431" i="10"/>
  <c r="G430" i="10"/>
  <c r="G429" i="10"/>
  <c r="G428" i="10"/>
  <c r="G427" i="10"/>
  <c r="G426" i="10"/>
  <c r="G425" i="10"/>
  <c r="G424" i="10"/>
  <c r="G423" i="10"/>
  <c r="G422" i="10"/>
  <c r="G421" i="10"/>
  <c r="G420" i="10"/>
  <c r="G419" i="10"/>
  <c r="G418" i="10"/>
  <c r="G417" i="10"/>
  <c r="G416" i="10"/>
  <c r="G415" i="10"/>
  <c r="G414" i="10"/>
  <c r="G413" i="10"/>
  <c r="G412" i="10"/>
  <c r="G410" i="10"/>
  <c r="G409" i="10"/>
  <c r="G408" i="10"/>
  <c r="G407" i="10"/>
  <c r="G406" i="10"/>
  <c r="G405" i="10"/>
  <c r="G404" i="10"/>
  <c r="G403" i="10"/>
  <c r="G402" i="10"/>
  <c r="G401" i="10"/>
  <c r="G400" i="10"/>
  <c r="G399" i="10"/>
  <c r="G398" i="10"/>
  <c r="G397" i="10"/>
  <c r="G396" i="10"/>
  <c r="G395" i="10"/>
  <c r="G394" i="10"/>
  <c r="G393" i="10"/>
  <c r="G392" i="10"/>
  <c r="G391" i="10"/>
  <c r="G390" i="10"/>
  <c r="G389" i="10"/>
  <c r="G388" i="10"/>
  <c r="G387" i="10"/>
  <c r="G384" i="10"/>
  <c r="G383" i="10"/>
  <c r="G382" i="10"/>
  <c r="G381" i="10"/>
  <c r="G380" i="10"/>
  <c r="G379" i="10"/>
  <c r="G378" i="10"/>
  <c r="G377" i="10"/>
  <c r="G376" i="10"/>
  <c r="G375" i="10"/>
  <c r="G374" i="10"/>
  <c r="G373" i="10"/>
  <c r="G370" i="10"/>
  <c r="G369" i="10"/>
  <c r="G368" i="10"/>
  <c r="G367" i="10"/>
  <c r="G366" i="10"/>
  <c r="G365" i="10"/>
  <c r="G364" i="10"/>
  <c r="G363" i="10"/>
  <c r="G362" i="10"/>
  <c r="G361" i="10"/>
  <c r="G360" i="10"/>
  <c r="G357" i="10"/>
  <c r="G356" i="10"/>
  <c r="G355" i="10"/>
  <c r="G354" i="10"/>
  <c r="G353" i="10"/>
  <c r="G352" i="10"/>
  <c r="G351" i="10"/>
  <c r="G350" i="10"/>
  <c r="G349" i="10"/>
  <c r="G348" i="10"/>
  <c r="G347" i="10"/>
  <c r="G346" i="10"/>
  <c r="G345" i="10"/>
  <c r="G344" i="10"/>
  <c r="G341" i="10"/>
  <c r="G340" i="10"/>
  <c r="G339" i="10"/>
  <c r="G336" i="10"/>
  <c r="G335" i="10"/>
  <c r="G334" i="10"/>
  <c r="G333" i="10"/>
  <c r="G332" i="10"/>
  <c r="G329" i="10"/>
  <c r="G328" i="10"/>
  <c r="G327" i="10"/>
  <c r="G326" i="10"/>
  <c r="G325" i="10"/>
  <c r="G324" i="10"/>
  <c r="G321" i="10"/>
  <c r="G320" i="10"/>
  <c r="G319" i="10"/>
  <c r="G316" i="10"/>
  <c r="G315" i="10"/>
  <c r="G314" i="10"/>
  <c r="G313" i="10"/>
  <c r="G310" i="10"/>
  <c r="G309" i="10"/>
  <c r="G308" i="10"/>
  <c r="G307" i="10"/>
  <c r="G306" i="10"/>
  <c r="G305" i="10"/>
  <c r="G304" i="10"/>
  <c r="G303" i="10"/>
  <c r="G302" i="10"/>
  <c r="G301" i="10"/>
  <c r="G300" i="10"/>
  <c r="G299" i="10"/>
  <c r="G298" i="10"/>
  <c r="G297" i="10"/>
  <c r="G296" i="10"/>
  <c r="G295" i="10"/>
  <c r="G294" i="10"/>
  <c r="G293" i="10"/>
  <c r="G292" i="10"/>
  <c r="G291" i="10"/>
  <c r="G290" i="10"/>
  <c r="G289" i="10"/>
  <c r="G288" i="10"/>
  <c r="G287" i="10"/>
  <c r="G286" i="10"/>
  <c r="G283" i="10"/>
  <c r="G282" i="10"/>
  <c r="G281" i="10"/>
  <c r="G280" i="10"/>
  <c r="G279" i="10"/>
  <c r="G278" i="10"/>
  <c r="G277" i="10"/>
  <c r="G276" i="10"/>
  <c r="G275" i="10"/>
  <c r="G274" i="10"/>
  <c r="G273" i="10"/>
  <c r="G272" i="10"/>
  <c r="G271" i="10"/>
  <c r="G270" i="10"/>
  <c r="G269" i="10"/>
  <c r="G268" i="10"/>
  <c r="G267" i="10"/>
  <c r="G266" i="10"/>
  <c r="G265" i="10"/>
  <c r="G264" i="10"/>
  <c r="G263" i="10"/>
  <c r="G262" i="10"/>
  <c r="G261" i="10"/>
  <c r="G258" i="10"/>
  <c r="G257" i="10"/>
  <c r="G256" i="10"/>
  <c r="G255" i="10"/>
  <c r="G254" i="10"/>
  <c r="G253" i="10"/>
  <c r="G252" i="10"/>
  <c r="G251" i="10"/>
  <c r="G250" i="10"/>
  <c r="G249" i="10"/>
  <c r="G248" i="10"/>
  <c r="G247" i="10"/>
  <c r="G246" i="10"/>
  <c r="G245" i="10"/>
  <c r="G244" i="10"/>
  <c r="G243" i="10"/>
  <c r="G240" i="10"/>
  <c r="G239" i="10"/>
  <c r="G238" i="10"/>
  <c r="G237" i="10"/>
  <c r="G236" i="10"/>
  <c r="G235" i="10"/>
  <c r="G234" i="10"/>
  <c r="G233" i="10"/>
  <c r="G232" i="10"/>
  <c r="G231" i="10"/>
  <c r="G230" i="10"/>
  <c r="G229" i="10"/>
  <c r="G228" i="10"/>
  <c r="G227" i="10"/>
  <c r="G226" i="10"/>
  <c r="G225" i="10"/>
  <c r="G224" i="10"/>
  <c r="G221" i="10"/>
  <c r="G220" i="10"/>
  <c r="G219" i="10"/>
  <c r="G218" i="10"/>
  <c r="G217" i="10"/>
  <c r="G216" i="10"/>
  <c r="G215" i="10"/>
  <c r="G214" i="10"/>
  <c r="G213" i="10"/>
  <c r="G212" i="10"/>
  <c r="G211" i="10"/>
  <c r="G210" i="10"/>
  <c r="G209" i="10"/>
  <c r="G208" i="10"/>
  <c r="G207" i="10"/>
  <c r="G206" i="10"/>
  <c r="G205" i="10"/>
  <c r="G201" i="10"/>
  <c r="G200" i="10"/>
  <c r="G199" i="10"/>
  <c r="G198" i="10"/>
  <c r="G197" i="10"/>
  <c r="G194" i="10"/>
  <c r="G193" i="10"/>
  <c r="G192" i="10"/>
  <c r="G191" i="10"/>
  <c r="G190" i="10"/>
  <c r="G189" i="10"/>
  <c r="G188" i="10"/>
  <c r="G187" i="10"/>
  <c r="G186" i="10"/>
  <c r="G185" i="10"/>
  <c r="G184" i="10"/>
  <c r="G183" i="10"/>
  <c r="G182" i="10"/>
  <c r="G181" i="10"/>
  <c r="G180" i="10"/>
  <c r="G179" i="10"/>
  <c r="G178" i="10"/>
  <c r="G177" i="10"/>
  <c r="G176" i="10"/>
  <c r="G175" i="10"/>
  <c r="G174" i="10"/>
  <c r="G173" i="10"/>
  <c r="G172" i="10"/>
  <c r="G171" i="10"/>
  <c r="G170" i="10"/>
  <c r="G169" i="10"/>
  <c r="G168" i="10"/>
  <c r="G167" i="10"/>
  <c r="G166" i="10"/>
  <c r="G163" i="10"/>
  <c r="G162" i="10"/>
  <c r="G161" i="10"/>
  <c r="G160" i="10"/>
  <c r="G159" i="10"/>
  <c r="G158" i="10"/>
  <c r="G157" i="10"/>
  <c r="G156" i="10"/>
  <c r="G153" i="10"/>
  <c r="G152" i="10"/>
  <c r="G151" i="10"/>
  <c r="G150" i="10"/>
  <c r="G149" i="10"/>
  <c r="G148" i="10"/>
  <c r="G147" i="10"/>
  <c r="G146" i="10"/>
  <c r="G145" i="10"/>
  <c r="G144" i="10"/>
  <c r="G141" i="10"/>
  <c r="G140" i="10"/>
  <c r="G139" i="10"/>
  <c r="G138" i="10"/>
  <c r="G137" i="10"/>
  <c r="G136" i="10"/>
  <c r="G135" i="10"/>
  <c r="G134" i="10"/>
  <c r="G130" i="10"/>
  <c r="G129" i="10"/>
  <c r="G125" i="10"/>
  <c r="G124" i="10"/>
  <c r="G123" i="10"/>
  <c r="G122" i="10"/>
  <c r="G121" i="10"/>
  <c r="G120" i="10"/>
  <c r="G119" i="10"/>
  <c r="G118" i="10"/>
  <c r="G117" i="10"/>
  <c r="G116" i="10"/>
  <c r="G115" i="10"/>
  <c r="G114" i="10"/>
  <c r="G113" i="10"/>
  <c r="G112" i="10"/>
  <c r="G109" i="10"/>
  <c r="G108" i="10"/>
  <c r="G107" i="10"/>
  <c r="G106" i="10"/>
  <c r="G103" i="10"/>
  <c r="G102" i="10"/>
  <c r="G101" i="10"/>
  <c r="G98" i="10"/>
  <c r="G97" i="10"/>
  <c r="G96" i="10"/>
  <c r="G95" i="10"/>
  <c r="G94" i="10"/>
  <c r="G93" i="10"/>
  <c r="G92" i="10"/>
  <c r="G91" i="10"/>
  <c r="G90" i="10"/>
  <c r="G89" i="10"/>
  <c r="G88" i="10"/>
  <c r="G87" i="10"/>
  <c r="G86" i="10"/>
  <c r="G85" i="10"/>
  <c r="G84" i="10"/>
  <c r="G83" i="10"/>
  <c r="G82" i="10"/>
  <c r="G81" i="10"/>
  <c r="G78" i="10"/>
  <c r="G77" i="10"/>
  <c r="G76" i="10"/>
  <c r="G75" i="10"/>
  <c r="G74" i="10"/>
  <c r="G73" i="10"/>
  <c r="G72" i="10"/>
  <c r="G71" i="10"/>
  <c r="G70" i="10"/>
  <c r="G69" i="10"/>
  <c r="G68" i="10"/>
  <c r="G67" i="10"/>
  <c r="G66" i="10"/>
  <c r="G65" i="10"/>
  <c r="G64" i="10"/>
  <c r="G63" i="10"/>
  <c r="G60" i="10"/>
  <c r="G59" i="10"/>
  <c r="G58" i="10"/>
  <c r="G57" i="10"/>
  <c r="G56" i="10"/>
  <c r="G55" i="10"/>
  <c r="G54" i="10"/>
  <c r="G53" i="10"/>
  <c r="G52" i="10"/>
  <c r="G51" i="10"/>
  <c r="G50" i="10"/>
  <c r="G49" i="10"/>
  <c r="G48" i="10"/>
  <c r="G47" i="10"/>
  <c r="G46" i="10"/>
  <c r="G45" i="10"/>
  <c r="G44" i="10"/>
  <c r="G43" i="10"/>
  <c r="G42" i="10"/>
  <c r="G41" i="10"/>
  <c r="G40" i="10"/>
  <c r="G37" i="10"/>
  <c r="G36" i="10"/>
  <c r="G35" i="10"/>
  <c r="G34" i="10"/>
  <c r="G33" i="10"/>
  <c r="G32" i="10"/>
  <c r="G31" i="10"/>
  <c r="G30" i="10"/>
  <c r="G29" i="10"/>
  <c r="G28" i="10"/>
  <c r="G27" i="10"/>
  <c r="G26" i="10"/>
  <c r="G25" i="10"/>
  <c r="G24" i="10"/>
  <c r="G23" i="10"/>
  <c r="G22" i="10"/>
  <c r="G21" i="10"/>
  <c r="G20" i="10"/>
  <c r="G19" i="10"/>
  <c r="G18" i="10"/>
  <c r="G17" i="10"/>
  <c r="G16" i="10"/>
  <c r="G15" i="10"/>
  <c r="G670" i="10" l="1"/>
  <c r="F82" i="12" s="1"/>
  <c r="G690" i="10"/>
  <c r="G813" i="10"/>
  <c r="G807" i="10"/>
  <c r="E112" i="12" s="1"/>
  <c r="G802" i="10"/>
  <c r="E111" i="12" s="1"/>
  <c r="G795" i="10"/>
  <c r="E110" i="12" s="1"/>
  <c r="G785" i="10"/>
  <c r="E108" i="12" s="1"/>
  <c r="G778" i="10"/>
  <c r="E107" i="12" s="1"/>
  <c r="G790" i="10"/>
  <c r="E109" i="12" s="1"/>
  <c r="G765" i="10"/>
  <c r="E105" i="12" s="1"/>
  <c r="G760" i="10"/>
  <c r="E104" i="12" s="1"/>
  <c r="G773" i="10"/>
  <c r="E106" i="12" s="1"/>
  <c r="G739" i="10"/>
  <c r="E98" i="12" s="1"/>
  <c r="G748" i="10"/>
  <c r="E102" i="12" s="1"/>
  <c r="G754" i="10"/>
  <c r="E103" i="12" s="1"/>
  <c r="G731" i="10"/>
  <c r="E96" i="12" s="1"/>
  <c r="G725" i="10"/>
  <c r="E95" i="12" s="1"/>
  <c r="G736" i="10"/>
  <c r="E97" i="12" s="1"/>
  <c r="G720" i="10"/>
  <c r="E94" i="12" s="1"/>
  <c r="G715" i="10"/>
  <c r="E93" i="12" s="1"/>
  <c r="G700" i="10"/>
  <c r="E90" i="12" s="1"/>
  <c r="G710" i="10"/>
  <c r="E92" i="12" s="1"/>
  <c r="G706" i="10"/>
  <c r="E91" i="12" s="1"/>
  <c r="G696" i="10"/>
  <c r="E89" i="12" s="1"/>
  <c r="E88" i="12"/>
  <c r="G685" i="10"/>
  <c r="E87" i="12" s="1"/>
  <c r="G630" i="10"/>
  <c r="E75" i="12" s="1"/>
  <c r="G654" i="10"/>
  <c r="F81" i="12" s="1"/>
  <c r="G679" i="10"/>
  <c r="E86" i="12" s="1"/>
  <c r="G616" i="10"/>
  <c r="E74" i="12" s="1"/>
  <c r="G635" i="10"/>
  <c r="E76" i="12" s="1"/>
  <c r="G604" i="10"/>
  <c r="F71" i="12" s="1"/>
  <c r="G598" i="10"/>
  <c r="E67" i="12" s="1"/>
  <c r="G575" i="10"/>
  <c r="E66" i="12" s="1"/>
  <c r="G538" i="10"/>
  <c r="E60" i="12" s="1"/>
  <c r="G563" i="10"/>
  <c r="E61" i="12" s="1"/>
  <c r="G473" i="10"/>
  <c r="E54" i="12" s="1"/>
  <c r="G515" i="10"/>
  <c r="E59" i="12" s="1"/>
  <c r="G481" i="10"/>
  <c r="E55" i="12" s="1"/>
  <c r="G434" i="10"/>
  <c r="E47" i="12" s="1"/>
  <c r="G411" i="10"/>
  <c r="E46" i="12" s="1"/>
  <c r="G385" i="10"/>
  <c r="E45" i="12" s="1"/>
  <c r="G371" i="10"/>
  <c r="E44" i="12" s="1"/>
  <c r="G358" i="10"/>
  <c r="E43" i="12" s="1"/>
  <c r="G342" i="10"/>
  <c r="E42" i="12" s="1"/>
  <c r="G337" i="10"/>
  <c r="E41" i="12" s="1"/>
  <c r="G330" i="10"/>
  <c r="E40" i="12" s="1"/>
  <c r="G317" i="10"/>
  <c r="E38" i="12" s="1"/>
  <c r="G322" i="10"/>
  <c r="E39" i="12" s="1"/>
  <c r="G259" i="10"/>
  <c r="E35" i="12" s="1"/>
  <c r="G311" i="10"/>
  <c r="E37" i="12" s="1"/>
  <c r="G284" i="10"/>
  <c r="E36" i="12" s="1"/>
  <c r="G241" i="10"/>
  <c r="G202" i="10"/>
  <c r="E27" i="12" s="1"/>
  <c r="G195" i="10"/>
  <c r="E26" i="12" s="1"/>
  <c r="G154" i="10"/>
  <c r="E24" i="12" s="1"/>
  <c r="G164" i="10"/>
  <c r="E25" i="12" s="1"/>
  <c r="G142" i="10"/>
  <c r="E23" i="12" s="1"/>
  <c r="G222" i="10"/>
  <c r="F31" i="12" s="1"/>
  <c r="G104" i="10"/>
  <c r="F14" i="12" s="1"/>
  <c r="G131" i="10"/>
  <c r="F20" i="12" s="1"/>
  <c r="G79" i="10"/>
  <c r="F12" i="12" s="1"/>
  <c r="G110" i="10"/>
  <c r="F15" i="12" s="1"/>
  <c r="G61" i="10"/>
  <c r="F11" i="12" s="1"/>
  <c r="G99" i="10"/>
  <c r="F13" i="12" s="1"/>
  <c r="G126" i="10"/>
  <c r="F16" i="12" s="1"/>
  <c r="H14" i="10"/>
  <c r="G14" i="10"/>
  <c r="F62" i="12" l="1"/>
  <c r="F56" i="12"/>
  <c r="G817" i="10"/>
  <c r="E116" i="12"/>
  <c r="F118" i="12" s="1"/>
  <c r="F77" i="12"/>
  <c r="E34" i="12"/>
  <c r="F49" i="12" s="1"/>
  <c r="G435" i="10"/>
  <c r="F29" i="12"/>
  <c r="F68" i="12"/>
  <c r="F113" i="12"/>
  <c r="F99" i="12"/>
  <c r="G808" i="10"/>
  <c r="G740" i="10"/>
  <c r="G636" i="10"/>
  <c r="G482" i="10"/>
  <c r="G564" i="10"/>
  <c r="G203" i="10"/>
  <c r="B12" i="10"/>
  <c r="G565" i="10" l="1"/>
  <c r="G599" i="10" s="1"/>
  <c r="D5" i="12" l="1"/>
  <c r="G13" i="10" l="1"/>
  <c r="G38" i="10" s="1"/>
  <c r="F10" i="12" s="1"/>
  <c r="F120" i="12" s="1"/>
  <c r="G818" i="10" s="1"/>
  <c r="H13" i="10" l="1"/>
  <c r="H816" i="10" l="1"/>
  <c r="I126" i="10"/>
  <c r="A5" i="12"/>
  <c r="E8" i="12" l="1"/>
  <c r="E6" i="12"/>
</calcChain>
</file>

<file path=xl/sharedStrings.xml><?xml version="1.0" encoding="utf-8"?>
<sst xmlns="http://schemas.openxmlformats.org/spreadsheetml/2006/main" count="2180" uniqueCount="1343">
  <si>
    <t>CLAVE</t>
  </si>
  <si>
    <t>UNIDAD</t>
  </si>
  <si>
    <t>CONCEPTO</t>
  </si>
  <si>
    <t>CANTIDAD</t>
  </si>
  <si>
    <t>PRECIO UNITARIO</t>
  </si>
  <si>
    <t>TOTAL</t>
  </si>
  <si>
    <t>PRECIO UNITARIO CON LETRA</t>
  </si>
  <si>
    <t>CONCURSO:</t>
  </si>
  <si>
    <t xml:space="preserve">                                                    CATALOGO DE CONCEPTOS Y CANTIDADES DE OBRA</t>
  </si>
  <si>
    <t xml:space="preserve">                                                    R E S U M E N</t>
  </si>
  <si>
    <t>LICITACION:</t>
  </si>
  <si>
    <t>IMPORTE TOTAL:</t>
  </si>
  <si>
    <t>OBRA: CENTRO INTEGRAL DE FINANZAS, EN LA CIUDAD DE LA PAZ, MUNICIPIO DE LA PAZ, BAJA CALIFORNIA SUR. (PRIMERA ETAPA DEL CENTRO INTEGRAL DE FINANZAS CON LA CONSTRUCCION DE LA DIRECCION GENERAL DE REGISTRO PUBLICO DE LA PROPIEDAD, REGISTRO CIVIL Y EL COMERCIO ESTATAL Y MUNICIPAL).</t>
  </si>
  <si>
    <t>LPO-000000007-009-2024</t>
  </si>
  <si>
    <t>CIMENTACION</t>
  </si>
  <si>
    <t>RPPC- CIM -01</t>
  </si>
  <si>
    <t xml:space="preserve">PILA  DE CONCRETO (P-01) DE ø90 CM DE DIAMETRO X 9.00 MTS DE LONGITUD,CON CONCRETO BOMBEABLE ESTRUCTURAL F'C=300 KG/CM2 REV.14 AGREGADO 3/4´´,  ARMADA CON 20 VARILLAS DEL # 6 EN SENTIDO LONGITUDINAL Y ESPIRAL CON VARILLAS # 3 A CADA 15 CMS ., INCLUYE: TRAZO, NIVELACION, PERFORACION, COLADO DE CONCRETO, HABILITADO DE ACERO DE REFUERZO fY=4200 KG/CM2 CORTES,TRASLAPES,ACARREOS Y DESPERDICIOS, LIMPIEZA Y RETIRO DE SOBRANTES FUERA DE OBRA,HERRAMIENTA,EQUIPO Y MANO DE OBRA QUE INTERVENGAN Y TODO LO NECESARIO PARA LA CORRECTA EJECUCIÓN DE LOS TRABAJOS (VER DETALLE EN PLANO SFyA-RPPC-EST-08.1) </t>
  </si>
  <si>
    <t>pza</t>
  </si>
  <si>
    <t>RPPC- CIM -02</t>
  </si>
  <si>
    <t xml:space="preserve">CAPITEL PARA PILA DE CIMENTACION (CP-01) DE 1.80 X 1.80 X 0.50 CM,CON CONCRETO BOMBEABLE  ESTRUCTURAL F'C=250 KG/CM2 REV.14 AGREGADO 3/4´´,ARMADA CON  9 VARILLAS DEL # 5 A CADA 25 CMS AMBOS SENTIDOS EN LECHO SUPERIOR Y  9 VARILLAS DEL # 5 A CADA 20 CMS AMBOS SENTIDOS EN LECHO INFERIOR .,INCLUYE: TRAZO, NIVELACION, EXCAVACION,AFINE DE FONDO DE CIMENTACION, COLADO Y VIBRADO DE CONCRETO, HABILITADO DE ACERO DE REFUERZO fY=4200 KG/CM2 CORTES,TRASLAPES,ACARREOS Y DESPERDICIOS,CURADO,CIMBRADO Y DESCIMBRADO,RELLENO CON MATERIAL PRODUCTO DE LA EXCAVACION, LIMPIEZA Y RETIRO DE SOBRANTES FUERA DE OBRA,HERRAMIENTA,EQUIPO Y MANO DE OBRA QUE INTERVENGAN Y TODO LO NECESARIO PARA LA CORRECTA EJECUCIÓN DE LOS TRABAJOS (VER DETALLE EN PLANO SFyA-RPPC-EST-08.1) </t>
  </si>
  <si>
    <t>RPPC- CIM -03</t>
  </si>
  <si>
    <t xml:space="preserve">ZAPATA AISLADA (ZA-01) DE   3.70 X 3.40 X 0.50 CM,CON CONCRETO BOMBEABLE  ESTRUCTURAL F'C=250 KG/CM2 REV.14 AGREGADO 3/4´´.  ARMADA CON  VARILLAS DEL # 5 A CADA 25 CMS AMBOS SENTIDOS EN LECHO SUPERIOR Y  VARILLAS DEL # 6 A CADA 20 CMS AMBOS SENTIDOS EN LECHO INFERIOR ., INCLUYE: TRAZO, NIVELACION, EXCAVACION,AFINE DE FONDO DE CIMENTACION, PLANTILLA DE CONCRETO F'C=100 KG/CM2 CON UN ESPESOR DE 0.05 CMS, COLADO Y VIBRADO DE CONCRETO, HABILITADO DE ACERO DE REFUERZO fY=4200 KG/CM2 CORTES,TRASLAPES,ACARREOS Y DESPERDICIOS,CURADO,CIMBRADO Y DESCIMBRADO,RELLENO CON MATERIAL PRODUCTO DE LA EXCAVACION, LIMPIEZA Y RETIRO DE SOBRANTES FUERA DE OBRA,IMPERMEABILIZACION,HERRAMIENTA,EQUIPO Y MANO DE OBRA QUE INTERVENGAN Y TODO LO NECESARIO PARA LA CORRECTA EJECUCIÓN DE LOS TRABAJOS (VER DETALLE EN PLANO SFyA-RPPC-EST-08.1) </t>
  </si>
  <si>
    <t>RPPC- CIM -04</t>
  </si>
  <si>
    <t xml:space="preserve">ZAPATA AISLADA (ZA-02) DE   2.00 X 2.00 X 0.50 CM,CON CONCRETO BOMBEABLE  ESTRUCTURAL F'C=250 KG/CM2 REV.14 AGREGADO 3/4´´.  ARMADA CON  VARILLAS DEL # 5 A CADA 20 CMS  AMBOS SENTIDOS EN LECHO SUPERIOR Y  VARILLAS DEL # 6 A CADA 20 CMS AMBOS SENTIDOS EN LECHO INFERIOR .,  INCLUYE: TRAZO, NIVELACION, EXCAVACION,AFINE DE FONDO DE CIMENTACION, PLANTILLA DE CONCRETO F'C=100 KG/CM2 CON UN ESPESOR DE 0.05 CMS, COLADO Y VIBRADO DE CONCRETO, HABILITADO DE ACERO DE REFUERZO fY=4200 KG/CM2 CORTES,TRASLAPES,ACARREOS Y DESPERDICIOS,CURADO,CIMBRADO Y DESCIMBRADO,RELLENO CON MATERIAL PRODUCTO DE LA EXCAVACION, LIMPIEZA Y RETIRO DE SOBRANTES FUERA DE OBRA,IMPERMEABILIZACION,HERRAMIENTA,EQUIPO Y MANO DE OBRA QUE INTERVENGAN Y TODO LO NECESARIO PARA LA CORRECTA EJECUCIÓN DE LOS TRABAJOS (VER DETALLE EN PLANO SFyA-RPPC-EST-08.1) </t>
  </si>
  <si>
    <t>RPPC- CIM -05</t>
  </si>
  <si>
    <t xml:space="preserve">ZAPATA AISLADA (ZA-03) DE   1.00 X 1.00 X 0.30 CM,CON CONCRETO BOMBEABLE  ESTRUCTURAL F'C=250 KG/CM2 REV.14 AGREGADO 3/4´´.  ARMADA CON  VARILLA DEL # 3 A CADA 20 CMS AMBOS SENTIDOS EN LECHO SUPERIOR Y  VARILLAS DEL # 4 A CADA 20 CMS  AMBOS SENTIDOS LECHO INFERIOR .,  INCLUYE: TRAZO, NIVELACION, EXCAVACION,AFINE DE FONDO DE CIMENTACION, PLANTILLA DE CONCRETO F'C=100 KG/CM2 CON UN ESPESOR DE 0.05 CMS, COLADO Y VIBRADO DE CONCRETO, HABILITADO DE ACERO DE REFUERZO fY=4200 KG/CM2 CORTES,TRASLAPES,ACARREOS Y DESPERDICIOS,CURADO,CIMBRADO Y DESCIMBRADO,RELLENO CON MATERIAL PRODUCTO DE LA EXCAVACION, LIMPIEZA Y RETIRO DE SOBRANTES FUERA DE OBRA,IMPERMEABILIZACION,HERRAMIENTA,EQUIPO Y MANO DE OBRA QUE INTERVENGAN Y TODO LO NECESARIO PARA LA CORRECTA EJECUCIÓN DE LOS TRABAJOS (VER DETALLE EN PLANO SFyA-RPPC-EST-08.1) </t>
  </si>
  <si>
    <t>RPPC- CIM -06</t>
  </si>
  <si>
    <t xml:space="preserve">ZAPATA CORRIDA (ZC-01)  DE  1.50 X 0.35 CM,CON CONCRETO BOMBEABLE ESTRUCTURAL F'C=250 KG/CM2 REV.14 AGREGADO 3/4´´.  ARMADA CON VARILLAS DEL #4 EN SENTIDO LONGITUDINAL, VARILLA DEL # 4 A CADA 20 CMS TRANSVERSALES EN LECHO SUPERIOR Y VARILLA DEL #5 A CADA 20 CMS TRANSVERSALES EN LECHO INFERIOR , INCLUYE: TRAZO, NIVELACION, EXCAVACION,AFINE DE FONDO DE CIMENTACION, PLANTILLA DE CONCRETO F'C=100 KG/CM2 CON UN ESPESOR DE 0.05 CMS, COLADO Y VIBRADO DE CONCRETO, HABILITADO DE ACERO DE REFUERZO fY=4200 KG/CM2 CORTES,TRASLAPES,ACARREOS Y DESPERDICIOS,CURADO,CIMBRADO Y DESCIMBRADO,RELLENO CON MATERIAL PRODUCTO DE LA EXCAVACION, LIMPIEZA Y RETIRO DE SOBRANTES FUERA DE OBRA,IMPERMEABILIZACION,HERRAMIENTA,EQUIPO Y MANO DE OBRA QUE INTERVENGAN Y TODO LO NECESARIO PARA LA CORRECTA EJECUCIÓN DE LOS TRABAJOS (VER DETALLE EN PLANO SFyA-RPPC-EST-08.1) </t>
  </si>
  <si>
    <t>m</t>
  </si>
  <si>
    <t>RPPC- CIM -07</t>
  </si>
  <si>
    <t xml:space="preserve">ZAPATA CORRIDA (ZC-02)  DE  1.20 X 0.30 CM,CON CONCRETO BOMBEABLE ESTRUCTURAL F'C=250 KG/CM2 REV.14 AGREGADO 3/4´´.  ARMADA CON VARILLAS DEL #4 EN SENTIDO LONGITUDINAL, VARILLA DEL # 4 A CADA 25 CMS TRANSVERSALES EN LECHO SUPERIOR Y VARILLA DEL #4 A CADA 20 CMS TRANSVERSALES EN LECHO INFERIOR , INCLUYE: TRAZO, NIVELACION, EXCAVACION,AFINE DE FONDO DE CIMENTACION, PLANTILLA DE CONCRETO F'C=100 KG/CM2 CON UN ESPESOR DE 0.05 CMS, COLADO Y VIBRADO DE CONCRETO, HABILITADO DE ACERO DE REFUERZO fY=4200 KG/CM2 CORTES,TRASLAPES,ACARREOS Y DESPERDICIOS,CURADO,CIMBRADO Y DESCIMBRADO,RELLENO CON MATERIAL PRODUCTO DE LA EXCAVACION, LIMPIEZA Y RETIRO DE SOBRANTES FUERA DE OBRA,IMPERMEABILIZACION,HERRAMIENTA,EQUIPO Y MANO DE OBRA QUE INTERVENGAN Y TODO LO NECESARIO PARA LA CORRECTA EJECUCIÓN DE LOS TRABAJOS (VER DETALLE EN PLANO SFyA-RPPC-EST-08.1) </t>
  </si>
  <si>
    <t>RPPC- CIM -08</t>
  </si>
  <si>
    <t xml:space="preserve">TRABE DE CERRAMIENTO (TCR -01)  DE 0.30 X 0.20 CM.CON CONCRETO BOMBEABLE ESTRUCTURAL F'C=250 KG/CM2 REV.14 AGREGADO 3/4´´.ARMADA CON 6 VARILLAS  DEL # 4 EN SENTIDO LONGITUDINALY ESTRIBOS CON VARILLA DEL # 3  A CADA 15 CMS, INCLUYE: TRAZO, NIVELACION, EXCAVACION,AFINE DE FONDO DE CIMENTACION, COLADO Y VIBRADO DE CONCRETO, HABILITADO DE ACERO DE REFUERZO fY=4200 KG/CM2 CORTES,TRASLAPES,ACARREOS Y DESPERDICIOS,CURADO,CIMBRADO Y DESCIMBRADO,RELLENO CON MATERIAL PRODUCTO DE LA EXCAVACION, LIMPIEZA Y RETIRO DE SOBRANTES FUERA DE OBRA,IMPERMEABILIZACION,HERRAMIENTA,EQUIPO Y MANO DE OBRA QUE INTERVENGAN Y TODO LO NECESARIO PARA LA CORRECTA EJECUCIÓN DE LOS TRABAJOS (VER DETALLE EN PLANO SFyA-RPPC-EST-08.1) </t>
  </si>
  <si>
    <t>RPPC- CIM -09</t>
  </si>
  <si>
    <t xml:space="preserve">TRABE DE CERRAMIENTO (TCR -02)  DE 0.30 X 0.15 CM.CON CONCRETO BOMBEABLE ESTRUCTURAL F'C=250 KG/CM2 REV.14 AGREGADO 3/4´´.ARMADA CON 6 VARILLAS  DEL # 4 EN SENTIDO LONGITUDINALY ESTRIBOS CON VARILLA DEL # 3  A CADA 15 CMS, INCLUYE: TRAZO, NIVELACION, EXCAVACION,AFINE DE FONDO DE CIMENTACION, COLADO Y VIBRADO DE CONCRETO, HABILITADO DE ACERO DE REFUERZO fY=4200 KG/CM2 CORTES,TRASLAPES,ACARREOS Y DESPERDICIOS,CURADO,CIMBRADO Y DESCIMBRADO,RELLENO CON MATERIAL PRODUCTO DE LA EXCAVACION, LIMPIEZA Y RETIRO DE SOBRANTES FUERA DE OBRA,IMPERMEABILIZACION,HERRAMIENTA,EQUIPO Y MANO DE OBRA QUE INTERVENGAN Y TODO LO NECESARIO PARA LA CORRECTA EJECUCIÓN DE LOS TRABAJOS (VER DETALLE EN PLANO SFyA-RPPC-EST-08.1) </t>
  </si>
  <si>
    <t>RPPC- CIM -10</t>
  </si>
  <si>
    <t xml:space="preserve">TRABE DE LIGA (TL -01) DE 0.50 X 0.20 CM.CON CONCRETO BOMBEABLE ESTRUCTURAL F'C=250 KG/CM2 REV.14 AGREGADO 3/4´´.ARMADA CON 6 VARILLAS  DEL #5 EN SENTIDO LONGITUDINALY ESTRIBOS CON VARILLA DEL # 3  A CADA 15 CMS, INCLUYE: TRAZO, NIVELACION, EXCAVACION,AFINE DE FONDO DE CIMENTACION, COLADO Y VIBRADO DE CONCRETO, HABILITADO DE ACERO DE REFUERZO fY=4200 KG/CM2 CORTES,TRASLAPES,ACARREOS Y DESPERDICIOS,CURADO,CIMBRADO Y DESCIMBRADO,RELLENO CON MATERIAL PRODUCTO DE LA EXCAVACION, LIMPIEZA Y RETIRO DE SOBRANTES FUERA DE OBRA,IMPERMEABILIZACION,HERRAMIENTA,EQUIPO Y MANO DE OBRA QUE INTERVENGAN Y TODO LO NECESARIO PARA LA CORRECTA EJECUCIÓN DE LOS TRABAJOS (VER DETALLE EN PLANO SFyA-RPPC-EST-08.1) </t>
  </si>
  <si>
    <t>RPPC- CIM -25</t>
  </si>
  <si>
    <t xml:space="preserve">COLUMNA DE CONCRETO (CL -01)  DE  1.30 X 0.50 CM. CON CONCRETO BOMBEABLE ESTRUCTURAL F'C=250 KG/CM2 REV.14 AGREGADO 3/4´´. ARMADA CON 24 VARILLA DEL # 6  EN SENTIDO LONGITUDINAL Y ESTRIBOS CON VARILLAS DEL # 3  A CADA 15 CMS CON 2 GRAPAS DE VARILLAS DEL  #3 A CADA 15 CMS, INCLUYE: TRAZO, NIVELACION, EXCAVACION, COLADO Y VIBRADO DE CONCRETO, HABILITADO DE ACERO DE REFUERZO fY=4200 KG/CM2 CORTES,TRASLAPES,ACARREOS Y DESPERDICIOS,CURADO,CIMBRADO Y DESCIMBRADO,RELLENO CON MATERIAL PRODUCTO DE LA EXCAVACION, LIMPIEZA Y RETIRO DE SOBRANTES FUERA DE OBRA,IMPERMEABILIZACION,HERRAMIENTA,EQUIPO Y MANO DE OBRA QUE INTERVENGAN Y TODO LO NECESARIO PARA LA CORRECTA EJECUCIÓN DE LOS TRABAJOS (VER DETALLE EN PLANO SFyA-RPPC-EST-08.1) </t>
  </si>
  <si>
    <t>RPPC- CIM -11</t>
  </si>
  <si>
    <t xml:space="preserve">COLUMNA DE CONCRETO (CL -03)  DE  1.00 X 0.50 CM. CON CONCRETO BOMBEABLE ESTRUCTURAL F'C=250 KG/CM2 REV.14 AGREGADO 3/4´´. ARMADA CON 18 VARILLA DEL # 6  EN SENTIDO LONGITUDINAL Y ESTRIBOS CON VARILLAS DEL # 3  A CADA 15 CMS CON 1 GRAPA DE VARILLA DEL  #3 A CADA 15 CMS, INCLUYE: TRAZO, NIVELACION, EXCAVACION, COLADO Y VIBRADO DE CONCRETO, HABILITADO DE ACERO DE REFUERZO fY=4200 KG/CM2 CORTES,TRASLAPES,ACARREOS Y DESPERDICIOS,CURADO,CIMBRADO Y DESCIMBRADO,RELLENO CON MATERIAL PRODUCTO DE LA EXCAVACION, LIMPIEZA Y RETIRO DE SOBRANTES FUERA DE OBRA,IMPERMEABILIZACION,HERRAMIENTA,EQUIPO Y MANO DE OBRA QUE INTERVENGAN Y TODO LO NECESARIO PARA LA CORRECTA EJECUCIÓN DE LOS TRABAJOS (VER DETALLE EN PLANO SFyA-RPPC-EST-08.1) </t>
  </si>
  <si>
    <t>RPPC- CIM -12</t>
  </si>
  <si>
    <t xml:space="preserve">COLUMNA DE CONCRETO (CL -04)  DE  0.80 X 0.50 CM. CON CONCRETO BOMBEABLE ESTRUCTURAL F'C=250 KG/CM2 REV.14 AGREGADO 3/4´´. ARMADA CON 14 VARILLA DEL # 6  EN SENTIDO LONGITUDINAL Y ESTRIBOS CON VARILLAS DEL # 3  A CADA 15 CMS CON 1 GRAPA DE VARILLA DEL  #3 A CADA 15 CMS, INCLUYE: TRAZO, NIVELACION, EXCAVACION, COLADO Y VIBRADO DE CONCRETO, HABILITADO DE ACERO DE REFUERZO fY=4200 KG/CM2 CORTES,TRASLAPES,ACARREOS Y DESPERDICIOS,CURADO,CIMBRADO Y DESCIMBRADO,RELLENO CON MATERIAL PRODUCTO DE LA EXCAVACION, LIMPIEZA Y RETIRO DE SOBRANTES FUERA DE OBRA,IMPERMEABILIZACION,HERRAMIENTA,EQUIPO Y MANO DE OBRA QUE INTERVENGAN Y TODO LO NECESARIO PARA LA CORRECTA EJECUCIÓN DE LOS TRABAJOS (VER DETALLE EN PLANO SFyA-RPPC-EST-08.1) </t>
  </si>
  <si>
    <t>RPPC- CIM -13</t>
  </si>
  <si>
    <t xml:space="preserve">COLUMNA DE CONCRETO (CL -05)  DE  0.80 X 0.30 CM. CON CONCRETO BOMBEABLE ESTRUCTURAL F'C=250 KG/CM2 REV.14 AGREGADO 3/4´´. ARMADA CON 14 VARILLA DEL # 6  EN SENTIDO LONGITUDINAL Y ESTRIBOS CON VARILLAS DEL # 3  A CADA 15 CMS CON 1 GRAPA DE VARILLA DEL  #3 A CADA 15 CMS, INCLUYE: TRAZO, NIVELACION, EXCAVACION, COLADO Y VIBRADO DE CONCRETO, HABILITADO DE ACERO DE REFUERZO fY=4200 KG/CM2 CORTES,TRASLAPES,ACARREOS Y DESPERDICIOS,CURADO,CIMBRADO Y DESCIMBRADO,RELLENO CON MATERIAL PRODUCTO DE LA EXCAVACION, LIMPIEZA Y RETIRO DE SOBRANTES FUERA DE OBRA,IMPERMEABILIZACION,HERRAMIENTA,EQUIPO Y MANO DE OBRA QUE INTERVENGAN Y TODO LO NECESARIO PARA LA CORRECTA EJECUCIÓN DE LOS TRABAJOS (VER DETALLE EN PLANO SFyA-RPPC-EST-08.1) </t>
  </si>
  <si>
    <t>RPPC- CIM -14</t>
  </si>
  <si>
    <t xml:space="preserve">COLUMNA DE CONCRETO CIRCULAR  (CL -06)  DE  ø40 CM DE DIAMETRO. CON CONCRETO BOMBEABLE ESTRUCTURAL F'C=250 KG/CM2 REV.14 AGREGADO 3/4´´. ARMADA CON 8 VARILLA DEL # 5  EN SENTIDO LONGITUDINAL Y ESPIRAL CON VARILLA DEL # 3  A CADA 15 CMS, INCLUYE: TRAZO, NIVELACION, EXCAVACION, COLADO Y VIBRADO DE CONCRETO, HABILITADO DE ACERO DE REFUERZO fY=4200 KG/CM2 CORTES,TRASLAPES,ACARREOS Y DESPERDICIOS,CURADO,CIMBRADO Y DESCIMBRADO,RELLENO CON MATERIAL PRODUCTO DE LA EXCAVACION, LIMPIEZA Y RETIRO DE SOBRANTES FUERA DE OBRA,IMPERMEABILIZACION,HERRAMIENTA,EQUIPO Y MANO DE OBRA QUE INTERVENGAN Y TODO LO NECESARIO PARA LA CORRECTA EJECUCIÓN DE LOS TRABAJOS (VER DETALLE EN PLANO SFyA-RPPC-EST-08.1) </t>
  </si>
  <si>
    <t>RPPC- CIM -15</t>
  </si>
  <si>
    <t xml:space="preserve">COLUMNA DE CONCRETO CIRCULAR  (CL -07)  DE  ø30 CM DE DIAMETRO. CON CONCRETO BOMBEABLE ESTRUCTURAL F'C=250 KG/CM2 REV.14 AGREGADO 3/4´´. ARMADA CON 6 VARILLA DEL #4  EN SENTIDO LONGITUDINAL Y ESPIRAL CON VARILLA DEL # 3  A CADA 15 CMS, INCLUYE: TRAZO, NIVELACION, EXCAVACION, COLADO Y VIBRADO DE CONCRETO, HABILITADO DE ACERO DE REFUERZO fY=4200 KG/CM2 CORTES,TRASLAPES,ACARREOS Y DESPERDICIOS,CURADO,CIMBRADO Y DESCIMBRADO,RELLENO CON MATERIAL PRODUCTO DE LA EXCAVACION, LIMPIEZA Y RETIRO DE SOBRANTES FUERA DE OBRA,IMPERMEABILIZACION,HERRAMIENTA,EQUIPO Y MANO DE OBRA QUE INTERVENGAN Y TODO LO NECESARIO PARA LA CORRECTA EJECUCIÓN DE LOS TRABAJOS (VER DETALLE EN PLANO SFyA-RPPC-EST-08.1) </t>
  </si>
  <si>
    <t>RPPC- CIM -16</t>
  </si>
  <si>
    <t xml:space="preserve">CASTILLO DE CONCRETO (K-01) DE 0.91-1.00 X 0.20 CM CON CONCRETO BOMBEABLE ESTRUCTURAL F'C=250 KG/CM2 REV.14 AGREGADO 3/4´´., ARMADO CON 16 VARILLAS # 4 EN SENTIDO LONGITUDINAL  Y ESTRIBOS DEL # 3 A CADA 15 CMS, CON 2 GRAPAS DE VARILLAS DEL #3 A CADA 30 CMS.,  INCLUYE: TRAZO, NIVELACION, EXCAVACION, COLADO Y VIBRADO DE CONCRETO, HABILITADO DE ACERO DE REFUERZO fY=4200 KG/CM2 CORTES,TRASLAPES,ACARREOS Y DESPERDICIOS,CURADO,CIMBRADO Y DESCIMBRADO,RELLENO CON MATERIAL PRODUCTO DE LA EXCAVACION, LIMPIEZA Y RETIRO DE SOBRANTES FUERA DE OBRA,IMPERMEABILIZACION,HERRAMIENTA,EQUIPO Y MANO DE OBRA QUE INTERVENGAN Y TODO LO NECESARIO PARA LA CORRECTA EJECUCIÓN DE LOS TRABAJOS (VER DETALLE EN PLANO SFyA-RPPC-EST-08.1) </t>
  </si>
  <si>
    <t>RPPC- CIM -17</t>
  </si>
  <si>
    <t xml:space="preserve">CASTILLO DE CONCRETO (K-02) DE 0.51-0.60 X 0.20 CM CON CONCRETO BOMBEABLE ESTRUCTURAL F'C=250 KG/CM2 REV.14 AGREGADO 3/4´´., ARMADO CON 10 VARILLAS # 4 EN SENTIDO LONGITUDINAL  Y ESTRIBOS DEL # 3 A CADA 15 CMS, CON 1GRAPA DE VARILLA DEL #3 A CADA 30 CMS.,  INCLUYE: TRAZO, NIVELACION, EXCAVACION, COLADO Y VIBRADO DE CONCRETO, HABILITADO DE ACERO DE REFUERZO fY=4200 KG/CM2 CORTES,TRASLAPES,ACARREOS Y DESPERDICIOS,CURADO,CIMBRADO Y DESCIMBRADO,RELLENO CON MATERIAL PRODUCTO DE LA EXCAVACION, LIMPIEZA Y RETIRO DE SOBRANTES FUERA DE OBRA,IMPERMEABILIZACION,HERRAMIENTA,EQUIPO Y MANO DE OBRA QUE INTERVENGAN Y TODO LO NECESARIO PARA LA CORRECTA EJECUCIÓN DE LOS TRABAJOS (VER DETALLE EN PLANO SFyA-RPPC-EST-08.1) </t>
  </si>
  <si>
    <t>RPPC- CIM -18</t>
  </si>
  <si>
    <t xml:space="preserve">CASTILLO DE CONCRETO (K-03) DE 0.41-0.50 X 0.20 CM CON CONCRETO BOMBEABLE ESTRUCTURAL F'C=250 KG/CM2 REV.14 AGREGADO 3/4´´., ARMADO CON 8 VARILLAS # 4 EN SENTIDO LONGITUDINAL  Y ESTRIBOS DEL # 3 A CADA 15 CMS.,  INCLUYE: TRAZO, NIVELACION, EXCAVACION, COLADO Y VIBRADO DE CONCRETO, HABILITADO DE ACERO DE REFUERZO fY=4200 KG/CM2 CORTES,TRASLAPES,ACARREOS Y DESPERDICIOS,CURADO,CIMBRADO Y DESCIMBRADO,RELLENO CON MATERIAL PRODUCTO DE LA EXCAVACION, LIMPIEZA Y RETIRO DE SOBRANTES FUERA DE OBRA,IMPERMEABILIZACION,HERRAMIENTA,EQUIPO Y MANO DE OBRA QUE INTERVENGAN Y TODO LO NECESARIO PARA LA CORRECTA EJECUCIÓN DE LOS TRABAJOS (VER DETALLE EN PLANO SFyA-RPPC-EST-08.1) </t>
  </si>
  <si>
    <t>RPPC- CIM -19</t>
  </si>
  <si>
    <t xml:space="preserve">CASTILLO DE CONCRETO (K-04) DE 0.21-0.30 X 0.15-0.20 CM CON CONCRETO BOMBEABLE ESTRUCTURAL F'C=250 KG/CM2 REV.14 AGREGADO 3/4´´., ARMADO CON 6 VARILLAS # 4 EN SENTIDO LONGITUDINAL  Y ESTRIBOS DEL # 3 A CADA 15 CMS.,  INCLUYE: TRAZO, NIVELACION, EXCAVACION, COLADO Y VIBRADO DE CONCRETO, HABILITADO DE ACERO DE REFUERZO fY=4200 KG/CM2 CORTES,TRASLAPES,ACARREOS Y DESPERDICIOS,CURADO,CIMBRADO Y DESCIMBRADO,RELLENO CON MATERIAL PRODUCTO DE LA EXCAVACION, LIMPIEZA Y RETIRO DE SOBRANTES FUERA DE OBRA,IMPERMEABILIZACION,HERRAMIENTA,EQUIPO Y MANO DE OBRA QUE INTERVENGAN Y TODO LO NECESARIO PARA LA CORRECTA EJECUCIÓN DE LOS TRABAJOS (VER DETALLE EN PLANO SFyA-RPPC-EST-08.1) </t>
  </si>
  <si>
    <t>RPPC- CIM -20</t>
  </si>
  <si>
    <t xml:space="preserve">CASTILLO DE CONCRETO (K-OX) DE FORMA IRREGULAR DE 0.64 X 0.564 CM CON CONCRETO BOMBEABLE ESTRUCTURAL F'C=250 KG/CM2 REV.14 AGREGADO 3/4´´., ARMADO CON 18 VARILLAS # 4 EN SENTIDO LONGITUDINAL  Y ESTRIBOS DEL # 3 A CADA 15 CMS.,  INCLUYE: TRAZO, NIVELACION, EXCAVACION, COLADO Y VIBRADO DE CONCRETO, HABILITADO DE ACERO DE REFUERZO fY=4200 KG/CM2 CORTES,TRASLAPES,ACARREOS Y DESPERDICIOS,CURADO,CIMBRADO Y DESCIMBRADO,RELLENO CON MATERIAL PRODUCTO DE LA EXCAVACION, LIMPIEZA Y RETIRO DE SOBRANTES FUERA DE OBRA,IMPERMEABILIZACION,HERRAMIENTA,EQUIPO Y MANO DE OBRA QUE INTERVENGAN Y TODO LO NECESARIO PARA LA CORRECTA EJECUCIÓN DE LOS TRABAJOS (VER DETALLE EN PLANO SFyA-RPPC-EST-08.1) </t>
  </si>
  <si>
    <t>RPPC- CIM -21</t>
  </si>
  <si>
    <t xml:space="preserve">DADO  DE CONCRETO (DA -01) DE 0.40 X 0.40 CM CON CONCRETO BOMBEABLE ESTRUCTURAL F'C=250 KG/CM2 REV.14 AGREGADO 3/4´´., ARMADO CON 8 VARILLAS # 5 EN SENTIDO LONGITUDINAL  Y ESTRIBOS DEL # 3 A CADA 15 CMS., INCLUYE: TRAZO, NIVELACION, EXCAVACION, COLADO Y VIBRADO DE CONCRETO, HABILITADO DE ACERO DE REFUERZO fY=4200 KG/CM2 CORTES,TRASLAPES,ACARREOS Y DESPERDICIOS,CURADO,CIMBRADO Y DESCIMBRADO,RELLENO CON MATERIAL PRODUCTO DE LA EXCAVACION, LIMPIEZA Y RETIRO DE SOBRANTES FUERA DE OBRA,IMPERMEABILIZACION,HERRAMIENTA,EQUIPO Y MANO DE OBRA QUE INTERVENGAN Y TODO LO NECESARIO PARA LA CORRECTA EJECUCIÓN DE LOS TRABAJOS (VER DETALLE EN PLANO SFyA-RPPC-EST-08.1) 
</t>
  </si>
  <si>
    <t>RPPC- CIM -22</t>
  </si>
  <si>
    <t xml:space="preserve">MURO DE BLOCK COMUN ENRASE DE 0.20 CMS DE ESPESOR (MB-03) CON BLOCK DE CONCRETO CON MEDIDAS 0.20X0.20X0.40 CM, ASENTADO Y JUNTEADO CON MORTERO DE CEMENTO-ARENA PROPORCION 1:5 , CON TODAS SUS CELDAS COLADAS CON CONCRETO BOMBEABLE F'C=150 KG/CM2 REV.14 AGREGADO 3/4´´,REFORZADO CON 1 VARILLA DEL #3 A CADA 0.20 CMS:  INCLUYE: TRAZO, NIVELACION, EXCAVACION,MATERIAL CORTES,DESPERDICIOS,ACARREOS,ALINEACION,PLOMEO,ESCUADRAS Y ELEVACIONES, COLADO Y VIBRADO DE CONCRETO, HABILITADO DE ACERO DE REFUERZO fY=4200 KG/CM2 CORTES,TRASLAPES,ACARREOS Y DESPERDICIOS,RELLENO CON MATERIAL PRODUCTO DEL CORTES, LIMPIEZA Y RETIRO DE SOBRANTES FUERA DE OBRA,IMPERMEABILIZACION,HERRAMIENTA,EQUIPO Y MANO DE OBRA QUE INTERVENGAN Y TODO LO NECESARIO PARA LA CORRECTA EJECUCIÓN DE LOS TRABAJOS (VER DETALLE EN PLANO SFyA-RPPC-EST-11.1,,SFyA-RPPC-ALB-01.1) </t>
  </si>
  <si>
    <t>m2</t>
  </si>
  <si>
    <t>RPPC- CIM -23</t>
  </si>
  <si>
    <t xml:space="preserve">MURO DE BLOCK COMUN ENRASE DE 0.15 CMS DE ESPESOR (MB-04) CON BLOCK DE CONCRETO CON MEDIDAS 0.15X0.20X0.40 CM, ASENTADO Y JUNTEADO CON MORTERO DE CEMENTO-ARENA PROPORCION 1:5 , CON TODAS SUS CELDAS COLADAS CON CONCRETO BOMBEABLE F'C=150 KG/CM2 REV.14 AGREGADO 3/4´´,REFORZADO CON 1 VARILLA DEL #3 A CADA 0.20 CMS:  INCLUYE: TRAZO, NIVELACION, EXCAVACION,MATERIAL CORTES,DESPERDICIOS,ACARREOS,ALINEACION,PLOMEO,ESCUADRAS Y ELEVACIONES, COLADO Y VIBRADO DE CONCRETO, HABILITADO DE ACERO DE REFUERZO fY=4200 KG/CM2 CORTES,TRASLAPES,ACARREOS Y DESPERDICIOS,RELLENO CON MATERIAL PRODUCTO DEL CORTES, LIMPIEZA Y RETIRO DE SOBRANTES FUERA DE OBRA,IMPERMEABILIZACION,HERRAMIENTA,EQUIPO Y MANO DE OBRA QUE INTERVENGAN Y TODO LO NECESARIO PARA LA CORRECTA EJECUCIÓN DE LOS TRABAJOS (VER DETALLE EN PLANO SFyA-RPPC-EST-11.1,,SFyA-RPPC-ALB-01.1) </t>
  </si>
  <si>
    <t>SUBTOTAL CIMENTACION</t>
  </si>
  <si>
    <t xml:space="preserve">ALBAÑILERÍA </t>
  </si>
  <si>
    <t>RPPC- ALB -01</t>
  </si>
  <si>
    <t xml:space="preserve">MUROS Y PRETILES DE BLOCK COMUN  DE 0.20 CMS DE ESPESOR (MB-01) ,COLOCADO A DIFERENTES ALTURAS EN NIVELES N1,ENTREPISO Y AZOTEA CON BLOCK DE CONCRETO CON MEDIDAS 0.20X0.20X0.40 CM, ASENTADO Y JUNTEADO CON MORTERO DE CEMENTO-ARENA PROPORCION 1:5 , CON SUS CELDAS COLADAS CON CONCRETO BOMBEABLE F'C=150 KG/CM2 REV.14 AGREGADO 3/4´´,REFORZADO CON 1 VARILLA DEL #3 A CADA 0.20 CMS:  INCLUYE: TRAZO, NIVELACION, EXCAVACION,MATERIAL CORTES,DESPERDICIOS,ACARREOS,ALINEACION,PLOMEO,ESCUADRAS Y ELEVACIONES, COLADO Y VIBRADO DE CONCRETO, HABILITADO DE ACERO DE REFUERZO fY=4200 KG/CM2 CORTES,TRASLAPES,ACARREOS Y DESPERDICIOS, LIMPIEZA Y RETIRO DE SOBRANTES FUERA DE OBRA,HERRAMIENTA,EQUIPO Y MANO DE OBRA QUE INTERVENGAN Y TODO LO NECESARIO PARA LA CORRECTA EJECUCIÓN DE LOS TRABAJOS (VER DETALLES EN PLANOS SFyA-RPPC-EST-11.1,SFyA-RPPC-EST-11.4,SFyA-RPPC-ALB-01.1,SFyA-RPPC-ALB-01.2,SFyA-RPPC-ALB-01.3) </t>
  </si>
  <si>
    <t>RPPC- ALB -02</t>
  </si>
  <si>
    <t xml:space="preserve">MUROS Y PRETILES DE BLOCK COMUN  DE 0.15 CMS DE ESPESOR (MB-02) ,COLOCADO A DIFERENTES ALTURAS EN NIVELES N1,ENTREPISO Y AZOTEA CON BLOCK DE CONCRETO CON MEDIDAS 0.15X0.20X0.40 CM, ASENTADO Y JUNTEADO CON MORTERO DE CEMENTO-ARENA PROPORCION 1:5 , CON SUS CELDAS COLADAS CON CONCRETO BOMBEABLE F'C=150 KG/CM2 REV.14 AGREGADO 3/4´´,REFORZADO CON 1 VARILLA DEL #3 A CADA 0.20 CMS:  INCLUYE: TRAZO, NIVELACION, EXCAVACION,MATERIAL CORTES,DESPERDICIOS,ACARREOS,ALINEACION,PLOMEO,ESCUADRAS Y ELEVACIONES, COLADO Y VIBRADO DE CONCRETO, HABILITADO DE ACERO DE REFUERZO fY=4200 KG/CM2 CORTES,TRASLAPES,ACARREOS Y DESPERDICIOS, LIMPIEZA Y RETIRO DE SOBRANTES FUERA DE OBRA,HERRAMIENTA,EQUIPO Y MANO DE OBRA QUE INTERVENGAN Y TODO LO NECESARIO PARA LA CORRECTA EJECUCIÓN DE LOS TRABAJOS (VER DETALLES EN PLANOS SFyA-RPPC-EST-11.1,SFyA-RPPC-EST-11.4,SFyA-RPPC-ALB-01.1,SFyA-RPPC-ALB-01.2,SFyA-RPPC-ALB-01.3) </t>
  </si>
  <si>
    <t>RPPC- ALB -03</t>
  </si>
  <si>
    <t xml:space="preserve">COLUMNA DE CONCRETO (CL -01)  DE  1.30 X 0.50 CM EN NIVELES N1,ENTREPISO Y AZOTEA CON CONCRETO BOMBEABLE ESTRUCTURAL F'C=250 KG/CM2 REV.14 AGREGADO 3/4´´. ARMADA CON 24 VARILLA DEL # 6  EN SENTIDO LONGITUDINAL Y ESTRIBOS CON VARILLAS DEL # 3  A CADA 15 CMS CON 2 GRAPAS DE VARILLAS DEL  #3 A CADA 15 CMS, INCLUYE: TRAZO, NIVELACION, COLADO Y VIBRADO DE CONCRETO, HABILITADO DE ACERO DE REFUERZO fY=4200 KG/CM2 CORTES,TRASLAPES,ACARREOS Y DESPERDICIOS,CURADO,CIMBRADO Y DESCIMBRADO, LIMPIEZA Y RETIRO DE SOBRANTES FUERA DE OBRA,HERRAMIENTA,EQUIPO Y MANO DE OBRA QUE INTERVENGAN Y TODO LO NECESARIO PARA LA CORRECTA EJECUCIÓN DE LOS TRABAJOS (VER DETALLE EN PLANOS SFyA-RPPC-EST-08.1,SFyA-RPPC-EST-11.2,SFyA-RPPC-EST-11.4) </t>
  </si>
  <si>
    <t>RPPC- ALB -04</t>
  </si>
  <si>
    <t xml:space="preserve">COLUMNA DE CONCRETO (CL -02)  DE  1.20 X 0.50 CM.EN NIVELES N1,ENTREPISO Y AZOTEA CON CONCRETO BOMBEABLE ESTRUCTURAL F'C=250 KG/CM2 REV.14 AGREGADO 3/4´´. ARMADA CON 24 VARILLA DEL # 6  EN SENTIDO LONGITUDINAL Y ESTRIBOS CON VARILLAS DEL # 3  A CADA 15 CMS CON 2 GRAPAS DE VARILLAS DEL  #3 A CADA 15 CMS, INCLUYE: TRAZO, NIVELACION, COLADO Y VIBRADO DE CONCRETO, HABILITADO DE ACERO DE REFUERZO fY=4200 KG/CM2 CORTES,TRASLAPES,ACARREOS Y DESPERDICIOS,CURADO,CIMBRADO Y DESCIMBRADO, LIMPIEZA Y RETIRO DE SOBRANTES FUERA DE OBRA,HERRAMIENTA,EQUIPO Y MANO DE OBRA QUE INTERVENGAN Y TODO LO NECESARIO PARA LA CORRECTA EJECUCIÓN DE LOS TRABAJOS (VER DETALLE EN PLANOS SFyA-RPPC-EST-08.1,SFyA-RPPC-EST-11.1,SFyA-RPPC-EST-11.2,SFyA-RPPC-EST-11.4) </t>
  </si>
  <si>
    <t>RPPC- ALB -05</t>
  </si>
  <si>
    <t>COLUMNA DE CONCRETO (CL -03)  DE  1.00 X 0.50 CM.EN NIVELES N1,ENTREPISO Y AZOTEA CON CONCRETO BOMBEABLE ESTRUCTURAL F'C=250 KG/CM2 REV.14 AGREGADO 3/4´´. ARMADA CON 18 VARILLA DEL # 6  EN SENTIDO LONGITUDINAL Y ESTRIBOS CON VARILLAS DEL # 3  A CADA 15 CMS CON 1 GRAPA DE VARILLA DEL  #3 A CADA 15 CMS,  INCLUYE: TRAZO, NIVELACION, COLADO Y VIBRADO DE CONCRETO, HABILITADO DE ACERO DE REFUERZO fY=4200 KG/CM2 CORTES,TRASLAPES,ACARREOS Y DESPERDICIOS,CURADO,CIMBRADO Y DESCIMBRADO, LIMPIEZA Y RETIRO DE SOBRANTES FUERA DE OBRA,HERRAMIENTA,EQUIPO Y MANO DE OBRA QUE INTERVENGAN Y TODO LO NECESARIO PARA LA CORRECTA EJECUCIÓN DE LOS TRABAJOS (VER DETALLE EN PLANOS SFyA-RPPC-EST-08.1,SFyA-RPPC-EST-11.1,SFyA-RPPC-EST-11.2,SFyA-RPPC-EST-11.4)</t>
  </si>
  <si>
    <t>RPPC- ALB -06</t>
  </si>
  <si>
    <t>COLUMNA DE CONCRETO (CL -04)  DE  0.80 X 0.50 CM.EN NIVELES N1,ENTREPISO Y AZOTEA CON CONCRETO BOMBEABLE ESTRUCTURAL F'C=250 KG/CM2 REV.14 AGREGADO 3/4´´. ARMADA CON 14 VARILLA DEL # 6  EN SENTIDO LONGITUDINAL Y ESTRIBOS CON VARILLAS DEL # 3  A CADA 15 CMS CON 1 GRAPA DE VARILLA DEL  #3 A CADA 15 CMS, INCLUYE: TRAZO, NIVELACION, COLADO Y VIBRADO DE CONCRETO, HABILITADO DE ACERO DE REFUERZO fY=4200 KG/CM2 CORTES,TRASLAPES,ACARREOS Y DESPERDICIOS,CURADO,CIMBRADO Y DESCIMBRADO, LIMPIEZA Y RETIRO DE SOBRANTES FUERA DE OBRA,HERRAMIENTA,EQUIPO Y MANO DE OBRA QUE INTERVENGAN Y TODO LO NECESARIO PARA LA CORRECTA EJECUCIÓN DE LOS TRABAJOS (VER DETALLE EN PLANOS SFyA-RPPC-EST-08.1,SFyA-RPPC-EST-11.1,SFyA-RPPC-EST-11.2,SFyA-RPPC-EST-11.4)</t>
  </si>
  <si>
    <t>RPPC- ALB -07</t>
  </si>
  <si>
    <t>COLUMNA DE CONCRETO (CL -05)  DE  0.80 X 0.30 CM.EN NIVELES N1,ENTREPISO Y AZOTEA CON CONCRETO BOMBEABLE ESTRUCTURAL F'C=250 KG/CM2 REV.14 AGREGADO 3/4´´. ARMADA CON 14 VARILLA DEL # 6  EN SENTIDO LONGITUDINAL Y ESTRIBOS CON VARILLAS DEL # 3  A CADA 15 CMS CON 1 GRAPA DE VARILLA DEL  #3 A CADA 15 CMS, INCLUYE: TRAZO, NIVELACION, COLADO Y VIBRADO DE CONCRETO, HABILITADO DE ACERO DE REFUERZO fY=4200 KG/CM2 CORTES,TRASLAPES,ACARREOS Y DESPERDICIOS,CURADO,CIMBRADO Y DESCIMBRADO, LIMPIEZA Y RETIRO DE SOBRANTES FUERA DE OBRA,HERRAMIENTA,EQUIPO Y MANO DE OBRA QUE INTERVENGAN Y TODO LO NECESARIO PARA LA CORRECTA EJECUCIÓN DE LOS TRABAJOS (VER DETALLE EN PLANOS SFyA-RPPC-EST-08.1,SFyA-RPPC-EST-11.1,SFyA-RPPC-EST-11.2,SFyA-RPPC-EST-11.4)</t>
  </si>
  <si>
    <t>RPPC- ALB -08</t>
  </si>
  <si>
    <t xml:space="preserve">COLUMNA DE CONCRETO CIRCULAR  (CL -06)  DE  ø40 CM DE DIAMETRO.EN NIVELES N1 Y ENTREPISO CON CONCRETO BOMBEABLE ESTRUCTURAL F'C=250 KG/CM2 REV.14 AGREGADO 3/4´´. ARMADA CON 8 VARILLA DEL # 5  EN SENTIDO LONGITUDINAL Y ESPIRAL CON VARILLA DEL # 3  A CADA 15 CMS,  INCLUYE: TRAZO, NIVELACION, COLADO Y VIBRADO DE CONCRETO, HABILITADO DE ACERO DE REFUERZO fY=4200 KG/CM2 CORTES,TRASLAPES,ACARREOS Y DESPERDICIOS,CURADO,CIMBRADO Y DESCIMBRADO, LIMPIEZA Y RETIRO DE SOBRANTES FUERA DE OBRA,HERRAMIENTA,EQUIPO Y MANO DE OBRA QUE INTERVENGAN Y TODO LO NECESARIO PARA LA CORRECTA EJECUCIÓN DE LOS TRABAJOS (VER DETALLE EN PLANOS SFyA-RPPC-EST-08.1,SFyA-RPPC-EST-11.2,SFyA-RPPC-EST-11.4) </t>
  </si>
  <si>
    <t>RPPC- ALB -09</t>
  </si>
  <si>
    <t xml:space="preserve">COLUMNA DE CONCRETO CIRCULAR  (CL -07)  DE  ø30 CM DE DIAMETRO.EN NIVELES N1 Y ENTREPISO CON CONCRETO BOMBEABLE ESTRUCTURAL F'C=250 KG/CM2 REV.14 AGREGADO 3/4´´. ARMADA CON 6 VARILLA DEL #4  EN SENTIDO LONGITUDINAL Y ESPIRAL CON VARILLA DEL # 3  A CADA 15 CMS,  INCLUYE: TRAZO, NIVELACION, COLADO Y VIBRADO DE CONCRETO, HABILITADO DE ACERO DE REFUERZO fY=4200 KG/CM2 CORTES,TRASLAPES,ACARREOS Y DESPERDICIOS,CURADO,CIMBRADO Y DESCIMBRADO, LIMPIEZA Y RETIRO DE SOBRANTES FUERA DE OBRA,HERRAMIENTA,EQUIPO Y MANO DE OBRA QUE INTERVENGAN Y TODO LO NECESARIO PARA LA CORRECTA EJECUCIÓN DE LOS TRABAJOS (VER DETALLE EN PLANOS SFyA-RPPC-EST-08.1,SFyA-RPPC-EST-11.2,SFyA-RPPC-EST-11.4) </t>
  </si>
  <si>
    <t>RPPC- ALB -10</t>
  </si>
  <si>
    <t xml:space="preserve">CASTILLO DE CONCRETO (K-01) DE 0.91-1.00 X 0.20 CM EN NIVELES N1,ENTREPISO Y AZOTEA CON CONCRETO BOMBEABLE ESTRUCTURAL F'C=250 KG/CM2 REV.14 AGREGADO 3/4´´., ARMADO CON 16 VARILLAS # 4 EN SENTIDO LONGITUDINAL  Y ESTRIBOS DEL # 3 A CADA 15 CMS, CON 2 GRAPAS DE VARILLAS DEL #3 A CADA 30 CMS., INCLUYE: TRAZO, NIVELACION, COLADO Y VIBRADO DE CONCRETO, HABILITADO DE ACERO DE REFUERZO fY=4200 KG/CM2 CORTES,TRASLAPES,ACARREOS Y DESPERDICIOS,CURADO,CIMBRADO Y DESCIMBRADO, LIMPIEZA Y RETIRO DE SOBRANTES FUERA DE OBRA,HERRAMIENTA,EQUIPO Y MANO DE OBRA QUE INTERVENGAN Y TODO LO NECESARIO PARA LA CORRECTA EJECUCIÓN DE LOS TRABAJOS (VER DETALLE EN PLANOS SFyA-RPPC-EST-08.1,SFyA-RPPC-EST-11.2,SFyA-RPPC-EST-11.4) </t>
  </si>
  <si>
    <t>RPPC- ALB -11</t>
  </si>
  <si>
    <t xml:space="preserve">CASTILLO DE CONCRETO (K-02) DE 0.51-0.60 X 0.20 CM CON EN NIVELES N1,ENTREPISO Y AZOTEA CONCRETO BOMBEABLE ESTRUCTURAL F'C=250 KG/CM2 REV.14 AGREGADO 3/4´´., ARMADO CON 10 VARILLAS # 4 EN SENTIDO LONGITUDINAL  Y ESTRIBOS DEL # 3 A CADA 15 CMS, CON 1GRAPA DE VARILLA DEL #3 A CADA 30 CMS.,INCLUYE: TRAZO, NIVELACION, COLADO Y VIBRADO DE CONCRETO, HABILITADO DE ACERO DE REFUERZO fY=4200 KG/CM2 CORTES,TRASLAPES,ACARREOS Y DESPERDICIOS,CURADO,CIMBRADO Y DESCIMBRADO, LIMPIEZA Y RETIRO DE SOBRANTES FUERA DE OBRA,HERRAMIENTA,EQUIPO Y MANO DE OBRA QUE INTERVENGAN Y TODO LO NECESARIO PARA LA CORRECTA EJECUCIÓN DE LOS TRABAJOS (VER DETALLE EN PLANOS SFyA-RPPC-EST-08.1,SFyA-RPPC-EST-11.2,SFyA-RPPC-EST-11.4) </t>
  </si>
  <si>
    <t>RPPC- ALB -12</t>
  </si>
  <si>
    <t xml:space="preserve">CASTILLO DE CONCRETO (K-03) DE 0.41-0.50 X 0.20 CM EN NIVELES N1,ENTREPISO Y AZOTEA CON CONCRETO BOMBEABLE ESTRUCTURAL F'C=250 KG/CM2 REV.14 AGREGADO 3/4´´., ARMADO CON 8 VARILLAS # 4 EN SENTIDO LONGITUDINAL  Y ESTRIBOS DEL # 3 A CADA 15 CMS.,INCLUYE: TRAZO, NIVELACION, COLADO Y VIBRADO DE CONCRETO, HABILITADO DE ACERO DE REFUERZO fY=4200 KG/CM2 CORTES,TRASLAPES,ACARREOS Y DESPERDICIOS,CURADO,CIMBRADO Y DESCIMBRADO, LIMPIEZA Y RETIRO DE SOBRANTES FUERA DE OBRA,HERRAMIENTA,EQUIPO Y MANO DE OBRA QUE INTERVENGAN Y TODO LO NECESARIO PARA LA CORRECTA EJECUCIÓN DE LOS TRABAJOS (VER DETALLE EN PLANOS SFyA-RPPC-EST-08.1,SFyA-RPPC-EST-11.2,SFyA-RPPC-EST-11.4) </t>
  </si>
  <si>
    <t>RPPC- ALB -13</t>
  </si>
  <si>
    <t xml:space="preserve">CASTILLO DE CONCRETO (K-04) DE 0.21-0.30 X 0.15-0.20 CM EN NIVELES N1,ENTREPISO Y AZOTEA CON CONCRETO BOMBEABLE ESTRUCTURAL F'C=250 KG/CM2 REV.14 AGREGADO 3/4´´., ARMADO CON 6 VARILLAS # 4 EN SENTIDO LONGITUDINAL  Y ESTRIBOS DEL # 3 A CADA 15 CMS.,INCLUYE: TRAZO, NIVELACION, COLADO Y VIBRADO DE CONCRETO, HABILITADO DE ACERO DE REFUERZO fY=4200 KG/CM2 CORTES,TRASLAPES,ACARREOS Y DESPERDICIOS,CURADO,CIMBRADO Y DESCIMBRADO, LIMPIEZA Y RETIRO DE SOBRANTES FUERA DE OBRA,HERRAMIENTA,EQUIPO Y MANO DE OBRA QUE INTERVENGAN Y TODO LO NECESARIO PARA LA CORRECTA EJECUCIÓN DE LOS TRABAJOS (VER DETALLE EN PLANOS SFyA-RPPC-EST-08.1,SFyA-RPPC-EST-11.2,SFyA-RPPC-EST-11.4) </t>
  </si>
  <si>
    <t>RPPC- ALB -14</t>
  </si>
  <si>
    <t xml:space="preserve">CASTILLO DE CONCRETO (K-OX) DE FORMA IRREGULAR DE 0.64 X 0.564 CM EN NIVELES N1,ENTREPISO Y AZOTEA CON CONCRETO BOMBEABLE ESTRUCTURAL F'C=250 KG/CM2 REV.14 AGREGADO 3/4´´., ARMADO CON 18 VARILLAS # 4 EN SENTIDO LONGITUDINAL  Y ESTRIBOS DEL # 3 A CADA 15 CMS.,INCLUYE: TRAZO, NIVELACION, COLADO Y VIBRADO DE CONCRETO, HABILITADO DE ACERO DE REFUERZO fY=4200 KG/CM2 CORTES,TRASLAPES,ACARREOS Y DESPERDICIOS,CURADO,CIMBRADO Y DESCIMBRADO, LIMPIEZA Y RETIRO DE SOBRANTES FUERA DE OBRA,HERRAMIENTA,EQUIPO Y MANO DE OBRA QUE INTERVENGAN Y TODO LO NECESARIO PARA LA CORRECTA EJECUCIÓN DE LOS TRABAJOS (VER DETALLE EN PLANOS SFyA-RPPC-EST-08.1,SFyA-RPPC-EST-11.2,SFyA-RPPC-EST-11.4) </t>
  </si>
  <si>
    <t>RPPC- ALB -18</t>
  </si>
  <si>
    <t xml:space="preserve">MURO DE CONCRETO ARMADO (MC -01)  DE 20 CMS DE ESPESOR EN NIVELES SOTANO,N1,ENTREPISO CON CONCRETO BOMBEABLE ESTRUCTURAL F'C=250 KG/CM2 REV.14 AGREGADO 3/4´´. ARMADO CON VARILLAS DEL # 3 A CADA 30 CMS EN SENTIDO HORIZONTAL Y VARILLAS DEL #4 A CADA 20 CMS EN SENTIDO VERTICAL Y ESTRIBOS EN ESQUINAS CON VARILLAS DEL # 3  A CADA 15 CMS, INCLUYE: TRAZO, NIVELACION, EXCAVACION, COLADO Y VIBRADO DE CONCRETO, HABILITADO DE ACERO DE REFUERZO fY=4200 KG/CM2 CORTES,TRASLAPES,ACARREOS Y DESPERDICIOS,CURADO,CIMBRADO Y DESCIMBRADO,RELLENO CON MATERIAL PRODUCTO DE LA EXCAVACION, LIMPIEZA Y RETIRO DE SOBRANTES FUERA DE OBRA,IMPERMEABILIZACION,HERRAMIENTA,EQUIPO Y MANO DE OBRA QUE INTERVENGAN Y TODO LO NECESARIO PARA LA CORRECTA EJECUCIÓN DE LOS TRABAJOS (VER DETALLE EN PLANO SFyA-RPPC-EST-08.2,SFyA-RPPC-EST-11.1,SFyA-RPPC-EST-11.2) </t>
  </si>
  <si>
    <t>RPPC- ALB -19</t>
  </si>
  <si>
    <t xml:space="preserve">MURO DE CONCRETO ARMADO (MC -03)  DE 10 CMS DE ESPESOR EN NIVELES SOTANO,N1,ENTREPISO,AZOTEA Y CUBIERTA CON CONCRETO BOMBEABLE ESTRUCTURAL F'C=250 KG/CM2 REV.14 AGREGADO 3/4´´. ARMADO CON VARILLAS DEL # 3 A CADA 30 CMS EN SENTIDO HORIZONTAL Y VARILLAS DEL #4 A CADA 30 CMS EN SENTIDO VERTICAL , INCLUYE: TRAZO, NIVELACION, EXCAVACION, COLADO Y VIBRADO DE CONCRETO, HABILITADO DE ACERO DE REFUERZO fY=4200 KG/CM2 CORTES,TRASLAPES,ACARREOS Y DESPERDICIOS,CURADO,CIMBRADO Y DESCIMBRADO,RELLENO CON MATERIAL PRODUCTO DE LA EXCAVACION, LIMPIEZA Y RETIRO DE SOBRANTES FUERA DE OBRA,IMPERMEABILIZACION,HERRAMIENTA,EQUIPO Y MANO DE OBRA QUE INTERVENGAN Y TODO LO NECESARIO PARA LA CORRECTA EJECUCIÓN DE LOS TRABAJOS (VER DETALLE EN PLANO SFyA-RPPC-EST-08.2,SFyA-RPPC-EST-11.1,SFyA-RPPC-EST-11.2,SFyA-RPPC-EST-11.4,,SFyA-RPPC-EST-11.5) </t>
  </si>
  <si>
    <t>RPPC- ALB -20</t>
  </si>
  <si>
    <t xml:space="preserve">LOSA MACIZA DE CONCRETO DE 15 CMS DE ESPESOR EN NIVEL -1.50 (SOTANO) CON CONCRETO BOMBEABLE ESTRUCTURAL F'C=250 KG/CM2 REV.14 AGREGADO 3/4´´,ARMADA CON DOBLE PARRILLA CON VARILLAS #4 A CADA 20 CMS AMBOS SENTIDOS, INCLUYE: CIMBRA ,COLADO VIBRADO, CURADO, NIVELADO A DETALLE Y VERIFICADOS SUS NIVELES, REGLEADO,  ACABADO CON PLANA DE MADERA LISTO PARA RECIBIR CUALQUIER ACABADO,LIMPIEZA Y RETIRO DE SOBRANTES FUERA DE OBRA,HERRAMIENTA,EQUIPO Y MANO DE OBRA QUE INTERVENGAN Y TODO LO NECESARIO PARA LA CORRECTA EJECUCIÓN DE LOS TRABAJOS (VER DETALLE EN PLANO SFyA-RPPC-EST-08.2,SFyA-RPPC-EST-07.1,SFyA-RPPC-EST-10.1,SFyA-RPPC-EST-10.2,SFyA-RPPC-EST-10.3) </t>
  </si>
  <si>
    <t>RPPC- ALB -21</t>
  </si>
  <si>
    <t xml:space="preserve">LOSA MACIZA DE CONCRETO DE 15 CMS DE ESPESOR A NIVEL N1 CON CONCRETO BOMBEABLE ESTRUCTURAL F'C=250 KG/CM2 REV.14 AGREGADO 3/4´´,ARMADA CON DOBLE PARRILLA CON VARILLAS #4 A CADA 20 CMS AMBOS SENTIDOS, INCLUYE: CIMBRA ,COLADO VIBRADO, CURADO, NIVELADO A DETALLE Y VERIFICADOS SUS NIVELES, REGLEADO,  ACABADO CON PLANA DE MADERA LISTO PARA RECIBIR CUALQUIER ACABADO,LIMPIEZA Y RETIRO DE SOBRANTES FUERA DE OBRA,HERRAMIENTA,EQUIPO Y MANO DE OBRA QUE INTERVENGAN Y TODO LO NECESARIO PARA LA CORRECTA EJECUCIÓN DE LOS TRABAJOS (VER DETALLE EN PLANO SFyA-RPPC-EST-08.2,SFyA-RPPC-EST-07.1,SFyA-RPPC-EST-10.1,SFyA-RPPC-EST-10.2,SFyA-RPPC-EST-10.3) </t>
  </si>
  <si>
    <t>RPPC- ALB -22</t>
  </si>
  <si>
    <t>ENTORTADO EN AZOTEA Y CUBIERTAS A BASE DE MORTERO CEMENTO - ARENA 1:5, DE ESPESOR PROMEDIO DE 10 CM PARA DAR PENDIENTES Y RECIBIR IMPERMEABILIZANTE., INCLUYE: DISTRIBUCIÓN Y FORMACIÓN DE DIAMANTES Y PENDIENTES DE ACUERDO A PLANOS,  ELEVACIÓN DE MATERIALES, PRUEBAS DE ESCURRIMIENTO, ACARREOS DENTRO DE LA OBRA, ACABADO CON PLANA DE MADERA Y SIN IMPERFECCIONES,LIMPIEZA Y RETIRO DE SOBRANTES FUERA DE OBRA,HERRAMIENTA,EQUIPO Y MANO DE OBRA QUE INTERVENGAN Y TODO LO NECESARIO PARA LA CORRECTA EJECUCIÓN DE LOS TRABAJOS.(VER DETALLE EN PLANO SFyA-RPPC-EST-11.3,SFyA-RPPC-ETC-01,SFyA-RPPC-AC-01.4,SFyA-RPPC-AC-01.5)</t>
  </si>
  <si>
    <t>RPPC- ALB -23</t>
  </si>
  <si>
    <t>SUMINISTRO Y COLOCACIÓN DE IMPERMEABILIZANTE SOBRE ENTORTADO DE AZOTEA, A BASE DE MATERIAL ELASTOMERICO BLANCO, CON 5 AÑOS DE GARANTÍA POR ESCRITO, INCLUYE: PRUEBAS DE HUEMDAD (SATURACUON DE LOSA), LIMPIEZA, BARRIDO, MALLA REFORZADA, RECORTES, TRASLAPES, ELEVACIÓN DEL MATERIAL, SELLADO DE COLADERAS Y PUNTOS CRÍTICOS CON CEMENTO PLÁSTICO,HERRAMIENTA,EQUIPO Y MANO DE OBRA QUE INTERVENGAN Y TODO LO NECESARIO PARA LA CORRECTA EJECUCIÓN DE LOS TRABAJOS..(VER DETALLE EN PLANO SFyA-RPPC-EST-11.3,SFyA-RPPC-ETC-01,SFyA-RPPC-AC-01.4,SFyA-RPPC-AC-01.5)</t>
  </si>
  <si>
    <t>RPPC- ALB -24</t>
  </si>
  <si>
    <t xml:space="preserve">MURO DE LADRILLO COLOR GRIS,INCLUYE: TRAZO, NIVELACION,MATERIAL CORTES,DESPERDICIOS,ACARREOS,ALINEACION,PLOMEO,ESCUADRAS Y ELEVACIONES, COLADO Y VIBRADO DE CONCRETO, LIMPIEZA Y RETIRO DE SOBRANTES FUERA DE OBRA,HERRAMIENTA,EQUIPO Y MANO DE OBRA QUE INTERVENGAN Y TODO LO NECESARIO PARA LA CORRECTA EJECUCIÓN DE LOS TRABAJOS (VER DETALLES EN PLANOS SFyA-RPPC-TOP-02.1,SFyA-RPPC-AC-01.1,SFyA-RPPC-AC-01.2,SFyA-RPPC-AC-01.3,SFyA-RPPC-AC-01.4,SFyA-RPPC-AC-01.5) </t>
  </si>
  <si>
    <t>SUBTOTAL ALBAÑILERIA</t>
  </si>
  <si>
    <t>ESTRUCTURA</t>
  </si>
  <si>
    <t>RPPC- EST -01</t>
  </si>
  <si>
    <t xml:space="preserve">ELABORACION DE LOSA NERVADA EN ENTREPISO CON CONCRETO BOMBEABLE ESTRUCTURAL F'C=250 KG/CM2 REV.14 AGREGADO 3/4´´ DE 30 CMS DE ESPESOR CON CASETON DE POLIESTIRENO DE 60x60x22.5 CMS  ,CAPA DE COMPRESION DE 7 CMS DE ESPESOR COMPUESTA DE VARILLAS DE #3 A CADA 20 CMS EN AMBOS SENTIDOS Y BASTONES PERIMETRALES ADICIONALES DE VARILLA DE #4 A CADA 20 CMS CON UN DESAROLLO DE 1.20 MTS , INCLUYE: NERVADURAS (NV-01) DE 0.30 X 0.10 CMS CON CONCRETO BOMBEABLE ESTRUCTURAL F'C=250 KG/CM2 REV.14 AGREGADO 3/4´´ Y ACERO ESTRUCTURAL CON 2 VARILLAS #4 SENTIDO LONGITUDINAL , MAS 1 VARILLA EN SENTIDO LONGITUDINAL #3 Y GRAPAS DE VARILLA DEL #3 A CADA 15 CMS , NERVADURAS (NVP-01) DE 0.30 X 0.15 CMS  CON CONCRETO BOMBEABLE ESTRUCTURAL F'C=250 KG/CM2 REV.14 AGREGADO 3/4´´ Y ACERO ESTRUCTURAL CON 4 VARILLAS #4 SENTIDO LONGITUDINAL , MAS 1 VARILLA EN SENTIDO LONGITUDINAL/4 DEL  #4 Y ESTRIBOS DE VARILLA DEL #3 A CADA 15 CMS,TRABE DE CONCRETO (TR-02) DE 0.50 X 0.20 CMS CON CONCRETO BOMBEABLE ESTRUCTURAL F'C=250 KG/CM2 REV.14 AGREGADO 3/4´´ Y ACERO ESTRUCTURAL CON 6 VARILLAS #4 SENTIDO LONGITUDINAL Y ESTRIBOS DE VARILLA DEL #3 A CADA 15 CMS,LOS ESTRIBOS DEBERAN COLOCARSE A CADA 10 CMS EN UNA LONGITUD DE L/3 DE LA TRABE DE INICIO Y FINAL,TRABE DE CONCRETO (TA-01) DE 0.30 X 0.30 CMS CON CONCRETO BOMBEABLE ESTRUCTURAL F'C=250 KG/CM2 REV.14 AGREGADO 3/4´´ Y ACERO ESTRUCTURAL CON 6 VARILLAS #4 SENTIDO LONGITUDINAL Y ESTRIBOS DE VARILLA DEL #3 A CADA 15 CMS,CIMBRA Y DESCIMBRADO,COLADO VIBRADO, CURADO, NIVELADO A DETALLE Y VERIFICADOS SUS NIVELES, REGLEADO,  ACABADO CON PLANA DE MADERA LISTO PARA RECIBIR CUALQUIER ACABADO,LIMPIEZA Y RETIRO DE SOBRANTES FUERA DE OBRA,HERRAMIENTA,EQUIPO Y MANO DE OBRA QUE INTERVENGAN Y TODO LO NECESARIO PARA LA CORRECTA EJECUCIÓN DE LOS TRABAJOS (VER DETALLE EN PLANO SFyA-RPPC-EST-08.2,SFyA-RPPC-EST-11.2) </t>
  </si>
  <si>
    <t>RPPC- EST -02</t>
  </si>
  <si>
    <t xml:space="preserve">ELABORACION DE ESCALERA DE CONCRETO EN AREA DE ARCHIVO-ENTREPISO CON CONCRETO BOMBEABLE ESTRUCTURAL F'C=250 KG/CM2 REV.14 AGREGADO 3/4´´ CON ESCALONES REFORZADOS DE 0.28 CMS DE HUELLA Y 0.18 CMS DE ALTURA CON UN DESCANSO INTERMEDIO DE LOSA DE 15 CMS DE ESPESOR ARMADA CON VARILLAS #4 A CADA 20 CMS EN SENTIDO LONGITUDINAL AMBOS LECHOS Y VARILLAS #3 A CADA 25 CMS EN SENTIDO TRANSVERSAL;INCLUYE:CIMBRA Y DESCIMBRADO ,COLADO VIBRADO, CURADO, NIVELADO A DETALLE Y VERIFICADOS SUS NIVELES, REGLEADO,  ACABADO CON PLANA DE MADERA LISTO PARA RECIBIR CUALQUIER ACABADO,LIMPIEZA Y RETIRO DE SOBRANTES FUERA DE OBRA,HERRAMIENTA,EQUIPO Y MANO DE OBRA QUE INTERVENGAN Y TODO LO NECESARIO PARA LA CORRECTA EJECUCIÓN DE LOS TRABAJOS (VER DETALLE EN PLANO SFyA-RPPC-EST-07.1,SFyA-RPPC-EST-08.2,SFyA-RPPC-EST-01.2) </t>
  </si>
  <si>
    <t>RPPC- EST -03</t>
  </si>
  <si>
    <t xml:space="preserve">ELABORACION DE LOSA NERVADA EN ENTREPISO NIVEL +4.60 CON CONCRETO BOMBEABLE ESTRUCTURAL F'C=250 KG/CM2 REV.14 AGREGADO 3/4´´ DE 30 CMS DE ESPESOR CON CASETON DE POLIESTIRENO DE 60x60x22.5 CMS  ,CAPA DE COMPRESION DE 7 CMS DE ESPESOR COMPUESTA DE VARILLAS DE #3 A CADA 20 CMS EN AMBOS SENTIDOS Y BASTONES PERIMETRALES ADICIONALES DE VARILLA DE #4 A CADA 20 CMS CON UN DESAROLLO DE 1.20 MTS , INCLUYE: NERVADURAS (NV-01) DE 0.30 X 0.10 CMS CON CONCRETO BOMBEABLE ESTRUCTURAL F'C=250 KG/CM2 REV.14 AGREGADO 3/4´´ Y ACERO ESTRUCTURAL CON 2 VARILLAS #4 SENTIDO LONGITUDINAL , MAS 1 VARILLA EN SENTIDO LONGITUDINAL #3 Y GRAPAS DE VARILLA DEL #3 A CADA 15 CMS , NERVADURAS (NVP-01) DE 0.30 X 0.15 CMS  CON CONCRETO BOMBEABLE ESTRUCTURAL F'C=250 KG/CM2 REV.14 AGREGADO 3/4´´ Y ACERO ESTRUCTURAL CON 4 VARILLAS #4 SENTIDO LONGITUDINAL , MAS 1 VARILLA EN SENTIDO LONGITUDINAL/4 DEL  #4 Y ESTRIBOS DE VARILLA DEL #3 A CADA 15 CMS,TRABE DE CONCRETO (TR-01) DE 0.50 X 0.35 CMS CON CONCRETO BOMBEABLE ESTRUCTURAL F'C=250 KG/CM2 REV.14 AGREGADO 3/4´´ Y ACERO ESTRUCTURAL CON 2 VARILLAS #4 SENTIDO LONGITUDINAL,4 VARILLAS #5 SENTIDO LONGITUDINAL,4 VARILLAS #6 SENTIDO LONGITUDINAL Y ESTRIBOS DE VARILLA DEL #3 A CADA 15 CMS,LOS ESTRIBOS DEBERAN COLOCARSE A CADA 10 CMS EN UNA LONGITUD DE L/3 DE LA TRABE DE INICIO Y FINAL,TRABE DE CONCRETO (TR-02) DE 0.50 X 0.20 CMS CON CONCRETO BOMBEABLE ESTRUCTURAL F'C=250 KG/CM2 REV.14 AGREGADO 3/4´´ Y ACERO ESTRUCTURAL CON 6 VARILLAS #4 SENTIDO LONGITUDINAL Y ESTRIBOS DE VARILLA DEL #3 A CADA 15 CMS,LOS ESTRIBOS DEBERAN COLOCARSE A CADA 10 CMS EN UNA LONGITUD DE L/3 DE LA TRABE DE INICIO Y FINAL,(TR-03) DE 0.40-0.30 X 0.20-0.15 CMS  CON CONCRETO BOMBEABLE ESTRUCTURAL F'C=250 KG/CM2 REV.14 AGREGADO 3/4´´ Y ACERO ESTRUCTURAL CON 6 VARILLAS #4 SENTIDO LONGITUDINAL MAS 2 VARILLAS #3 SENTIDO LONGITUDINAL Y ESTRIBOS DE VARILLA DEL #3 A CADA 15 CMS,LOS ESTRIBOS DEBERAN COLOCARSE A CADA 10 CMS EN UNA LONGITUD DE L/3 DE LA TRABE DE INICIO Y FINAL,TRABE DE CONCRETO ,(TA-01) DE 0.30 X 0.30 CMS CON CONCRETO BOMBEABLE ESTRUCTURAL F'C=250 KG/CM2 REV.14 AGREGADO 3/4´´ Y ACERO ESTRUCTURAL CON 6 VARILLAS #4 SENTIDO LONGITUDINAL Y ESTRIBOS DE VARILLA DEL #3 A CADA 15 CMS,(TC-01) DE 0.40 X 0.20 CMS  CON CONCRETO BOMBEABLE ESTRUCTURAL F'C=250 KG/CM2 REV.14 AGREGADO 3/4´´ Y ACERO ESTRUCTURAL CON 4 VARILLAS #4 SENTIDO LONGITUDINAL MAS 2 VARILLAS #3 SENTIDO LONGITUDINAL Y ESTRIBOS DE VARILLA DEL #3 A CADA 15 CMS,(TC-02) DE 0.40 X 0.15 CMS  CON CONCRETO BOMBEABLE ESTRUCTURAL F'C=250 KG/CM2 REV.14 AGREGADO 3/4´´ Y ACERO ESTRUCTURAL CON 4 VARILLAS #4 SENTIDO LONGITUDINAL MAS 2 VARILLAS #3 SENTIDO LONGITUDINAL Y ESTRIBOS DE VARILLA DEL #3 A CADA 15 CMS,CAPITEL PARA COLUMNA (CP-02) MEDIDA SEGUN SE REQUIERA CON CONCRETO BOMBEABLE ESTRUCTURAL F'C=250 KG/CM2 REV.14 AGREGADO 3/4´´ Y ACERO ESTRUCTURAL CON VARILLAS #5 ACADA 25 CMS EN AMBOS SENTIDOS EN LECHO SUPERIOR Y VARILLAS #5 ACADA 20 CMS EN AMBOS SENTIDOS EN LECHO INFERIOR, CIMBRA Y DESCIMBRADO,COLADO VIBRADO, CURADO, NIVELADO A DETALLE Y VERIFICADOS SUS NIVELES, REGLEADO,  ACABADO CON PLANA DE MADERA LISTO PARA RECIBIR CUALQUIER ACABADO,LIMPIEZA Y RETIRO DE SOBRANTES FUERA DE OBRA,HERRAMIENTA,EQUIPO Y MANO DE OBRA QUE INTERVENGAN Y TODO LO NECESARIO PARA LA CORRECTA EJECUCIÓN DE LOS TRABAJOS (VER DETALLE EN PLANO SFyA-RPPC-EST-08.2,SFyA-RPPC-EST-11.3) </t>
  </si>
  <si>
    <t>RPPC- EST -04</t>
  </si>
  <si>
    <t xml:space="preserve">ELABORACION DE ESCALERA DE CONCRETO DE NIVEL N01-NIVEL NO2 ENTRE EJES B-C Y EJES 1-2 CON CONCRETO BOMBEABLE ESTRUCTURAL F'C=250 KG/CM2 REV.14 AGREGADO 3/4´´ CON ESCALONES REFORZADOS DE 0.28 CMS DE HUELLA Y 0.18 CMS DE ALTURA CON UN DESCANSO INTERMEDIO DE LOSA DE 15 CMS DE ESPESOR ARMADA CON VARILLAS #4 A CADA 20 CMS EN SENTIDO LONGITUDINAL AMBOS LECHOS Y VARILLAS #3 A CADA 25 CMS EN SENTIDO TRANSVERSAL;INCLUYE:CIMBRA Y DESCIMBRADO ,COLADO VIBRADO, CURADO, NIVELADO A DETALLE Y VERIFICADOS SUS NIVELES, REGLEADO,  ACABADO CON PLANA DE MADERA LISTO PARA RECIBIR CUALQUIER ACABADO,LIMPIEZA Y RETIRO DE SOBRANTES FUERA DE OBRA,HERRAMIENTA,EQUIPO Y MANO DE OBRA QUE INTERVENGAN Y TODO LO NECESARIO PARA LA CORRECTA EJECUCIÓN DE LOS TRABAJOS (VER DETALLE EN PLANO SFyA-RPPC-EST-07.1,SFyA-RPPC-EST-08.2,SFyA-RPPC-EST-01.1) </t>
  </si>
  <si>
    <t>RPPC- EST -05</t>
  </si>
  <si>
    <t xml:space="preserve">ELABORACION DE ESCALERA DE CONCRETO EN CUBO DE  ELEVADORES NIVEL N01-NIVEL NO2 ENTRE EJES D-E Y EJES 5-6 CON CONCRETO BOMBEABLE ESTRUCTURAL F'C=250 KG/CM2 REV.14 AGREGADO 3/4´´ CON ESCALONES REFORZADOS DE 0.28 CMS DE HUELLA Y 0.18 CMS DE ALTURA CON UN DESCANSO INTERMEDIO DE LOSA DE 15 CMS DE ESPESOR ARMADA CON VARILLAS #4 A CADA 20 CMS EN SENTIDO LONGITUDINAL AMBOS LECHOS Y VARILLAS #3 A CADA 25 CMS EN SENTIDO TRANSVERSAL;INCLUYE:CIMBRA Y DESCIMBRADO ,COLADO VIBRADO, CURADO, NIVELADO A DETALLE Y VERIFICADOS SUS NIVELES, REGLEADO,  ACABADO CON PLANA DE MADERA LISTO PARA RECIBIR CUALQUIER ACABADO,LIMPIEZA Y RETIRO DE SOBRANTES FUERA DE OBRA,HERRAMIENTA,EQUIPO Y MANO DE OBRA QUE INTERVENGAN Y TODO LO NECESARIO PARA LA CORRECTA EJECUCIÓN DE LOS TRABAJOS (VER DETALLE EN PLANO SFyA-RPPC-EST-07.2,SFyA-RPPC-EST-08.2,SFyA-RPPC-EST-01.2) </t>
  </si>
  <si>
    <t>RPPC- EST -06</t>
  </si>
  <si>
    <t xml:space="preserve">ELABORACION DE LOSA NERVADA EN ENTREPISO NIVEL +9.20 CON CONCRETO BOMBEABLE ESTRUCTURAL F'C=250 KG/CM2 REV.14 AGREGADO 3/4´´ DE 30 CMS DE ESPESOR CON CASETON DE POLIESTIRENO DE 60x60x22.5 CMS  ,CAPA DE COMPRESION DE 7 CMS DE ESPESOR COMPUESTA DE VARILLAS DE #3 A CADA 20 CMS EN AMBOS SENTIDOS Y BASTONES PERIMETRALES ADICIONALES DE VARILLA DE #4 A CADA 20 CMS CON UN DESAROLLO DE 1.20 MTS , INCLUYE: NERVADURAS (NV-01) DE 0.30 X 0.10 CMS CON CONCRETO BOMBEABLE ESTRUCTURAL F'C=250 KG/CM2 REV.14 AGREGADO 3/4´´ Y ACERO ESTRUCTURAL CON 2 VARILLAS #4 SENTIDO LONGITUDINAL , MAS 1 VARILLA EN SENTIDO LONGITUDINAL #3 Y GRAPAS DE VARILLA DEL #3 A CADA 15 CMS , NERVADURAS (NVP-01) DE 0.30 X 0.15 CMS  CON CONCRETO BOMBEABLE ESTRUCTURAL F'C=250 KG/CM2 REV.14 AGREGADO 3/4´´ Y ACERO ESTRUCTURAL CON 4 VARILLAS #4 SENTIDO LONGITUDINAL , MAS 1 VARILLA EN SENTIDO LONGITUDINAL/4 DEL  #4 Y ESTRIBOS DE VARILLA DEL #3 A CADA 15 CMS,TRABE DE CONCRETO (TR-01) DE 0.50 X 0.35 CMS CON CONCRETO BOMBEABLE ESTRUCTURAL F'C=250 KG/CM2 REV.14 AGREGADO 3/4´´ Y ACERO ESTRUCTURAL CON 2 VARILLAS #4 SENTIDO LONGITUDINAL,4 VARILLAS #5 SENTIDO LONGITUDINAL,4 VARILLAS #6 SENTIDO LONGITUDINAL Y ESTRIBOS DE VARILLA DEL #3 A CADA 15 CMS,LOS ESTRIBOS DEBERAN COLOCARSE A CADA 10 CMS EN UNA LONGITUD DE L/3 DE LA TRABE DE INICIO Y FINAL,TRABE DE CONCRETO (TR-02) DE 0.50 X 0.20 CMS CON CONCRETO BOMBEABLE ESTRUCTURAL F'C=250 KG/CM2 REV.14 AGREGADO 3/4´´ Y ACERO ESTRUCTURAL CON 6 VARILLAS #4 SENTIDO LONGITUDINAL Y ESTRIBOS DE VARILLA DEL #3 A CADA 15 CMS,LOS ESTRIBOS DEBERAN COLOCARSE A CADA 10 CMS EN UNA LONGITUD DE L/3 DE LA TRABE DE INICIO Y FINAL,(TR-03) DE 0.40-0.30 X 0.20-0.15 CMS  CON CONCRETO BOMBEABLE ESTRUCTURAL F'C=250 KG/CM2 REV.14 AGREGADO 3/4´´ Y ACERO ESTRUCTURAL CON 6 VARILLAS #4 SENTIDO LONGITUDINAL MAS 2 VARILLAS #3 SENTIDO LONGITUDINAL Y ESTRIBOS DE VARILLA DEL #3 A CADA 15 CMS,LOS ESTRIBOS DEBERAN COLOCARSE A CADA 10 CMS EN UNA LONGITUD DE L/3 DE LA TRABE DE INICIO Y FINAL,TRABE DE CONCRETO ,(TA-01) DE 0.30 X 0.30 CMS CON CONCRETO BOMBEABLE ESTRUCTURAL F'C=250 KG/CM2 REV.14 AGREGADO 3/4´´ Y ACERO ESTRUCTURAL CON 6 VARILLAS #4 SENTIDO LONGITUDINAL Y ESTRIBOS DE VARILLA DEL #3 A CADA 15 CMS,TRABE DE CERRAMIENTO (TC-01) DE 0.40 X 0.20 CMS  CON CONCRETO BOMBEABLE ESTRUCTURAL F'C=250 KG/CM2 REV.14 AGREGADO 3/4´´ Y ACERO ESTRUCTURAL CON 4 VARILLAS #4 SENTIDO LONGITUDINAL MAS 2 VARILLAS #3 SENTIDO LONGITUDINAL Y ESTRIBOS DE VARILLA DEL #3 A CADA 15 CMS,TRABE DE CERRAMIENTO (TC-02) DE 0.40 X 0.15 CMS  CON CONCRETO BOMBEABLE ESTRUCTURAL F'C=250 KG/CM2 REV.14 AGREGADO 3/4´´ Y ACERO ESTRUCTURAL CON 4 VARILLAS #4 SENTIDO LONGITUDINAL MAS 2 VARILLAS #3 SENTIDO LONGITUDINAL Y ESTRIBOS DE VARILLA DEL #3 A CADA 15 CMS,CAPITEL PARA COLUMNA (CP-02) MEDIDA SEGUN SE REQUIERA CON CONCRETO BOMBEABLE ESTRUCTURAL F'C=250 KG/CM2 REV.14 AGREGADO 3/4´´ Y ACERO ESTRUCTURAL CON VARILLAS #5 ACADA 25 CMS EN AMBOS SENTIDOS EN LECHO SUPERIOR Y VARILLAS #5 ACADA 20 CMS EN AMBOS SENTIDOS EN LECHO INFERIOR,CIMBRA Y DESCIMBRADO,COLADO VIBRADO, CURADO, NIVELADO A DETALLE Y VERIFICADOS SUS NIVELES, REGLEADO,  ACABADO CON PLANA DE MADERA LISTO PARA RECIBIR CUALQUIER ACABADO,LIMPIEZA Y RETIRO DE SOBRANTES FUERA DE OBRA,HERRAMIENTA,EQUIPO Y MANO DE OBRA QUE INTERVENGAN Y TODO LO NECESARIO PARA LA CORRECTA EJECUCIÓN DE LOS TRABAJOS (VER DETALLE EN PLANO SFyA-RPPC-EST-08.2,SFyA-RPPC-EST-11.3) </t>
  </si>
  <si>
    <t>RPPC- EST -07</t>
  </si>
  <si>
    <t xml:space="preserve">ELABORACION DE ESCALERA DE CONCRETO EN CUBO DE  ELEVADORES NIVEL N02-TERRAZA ENTRE EJES D-E Y EJES 5-6 CON CONCRETO BOMBEABLE ESTRUCTURAL F'C=250 KG/CM2 REV.14 AGREGADO 3/4´´ CON ESCALONES REFORZADOS DE 0.28 CMS DE HUELLA Y 0.18 CMS DE ALTURA CON UN DESCANSO INTERMEDIO DE LOSA DE 15 CMS DE ESPESOR ARMADA CON VARILLAS #4 A CADA 20 CMS EN SENTIDO LONGITUDINAL AMBOS LECHOS Y VARILLAS #3 A CADA 25 CMS EN SENTIDO TRANSVERSAL;INCLUYE:CIMBRA Y DESCIMBRADO ,COLADO VIBRADO, CURADO, NIVELADO A DETALLE Y VERIFICADOS SUS NIVELES, REGLEADO,  ACABADO CON PLANA DE MADERA LISTO PARA RECIBIR CUALQUIER ACABADO,LIMPIEZA Y RETIRO DE SOBRANTES FUERA DE OBRA,HERRAMIENTA,EQUIPO Y MANO DE OBRA QUE INTERVENGAN Y TODO LO NECESARIO PARA LA CORRECTA EJECUCIÓN DE LOS TRABAJOS (VER DETALLE EN PLANO SFyA-RPPC-EST-07.2,SFyA-RPPC-EST-08.2,SFyA-RPPC-EST-01.2) </t>
  </si>
  <si>
    <t>RPPC- EST -08</t>
  </si>
  <si>
    <t xml:space="preserve">ELABORACION DE LOSA ARMADA DE  15 CMS CON CONCRETO BOMBEABLE ESTRUCTURAL F'C=250 KG/CM2 REV.14 AGREGADO 3/4´´,ARMADA CON DOBLE PARRILLA CON VARILLAS #4 A CADA 20 CMS AMBOS SENTIDOS, INCLUYE: CIMBRADO Y DESCIMBRA ,COLADO VIBRADO, CURADO, NIVELADO A DETALLE Y VERIFICADOS SUS NIVELES, REGLEADO,  ACABADO CON PLANA DE MADERA LISTO PARA RECIBIR CUALQUIER ACABADO,LIMPIEZA Y RETIRO DE SOBRANTES FUERA DE OBRA,HERRAMIENTA,EQUIPO Y MANO DE OBRA QUE INTERVENGAN Y TODO LO NECESARIO PARA LA CORRECTA EJECUCIÓN DE LOS TRABAJOS (VER DETALLE EN PLANO SFyA-RPPC-EST-08.2,SFyA-RPPC-EST-11.3) </t>
  </si>
  <si>
    <t>RPPC- EST -09</t>
  </si>
  <si>
    <t xml:space="preserve">ELABORACION DE LOSA NERVADA EN CUBIERTA N+11.90 CON CONCRETO BOMBEABLE ESTRUCTURAL F'C=250 KG/CM2 REV.14 AGREGADO 3/4´´ DE 30 CMS DE ESPESOR CON CASETON DE POLIESTIRENO DE 60x60x22.5 CMS  ,CAPA DE COMPRESION DE 7 CMS DE ESPESOR COMPUESTA DE VARILLAS DE #3 A CADA 20 CMS EN AMBOS SENTIDOS Y BASTONES PERIMETRALES ADICIONALES DE VARILLA DE #4 A CADA 20 CMS CON UN DESAROLLO DE 1.20 MTS , INCLUYE: NERVADURAS (NV-01) DE 0.30 X 0.10 CMS CON CONCRETO BOMBEABLE ESTRUCTURAL F'C=250 KG/CM2 REV.14 AGREGADO 3/4´´ Y ACERO ESTRUCTURAL CON 2 VARILLAS #4 SENTIDO LONGITUDINAL , MAS 1 VARILLA EN SENTIDO LONGITUDINAL #3 Y GRAPAS DE VARILLA DEL #3 A CADA 15 CMS , NERVADURAS (NVP-01) DE 0.30 X 0.15 CMS  CON CONCRETO BOMBEABLE ESTRUCTURAL F'C=250 KG/CM2 REV.14 AGREGADO 3/4´´ Y ACERO ESTRUCTURAL CON 4 VARILLAS #4 SENTIDO LONGITUDINAL , MAS 1 VARILLA EN SENTIDO LONGITUDINAL/4 DEL  #4 Y ESTRIBOS DE VARILLA DEL #3 A CADA 15 CMS,TRABE DE CONCRETO (TR-02) DE 0.50 X 0.20 CMS CON CONCRETO BOMBEABLE ESTRUCTURAL F'C=250 KG/CM2 REV.14 AGREGADO 3/4´´ Y ACERO ESTRUCTURAL CON 6 VARILLAS #4 SENTIDO LONGITUDINAL Y ESTRIBOS DE VARILLA DEL #3 A CADA 15 CMS,LOS ESTRIBOS DEBERAN COLOCARSE A CADA 10 CMS EN UNA LONGITUD DE L/3 DE LA TRABE DE INICIO Y FINAL,TRABE DE CONCRETO ,(TA-01) DE 0.30 X 0.30 CMS CON CONCRETO BOMBEABLE ESTRUCTURAL F'C=250 KG/CM2 REV.14 AGREGADO 3/4´´ Y ACERO ESTRUCTURAL CON 6 VARILLAS #4 SENTIDO LONGITUDINAL Y ESTRIBOS DE VARILLA DEL #3 A CADA 15 CMS,TRABE DE CERRAMIENTO (TC-02) DE 0.40 X 0.15 CMS  CON CONCRETO BOMBEABLE ESTRUCTURAL F'C=250 KG/CM2 REV.14 AGREGADO 3/4´´ Y ACERO ESTRUCTURAL CON 4 VARILLAS #4 SENTIDO LONGITUDINAL MAS 2 VARILLAS #3 SENTIDO LONGITUDINAL Y ESTRIBOS DE VARILLA DEL #3 A CADA 15 CMS,CIMBRA Y DESCIMBRADO,COLADO VIBRADO, CURADO, NIVELADO A DETALLE Y VERIFICADOS SUS NIVELES, REGLEADO,  ACABADO CON PLANA DE MADERA LISTO PARA RECIBIR CUALQUIER ACABADO,LIMPIEZA Y RETIRO DE SOBRANTES FUERA DE OBRA,HERRAMIENTA,EQUIPO Y MANO DE OBRA QUE INTERVENGAN Y TODO LO NECESARIO PARA LA CORRECTA EJECUCIÓN DE LOS TRABAJOS (VER DETALLE EN PLANO SFyA-RPPC-EST-08.2,SFyA-RPPC-EST-11.5) </t>
  </si>
  <si>
    <t>RPPC- EST -10</t>
  </si>
  <si>
    <t xml:space="preserve">ELABORACION DE ESCALERA DE CONCRETO DE NIVEL N02-NIVEL NO3 TERRAZA ENTRE EJES B-C Y EJES 1-2 CON CONCRETO BOMBEABLE ESTRUCTURAL F'C=250 KG/CM2 REV.14 AGREGADO 3/4´´ CON ESCALONES REFORZADOS DE 0.28 CMS DE HUELLA Y 0.18 CMS DE ALTURA CON UN DESCANSO INTERMEDIO DE LOSA DE 15 CMS DE ESPESOR ARMADA CON VARILLAS #4 A CADA 20 CMS EN SENTIDO LONGITUDINAL AMBOS LECHOS Y VARILLAS #3 A CADA 25 CMS EN SENTIDO TRANSVERSAL;INCLUYE:CIMBRA Y DESCIMBRADO ,COLADO VIBRADO, CURADO, NIVELADO A DETALLE Y VERIFICADOS SUS NIVELES, REGLEADO,  ACABADO CON PLANA DE MADERA LISTO PARA RECIBIR CUALQUIER ACABADO,LIMPIEZA Y RETIRO DE SOBRANTES FUERA DE OBRA,HERRAMIENTA,EQUIPO Y MANO DE OBRA QUE INTERVENGAN Y TODO LO NECESARIO PARA LA CORRECTA EJECUCIÓN DE LOS TRABAJOS (VER DETALLE EN PLANO SFyA-RPPC-EST-07.1,SFyA-RPPC-EST-08.2,SFyA-RPPC-EST-01.1) </t>
  </si>
  <si>
    <t>RPPC- EST -11</t>
  </si>
  <si>
    <t xml:space="preserve">ELABORACION DE LOSA NERVADA EN CUBIERTA N+13.80 CON CONCRETO BOMBEABLE ESTRUCTURAL F'C=250 KG/CM2 REV.14 AGREGADO 3/4´´ DE 30 CMS DE ESPESOR CON CASETON DE POLIESTIRENO DE 60x60x22.5 CMS  ,CAPA DE COMPRESION DE 7 CMS DE ESPESOR COMPUESTA DE VARILLAS DE #3 A CADA 20 CMS EN AMBOS SENTIDOS Y BASTONES PERIMETRALES ADICIONALES DE VARILLA DE #4 A CADA 20 CMS CON UN DESAROLLO DE 1.20 MTS , INCLUYE:NERVADURAS (NV-01) DE 0.30 X 0.10 CMS CON CONCRETO BOMBEABLE ESTRUCTURAL F'C=250 KG/CM2 REV.14 AGREGADO 3/4´´ Y ACERO ESTRUCTURAL CON 2 VARILLAS #4 SENTIDO LONGITUDINAL , MAS 1 VARILLA EN SENTIDO LONGITUDINAL #3 Y GRAPAS DE VARILLA DEL #3 A CADA 15 CMS , NERVADURAS (NVP-01) DE 0.30 X 0.15 CMS  CON CONCRETO BOMBEABLE ESTRUCTURAL F'C=250 KG/CM2 REV.14 AGREGADO 3/4´´ Y ACERO ESTRUCTURAL CON 4 VARILLAS #4 SENTIDO LONGITUDINAL , MAS 1 VARILLA EN SENTIDO LONGITUDINAL/4 DEL  #4 Y ESTRIBOS DE VARILLA DEL #3 A CADA 15 CMS,TRABE DE CONCRETO,TRABE DE CONCRETO (TR-02) DE 0.50 X 0.20 CMS CON CONCRETO BOMBEABLE ESTRUCTURAL F'C=250 KG/CM2 REV.14 AGREGADO 3/4´´ Y ACERO ESTRUCTURAL CON 6 VARILLAS #4 SENTIDO LONGITUDINAL Y ESTRIBOS DE VARILLA DEL #3 A CADA 15 CMS,LOS ESTRIBOS DEBERAN COLOCARSE A CADA 10 CMS EN UNA LONGITUD DE L/3 DE LA TRABE DE INICIO Y FINAL,(TR-03) DE 0.40-0.30 X 0.20-0.15 CMS  CON CONCRETO BOMBEABLE ESTRUCTURAL F'C=250 KG/CM2 REV.14 AGREGADO 3/4´´ Y ACERO ESTRUCTURAL CON 6 VARILLAS #4 SENTIDO LONGITUDINAL MAS 2 VARILLAS #3 SENTIDO LONGITUDINAL Y ESTRIBOS DE VARILLA DEL #3 A CADA 15 CMS,LOS ESTRIBOS DEBERAN COLOCARSE A CADA 10 CMS EN UNA LONGITUD DE L/3 DE LA TRABE DE INICIO Y FINAL,TRABE DE CONCRETO ,TRABE DE CERRAMIENTO (TC-01) DE 0.40 X 0.20 CMS  CON CONCRETO BOMBEABLE ESTRUCTURAL F'C=250 KG/CM2 REV.14 AGREGADO 3/4´´ Y ACERO ESTRUCTURAL CON 4 VARILLAS #4 SENTIDO LONGITUDINAL MAS 2 VARILLAS #3 SENTIDO LONGITUDINAL Y ESTRIBOS DE VARILLA DEL #3 A CADA 15 CMS,TRABE DE CERRAMIENTO (TC-02) DE 0.40 X 0.15 CMS  CON CONCRETO BOMBEABLE ESTRUCTURAL F'C=250 KG/CM2 REV.14 AGREGADO 3/4´´ Y ACERO ESTRUCTURAL CON 4 VARILLAS #4 SENTIDO LONGITUDINAL MAS 2 VARILLAS #3 SENTIDO LONGITUDINAL Y ESTRIBOS DE VARILLA DEL #3 A CADA 15 CMS,CIMBRA Y DESCIMBRADO,COLADO VIBRADO, CURADO, NIVELADO A DETALLE Y VERIFICADOS SUS NIVELES, REGLEADO,  ACABADO CON PLANA DE MADERA LISTO PARA RECIBIR CUALQUIER ACABADO,LIMPIEZA Y RETIRO DE SOBRANTES FUERA DE OBRA,HERRAMIENTA,EQUIPO Y MANO DE OBRA QUE INTERVENGAN Y TODO LO NECESARIO PARA LA CORRECTA EJECUCIÓN DE LOS TRABAJOS  (VER DETALLE EN PLANO SFyA-RPPC-EST-08.2,SFyA-RPPC-EST-11.5) </t>
  </si>
  <si>
    <t>RPPC- EST -12</t>
  </si>
  <si>
    <t xml:space="preserve">ELABORACION DE CUBO DE ELEVADOR DE CONCRETO DE NIVEL N00 HASTA CUBIERTA CON MUROS DE CONCRETO ARMADO (MC -02)  DE 15 CMS DE ESPESOR CON CONCRETO BOMBEABLE ESTRUCTURAL F'C=250 KG/CM2 REV.14 AGREGADO 3/4´´. ARMADO CON VARILLAS DEL # 3 A CADA 30 CMS EN SENTIDO HORIZONTAL Y VARILLAS DEL #4 A CADA 20 CMS EN SENTIDO VERTICAL Y ESTRIBOS EN ESQUINAS CON VARILLAS DEL # 3  A CADA 15 CMS CON LOSA DE CONCRETO EN CUBIERTA  ARMADA DE  15 CMS CON CONCRETO BOMBEABLE ESTRUCTURAL F'C=250 KG/CM2 REV.14 AGREGADO 3/4´´,ARMADA CON DOBLE PARRILLA CON VARILLAS #4 A CADA 20 CMS AMBOS SENTIDOS,  INCLUYE:  TRABE DE CONCRETO (TR-03) DE 0.40-0.30 X 0.20-0.15 CMS  CON CONCRETO BOMBEABLE ESTRUCTURAL F'C=250 KG/CM2 REV.14 AGREGADO 3/4´´ Y ACERO ESTRUCTURAL CON 6 VARILLAS #4 SENTIDO LONGITUDINAL MAS 2 VARILLAS #3 SENTIDO LONGITUDINAL Y ESTRIBOS DE VARILLA DEL #3 A CADA 15 CMS,LOS ESTRIBOS DEBERAN COLOCARSE A CADA 10 CMS EN UNA LONGITUD DE L/3 DE LA TRABE DE INICIO Y FINAL,TRABE DE CONCRETO ,TRABE DE CERRAMIENTO (TC-02) DE 0.40 X 0.15 CMS  CON CONCRETO BOMBEABLE ESTRUCTURAL F'C=250 KG/CM2 REV.14 AGREGADO 3/4´´ Y ACERO ESTRUCTURAL CON 4 VARILLAS #4 SENTIDO LONGITUDINAL MAS 2 VARILLAS #3 SENTIDO LONGITUDINAL Y ESTRIBOS DE VARILLA DEL #3 A CADA 15 CMS,TRABE DE CERRAMIENTO (TC-03) DE 0.20 X 0.15 CMS  CON CONCRETO BOMBEABLE ESTRUCTURAL F'C=250 KG/CM2 REV.14 AGREGADO 3/4´´ Y ACERO ESTRUCTURAL CON 4 VARILLAS #4 SENTIDO LONGITUDINAL  Y ESTRIBOS DE VARILLA DEL #3 A CADA 15 CMS,CIMBRADO Y DESCIMBRA ,COLADO VIBRADO, CURADO, IMPERMEABILIZACION,EXCAVACION,RELLENO CON MATERIAL PRODUCTO DEL CORTE,NIVELADO A DETALLE Y VERIFICADOS SUS NIVELES, REGLEADO,LIMPIEZA Y RETIRO DE SOBRANTES FUERA DE OBRA,HERRAMIENTA,EQUIPO Y MANO DE OBRA QUE INTERVENGAN Y TODO LO NECESARIO PARA LA CORRECTA EJECUCIÓN DE LOS TRABAJOS (VER DETALLE EN PLANO SFyA-RPPC-EST-07.2,SFyA-RPPC-EST-08.2,SFyA-RPPC-EST-09) </t>
  </si>
  <si>
    <t>RPPC- EST -13</t>
  </si>
  <si>
    <t xml:space="preserve">ESTRUCTURA METÁLICA EN MUROS A BASE DE PERFILES HSS DE ACUERDO A ESPECIFICACIONES DE PROYECTO,  SOLDADURA DE ACUERDO A NORMAS Y ESPECIFICACIONES,  INCLUYE: SUMINISTROS, FABRICACIÓN, CORTES, SOLDADURA, ELEVACIÓN DE LOS MATERIALES, FIJACIÓN, EQUIPO, MANO DE OBRA Y HERRAMIENTA PARA SU COMPLETA EJECUCIÓN, DE ACUERDO A LAS ESPECIFICACIONES Y DETALLES DEL PROYECTO </t>
  </si>
  <si>
    <t>kg</t>
  </si>
  <si>
    <t>RPPC- EST -14</t>
  </si>
  <si>
    <t xml:space="preserve">BARANDAL FABRICADO EN PERFIL REDONDO DE ACERO INOXIDABLE DE 1 1/2´´ CED.30 CON ACABADO EN ESMALTE ALQUIDALICO SEMI-BRILLANTE,ANCLADO CON PLACAS DE 1/4´´ X 4´´ X 4´´CON 4 ANCLAS DE 1/2´´ AHOGADO EN LOSA  (VER DETALLE EN PLANO SFyA-RPPC-HE-01) </t>
  </si>
  <si>
    <t>RPPC- EST -15</t>
  </si>
  <si>
    <t xml:space="preserve">SUMINISTRO Y COLOCACION DE SCREENPANEL DE 3 MM XL MARCA HUNTER DOUGLAS DE ALUMINIO 3.0, MÓDULOS DE 800, 900 Y 1050MM ACABADO PUNZONADO EN COLOR ÓXIDO CORTEN (PINTADO CON POLVO 15%).INCLUYE: SUBESTRUCTURA,CLIPS Y PERFILES DE ALUMINIO PARA SOPORTE,LIMPIEZA Y RETIRO DE SOBRANTES FUERA DE OBRA,HERRAMIENTA,EQUIPO Y MANO DE OBRA QUE INTERVENGAN Y TODO LO NECESARIO PARA LA CORRECTA EJECUCIÓN DE LOS TRABAJOS (VER DETALLE EN PLANO SFyA-RPPC-TOP-02.1,SFyA-RPPC-TOP-02.2,SFyA-RPPC-EST-01.2,SFyA-RPPC-EST-01.3) </t>
  </si>
  <si>
    <t>RPPC- EST -16</t>
  </si>
  <si>
    <t xml:space="preserve">SUMINISTRO Y COLOCACION DE REJILLA LOUVER (TIRA) PARA REJILLA DE VENTILACION DE 3/4´´ L A 30° (ELE) ACABADO EN COLOR NEGRO.INCLUYE: PERFILES PARA SOPORTE,LIMPIEZA Y RETIRO DE SOBRANTES FUERA DE OBRA,HERRAMIENTA,EQUIPO Y MANO DE OBRA QUE INTERVENGAN Y TODO LO NECESARIO PARA LA CORRECTA EJECUCIÓN DE LOS TRABAJOS (VER DETALLE EN PLANO SFyA-RPPC-TOP-02.1,SFyA-RPPC-TOP-02.2,SFyA-RPPC-ARQ-07) </t>
  </si>
  <si>
    <t>SUBTOTAL ESTRUCTURA</t>
  </si>
  <si>
    <t>ACABADOS</t>
  </si>
  <si>
    <t>RPPC- ACA- 01</t>
  </si>
  <si>
    <t>MURO DE ESTRUCTURA LIGERA, A BASE DE POSTE METALICO CAL.22 CON HOJAS DE YESO NORMAL EN AMBOS LADOS DE 12 CMS DE ESPESOR, INCLUYE:TERMINADO CON REDIMIX CALAFATEADO, PREPARACIÓN TERMINADA PARA APLICACIÓN DE PINTURA,LIMPIEZA Y RETIRO DE SOBRANTES FUERA DE OBRA,HERRAMIENTA,EQUIPO Y MANO DE OBRA QUE INTERVENGAN Y TODO LO NECESARIO PARA LA CORRECTA EJECUCIÓN DE LOS TRABAJOS (VER DETALLE EN PLANO SFyA-RPPC-ALB-01.1,SFyA-RPPC-ALB-01.2,SFyA-RPPC-ALB-01.3)</t>
  </si>
  <si>
    <t>RPPC- ACA- 02</t>
  </si>
  <si>
    <t>MURO DE ESTRUCTURA LIGERA, A BASE DE POSTE METALICO CAL.22 CON UNA HOJA DE YESO NORMAL POR UNA CARA MAS UNA HOJA DE YESO CONTRA HUMEDAD (DENGLASS)  DE 12 CMS DE ESPESOR, INCLUYE:REFUERZO PARA PUERTAS Y VENTANAS,REFUERZO EN MUROS POR COLOCACION DE MUEBLES Y ACCESORIOS DE BAÑO,TERMINADO CON REDIMIX CALAFATEADO, PREPARACIÓN TERMINADA PARA APLICACIÓN DE PINTURA,LIMPIEZA Y RETIRO DE SOBRANTES FUERA DE OBRA,HERRAMIENTA,EQUIPO Y MANO DE OBRA QUE INTERVENGAN Y TODO LO NECESARIO PARA LA CORRECTA EJECUCIÓN DE LOS TRABAJOS (VER DETALLE EN PLANO SFyA-RPPC-ALB-01.1,SFyA-RPPC-ALB-01.2,SFyA-RPPC-ALB-01.3)</t>
  </si>
  <si>
    <t>RPPC- ACA- 03</t>
  </si>
  <si>
    <t>MURO LAMBRIN DE ESTRUCTURA LIGERA, A BASE DE POSTE METALICO CAL.22 CON UNA HOJAS DE YESO NORMAL DE 12 CMS DE ESPESOR, INCLUYE:TERMINADO CON REDIMIX CALAFATEADO, PREPARACIÓN TERMINADA PARA APLICACIÓN DE PINTURA,LIMPIEZA Y RETIRO DE SOBRANTES FUERA DE OBRA,HERRAMIENTA,EQUIPO Y MANO DE OBRA QUE INTERVENGAN Y TODO LO NECESARIO PARA LA CORRECTA EJECUCIÓN DE LOS TRABAJOS (VER DETALLE EN PLANO SFyA-RPPC-ALB-01.1,SFyA-RPPC-ALB-01.2,SFyA-RPPC-ALB-01.3)</t>
  </si>
  <si>
    <t>RPPC- ACA- 04</t>
  </si>
  <si>
    <t>MURO LAMBRIN DE ESTRUCTURA LIGERA, A BASE DE POSTE METALICO CAL.22 CON UNA HOJA DE YESO CONTRA HUMEDAD (DENGLASS) DE 12 CMS DE ESPESOR,INCLUYE:REFUERZO PARA PUERTAS Y VENTANAS,REFUERZO EN MUROS POR COLOCACION DE MUEBLES Y ACCESORIOS DE BAÑO,TERMINADO CON REDIMIX CALAFATEADO, PREPARACIÓN TERMINADA PARA APLICACIÓN DE PINTURA,LIMPIEZA Y RETIRO DE SOBRANTES FUERA DE OBRA,HERRAMIENTA,EQUIPO Y MANO DE OBRA QUE INTERVENGAN Y TODO LO NECESARIO PARA LA CORRECTA EJECUCIÓN DE LOS TRABAJOS (VER DETALLE EN PLANO SFyA-RPPC-ALB-01.1,SFyA-RPPC-ALB-01.2,SFyA-RPPC-ALB-01.3)</t>
  </si>
  <si>
    <t>RPPC- ACA- 05</t>
  </si>
  <si>
    <t>PLAFON CORRIDO CON PANEL DE YESO DE 12.7 MM (1/2´´) PANEL REY, INCLUYE:TERMINADO CON REDIMIX CALAFATEADO, PREPARACIÓN TERMINADA PARA APLICACIÓN DE PINTURA,LIMPIEZA Y RETIRO DE SOBRANTES FUERA DE OBRA,HERRAMIENTA,EQUIPO Y MANO DE OBRA QUE INTERVENGAN Y TODO LO NECESARIO PARA LA CORRECTA EJECUCIÓN DE LOS TRABAJOS (VER DETALLE EN PLANO SFyA-RPPC-ARQ-06.1,SFyA-RPPC-ARQ-06.2,SFyA-RPPC-ARQ-06.3)</t>
  </si>
  <si>
    <t>RPPC- ACA- 06</t>
  </si>
  <si>
    <t>PLAFON CORRIDO CON PANEL DE YESO RESISTENTE ALA HUMEDAD DE 12.7 MM (1/2´´) PANEL REY, INCLUYE:TERMINADO CON REDIMIX CALAFATEADO, PREPARACIÓN TERMINADA PARA APLICACIÓN DE PINTURA,LIMPIEZA Y RETIRO DE SOBRANTES FUERA DE OBRA,HERRAMIENTA,EQUIPO Y MANO DE OBRA QUE INTERVENGAN Y TODO LO NECESARIO PARA LA CORRECTA EJECUCIÓN DE LOS TRABAJOS (VER DETALLE EN PLANO SFyA-RPPC-ARQ-06.1,SFyA-RPPC-ARQ-06.2,SFyA-RPPC-ARQ-06.3)</t>
  </si>
  <si>
    <t>RPPC- ACA- 07</t>
  </si>
  <si>
    <t xml:space="preserve">CAJILLO PERIMETRAL EN PLAFÓN FABRICADA CON PANEL DE YESO DE 12.7 MM (1/2´´) PANEL REY ACABADO LISO, DISEÑO SEGÚN CROQUIS, INCLUYE: ACARREOS, ENCINTADO, TEYPEADO, AFINE, PINTURA, ESTRUCTURA DE FIJACIÓN A LOSA  (VER DETALLE EN PLANO SFyA-RPPC-ARQ-06.1,SFyA-RPPC-ARQ-06.2,SFyA-RPPC-ARQ-06.3)
</t>
  </si>
  <si>
    <t>RPPC- ACA- 08</t>
  </si>
  <si>
    <t>SUMINISTRO Y APLICACIÓN DE PINTURA VINÍLICA, MARCA COMEX, APLICADA A DOS MANOS COMO MINIMO ,DE PRIMERA CALIDAD, APLICADA EN MUROS (INTERIORES, PLAFON, TRABES, COLUMNAS, DALAS Y SOBRE CUALQUIER ELEMENTO ETC.. ), SOBRE CUALQUIER SUPERFICIE Y/O APLANADOS DE MORTERO, ACABADO FLOTEADO FINO, INCLUYE: ANDAMIOS, ALTURAS  HASTA 4.50 M.  S.N.P.T., RECORTES, ACARREOS DENTRO DE LA OBRA, DESPERDICIOS, SELLADOR, RESANES, PROTECCIÓN A PISOS, MUEBLES, VENTANAS Y PUERTAS, REBABEOS, ADITAMENTOS DE APLICACIÓN, LIMPIEZA FINA Y GRUESA, MANO DE OBRA , MATERIALES Y TODO LO NECESARIO PARA SU CORRECTA APLICACIÓN, COLORES AUTORIZADOS POR SUPERVISIÓN.(VER DETALLE EN PLANO SFyA-RPPC-AC-01.1,SFyA-RPPC-AC-01.2,SFyA-RPPC-AC-01.3,SFyA-RPPC-AC-01.4,SFyA-RPPC-AC-01.5)</t>
  </si>
  <si>
    <t>RPPC- ACA- 09</t>
  </si>
  <si>
    <t>'SUMINISTRO Y COLOCACIÓN DE LOSETA EN PISO DE 120X60 CMS. MODELO POR DEFINIR, COLOCACIÓN CON VERIFICACIÓN, COLOCADO A HUESO, SOBRE FIRME, NIVELADO Y VERIFICADO, INCLUYE: TRAZO, RECORTES, DESPERDICIOS, PEGAPISO, ACARREOS DENTRO DE LA OBRA, ALMACENAMIENTO, EMBOQUILLADOR SIN ARENA, LIMPIEZA GRUESA Y FINA, HERRAMIENTA,EQUIPO Y MANO DE OBRA QUE INTERVENGAN Y TODO LO NECESARIO PARA LA CORRECTA EJECUCIÓN DE LOS TRABAJOS.(VER DETALLE EN PLANO SFyA-RPPC-AC-01.1,SFyA-RPPC-AC-01.2,SFyA-RPPC-AC-01.3,SFyA-RPPC-AC-01.4,SFyA-RPPC-AC-01.5)</t>
  </si>
  <si>
    <t>RPPC- ACA- 10</t>
  </si>
  <si>
    <t>'SUMINISTRO Y COLOCACIÓN DE LOSETA EN PISO ANTIDERRAPANTE PARA EXTERIOR  DE 60X60 CMS. MODELO POR DEFINIR, COLOCACIÓN CON VERIFICACIÓN, COLOCADO A HUESO, SOBRE FIRME, NIVELADO Y VERIFICADO,  INCLUYE: TRAZO, RECORTES, DESPERDICIOS, PEGAPISO, ACARREOS DENTRO DE LA OBRA, ALMACENAMIENTO, EMBOQUILLADOR SIN ARENA, LIMPIEZA GRUESA Y FINA, HERRAMIENTA,EQUIPO Y MANO DE OBRA QUE INTERVENGAN Y TODO LO NECESARIO PARA LA CORRECTA EJECUCIÓN DE LOS TRABAJOS.(VER DETALLE EN PLANO SFyA-RPPC-AC-01.1,SFyA-RPPC-AC-01.2,SFyA-RPPC-AC-01.3,SFyA-RPPC-AC-01.4,SFyA-RPPC-AC-01.5)</t>
  </si>
  <si>
    <t>RPPC- ACA- 11</t>
  </si>
  <si>
    <t>'SUMINISTRO Y COLOCACIÓN LOSETA EN MURO DE 120X60 CMS. MODELO POR DEFINIR, COLOCACIÓN CON VERIFICACIÓN, COLOCADO A HUESO, SOBRE MURO, NIVELADO Y VERIFICADO, INCLUYE: TRAZO, RECORTES, DESPERDICIOS, PEGAPISO, ACARREOS DENTRO DE LA OBRA, ALMACENAMIENTO, EMBOQUILLADOR SIN ARENA, LIMPIEZA GRUESA Y FINA, HERRAMIENTA,EQUIPO Y MANO DE OBRA QUE INTERVENGAN Y TODO LO NECESARIO PARA LA CORRECTA EJECUCIÓN DE LOS TRABAJOS.(VER DETALLE EN PLANO SFyA-RPPC-AC-01.1,SFyA-RPPC-AC-01.2,SFyA-RPPC-AC-01.3,SFyA-RPPC-AC-01.4,SFyA-RPPC-AC-01.5)</t>
  </si>
  <si>
    <t>RPPC- ACA- 12</t>
  </si>
  <si>
    <t>SUMINISTRO Y COLOCACIÓN LOSETA EN MURO DE 60X60 CMS. MODELO POR DEFINIR EN BAÑOS, COLOCACIÓN CON VERIFICACIÓN, COLOCADO A HUESO, SOBRE MURO, NIVELADO Y VERIFICADO, INCLUYE: TRAZO, RECORTES, DESPERDICIOS, PEGAPISO, ACARREOS DENTRO DE LA OBRA, ALMACENAMIENTO, EMBOQUILLADOR SIN ARENA, LIMPIEZA GRUESA Y FINA, HERRAMIENTA,EQUIPO Y MANO DE OBRA QUE INTERVENGAN Y TODO LO NECESARIO PARA LA CORRECTA EJECUCIÓN DE LOS TRABAJOS.(VER DETALLE EN PLANO SFyA-RPPC-AC-01.1,SFyA-RPPC-AC-01.2,SFyA-RPPC-AC-01.3,SFyA-RPPC-AC-01.4,SFyA-RPPC-AC-01.5)</t>
  </si>
  <si>
    <t>RPPC- ACA- 13</t>
  </si>
  <si>
    <t>SUMINISTRO Y COLOCACIÓN AISLANTE TERMICOCON FOAMULAR 2´´ , INCLUYE: TRAZO, RECORTES, DESPERDICIOS, ACARREOS DENTRO DE LA OBRA, ALMACENAMIENTO, LIMPIEZA GRUESA Y FINA, HERRAMIENTA,EQUIPO Y MANO DE OBRA QUE INTERVENGAN Y TODO LO NECESARIO PARA LA CORRECTA EJECUCIÓN DE LOS TRABAJOS.(VER DETALLE EN PLANO SFyA-RPPC-AC-01.1,SFyA-RPPC-AC-01.2,SFyA-RPPC-AC-01.3,SFyA-RPPC-AC-01.4,SFyA-RPPC-AC-01.5)</t>
  </si>
  <si>
    <t>RPPC- ACA- 14</t>
  </si>
  <si>
    <t>SUMINISTRO Y COLOCACIÓN  DE IMPERMEABILIZANTE EN MUROS, INCLUYE:  DESPERDICIOS, ACARREOS DENTRO DE LA OBRA, ALMACENAMIENTO, LIMPIEZA GRUESA Y FINA, HERRAMIENTA,EQUIPO Y MANO DE OBRA QUE INTERVENGAN Y TODO LO NECESARIO PARA LA CORRECTA EJECUCIÓN DE LOS TRABAJOS.(VER DETALLE EN PLANO SFyA-RPPC-AC-01.1,SFyA-RPPC-AC-01.2,SFyA-RPPC-AC-01.3,SFyA-RPPC-AC-01.4,SFyA-RPPC-AC-01.5)</t>
  </si>
  <si>
    <t>RPPC- ACA- 15</t>
  </si>
  <si>
    <t>APLANADO EN MUROS A BASE DE CEMENTO BOND CON UN ACABADO FINO, INCLUYE:  DESPERDICIOS, ACARREOS DENTRO DE LA OBRA, ALMACENAMIENTO, LIMPIEZA GRUESA Y FINA, HERRAMIENTA,EQUIPO Y MANO DE OBRA QUE INTERVENGAN Y TODO LO NECESARIO PARA LA CORRECTA EJECUCIÓN DE LOS TRABAJOS.(VER DETALLE EN PLANO SFyA-RPPC-AC-01.1,SFyA-RPPC-AC-01.2,SFyA-RPPC-AC-01.3,SFyA-RPPC-AC-01.4,SFyA-RPPC-AC-01.5)</t>
  </si>
  <si>
    <t>RPPC- ACA- 16</t>
  </si>
  <si>
    <t>SUMINISTRO Y COLOCACIÓN DE PASTA DE GRANO FINO EN MUROS ESTUCO (COLOR POR DEFINIR) , INCLUYE:  DESPERDICIOS, ACARREOS DENTRO DE LA OBRA, ALMACENAMIENTO, LIMPIEZA GRUESA Y FINA, HERRAMIENTA,EQUIPO Y MANO DE OBRA QUE INTERVENGAN Y TODO LO NECESARIO PARA LA CORRECTA EJECUCIÓN DE LOS TRABAJOS.(VER DETALLE EN PLANO SFyA-RPPC-AC-01.1,SFyA-RPPC-AC-01.2,SFyA-RPPC-AC-01.3,SFyA-RPPC-AC-01.4,SFyA-RPPC-AC-01.5)</t>
  </si>
  <si>
    <t>RPPC- ACA- 17</t>
  </si>
  <si>
    <t>SUMINISTRO Y COLOCACIÓN DE SELLADOR MATE EN MUROS, INCLUYE:  DESPERDICIOS, ACARREOS DENTRO DE LA OBRA, ALMACENAMIENTO, LIMPIEZA GRUESA Y FINA, HERRAMIENTA,EQUIPO Y MANO DE OBRA QUE INTERVENGAN Y TODO LO NECESARIO PARA LA CORRECTA EJECUCIÓN DE LOS TRABAJOS.(VER DETALLE EN PLANO SFyA-RPPC-AC-01.1,SFyA-RPPC-AC-01.2,SFyA-RPPC-AC-01.3,SFyA-RPPC-AC-01.4,SFyA-RPPC-AC-01.5)</t>
  </si>
  <si>
    <t>RPPC- ACA- 18</t>
  </si>
  <si>
    <t>SUMINISTRO Y COLOCACIÓN DE PASTA WUNDERFIXX EN MUROS, INCLUYE:  DESPERDICIOS, ACARREOS DENTRO DE LA OBRA, ALMACENAMIENTO, LIMPIEZA GRUESA Y FINA, HERRAMIENTA,EQUIPO Y MANO DE OBRA QUE INTERVENGAN Y TODO LO NECESARIO PARA LA CORRECTA EJECUCIÓN DE LOS TRABAJOS.(VER DETALLE EN PLANO SFyA-RPPC-AC-01.1,SFyA-RPPC-AC-01.2,SFyA-RPPC-AC-01.3,SFyA-RPPC-AC-01.4,SFyA-RPPC-AC-01.5)</t>
  </si>
  <si>
    <t>SUBTOTAL ACABADOS</t>
  </si>
  <si>
    <t>CANCELERIA</t>
  </si>
  <si>
    <t>RPPC- CAN- 01</t>
  </si>
  <si>
    <t>'SUMINISTRO Y COLOCACIÓN DE VENTANAS DE ALUMINIO COLOR NATURAL LÍNEA MODERNA  CON VIDRIO DE UN  1/4´´ DE ESPESOR, INCLUYE: CORTES, TORNILLERÍA, EMPAQUES, MANEJO, ELEVACIÓN, DESPERDICIOS, SELLADO PERIMETRAL AMBOS LADOS CON SILICON, PLOMEO, ALINEACIÓN,ELEVACIONES LIMPIEZA GRUESA Y FINA, HERRAMIENTA,EQUIPO Y MANO DE OBRA QUE INTERVENGAN Y TODO LO NECESARIO PARA LA CORRECTA EJECUCIÓN DE LOS TRABAJOS.(VER DETALLE EN PLANO SFyA-RPPC-CAC-01,SFyA-RPPC-CAC-02)</t>
  </si>
  <si>
    <t>RPPC- CAN- 04</t>
  </si>
  <si>
    <t xml:space="preserve">MURO CORTINA DE CRISTAL TEMPLADO DE 8MM SECCIONADO EN FACHADAS ,INCLUYE: CORTES, TORNILLERÍA, EMPAQUES, MANEJO, ELEVACIÓN, DESPERDICIOS, SELLADO PERIMETRAL AMBOS LADOS CON SILICON, PLOMEO, ALINEACIÓN,ELEVACIONES LIMPIEZA GRUESA Y FINA, HERRAMIENTA,EQUIPO Y MANO DE OBRA QUE INTERVENGAN Y TODO LO NECESARIO PARA LA CORRECTA EJECUCIÓN DE LOS TRABAJOS.(VER DETALLE EN PLANO SFyA-RPPC-CAC-01,SFyA-RPPC-CAC-02,SFyA-RPPC-ARQ-07)
</t>
  </si>
  <si>
    <t>RPPC- CAN- 13</t>
  </si>
  <si>
    <t>CANCELERIA FIJA DE ALUMINIO COLOR NATURAL CON VIDRIO DE UN  6 MM DE ESPESOR CON MARCO PARA RECIBIR PUERTA SENCILLA, INCLUYE: CORTES, TORNILLERÍA, EMPAQUES, MANEJO, ELEVACIÓN, DESPERDICIOS, SELLADO PERIMETRAL AMBOS LADOS CON SILICON, PLOMEO, ALINEACIÓN,ELEVACIONES ,LIMPIEZA GRUESA Y FINA, HERRAMIENTA,EQUIPO Y MANO DE OBRA QUE INTERVENGAN Y TODO LO NECESARIO PARA LA CORRECTA EJECUCIÓN DE LOS TRABAJOS.(VER DETALLE EN PLANO SFyA-RPPC-CAC-01,SFyA-RPPC-CAC-02)</t>
  </si>
  <si>
    <t>SUBTOTAL CANCELERIA</t>
  </si>
  <si>
    <t>PUERTAS</t>
  </si>
  <si>
    <t>RPPC- PTA- 01</t>
  </si>
  <si>
    <t>SUMINISTRO, FABRICACIÓN Y COLOCACIÓN  DE PUERTA DE MADERA TIPO ENCHAPADA DE CEDRO, MARCO PERIMETRAL DE MADERA  CON BARROTE DE 2 X4" POR UN ANCHO SEGUN SEA EL CASO SI ES MURO DE TABLAROCA O DE BLOCK EN TODO EL PERIMETRO, TOPO, CHAMBRANAS AMBOS LADOS, UNIÓN ESPIGA Y CAJA CON PEGAMENTO Y CLAVO SIN CABEZA DE 19 MM. FORRO TRIPLAY DE MADERA TIPO CAOBILLA DE 3/4". DE ESPESOR POR 2 LADOS, CLAVADO Y PEGADO, EL BASTIDOR ESTARÁ ATORNILLADO, INCLUYE; CHAPA MARCA PHILLIPS, BISAGRA, CARGO DIRECTO POR EL COSTO DE LOS MATERIALES Y MANO DE OBRA QUE INTERVENGAN, FLETE A OBRA, DESPERDICIO, ACARREO HASTA EL LUGAR DE SU UTILIZACIÓN, TRAZO, PICAPORTE ARRIBA Y ABAJO SEGUN SEA EL CASO, CORTES, HABILITADO, ARMADO, AJUSTE, LIMPIEZA Y RETIRO DE SOBRANTES FUERA DE OBRA, EQUIPO DE SEGURIDAD, INSTALACIONES ESPECÍFICAS, DEPRECIACIÓN Y DEMÁS DERIVADOS DEL USO DE HERRAMIENTA Y EQUIPO, EN CUALQUIER NIVEL.'DEL TIPO (P-1) DE 0.81  X 2.10 MTS..(VER DETALLE EN PLANO SFyA-RPPC-CAC-01,SFyA-RPPC-CAC-02)</t>
  </si>
  <si>
    <t>RPPC- PTA- 02</t>
  </si>
  <si>
    <t>SUMINISTRO, FABRICACIÓN Y COLOCACIÓN  DE PUERTA DE MADERA TIPO ENCHAPADA DE CEDRO, MARCO PERIMETRAL DE MADERA  CON BARROTE DE 2 X4" POR UN ANCHO SEGUN SEA EL CASO SI ES MURO DE TABLAROCA O DE BLOCK EN TODO EL PERIMETRO, TOPO, CHAMBRANAS AMBOS LADOS, UNIÓN ESPIGA Y CAJA CON PEGAMENTO Y CLAVO SIN CABEZA DE 19 MM. FORRO TRIPLAY DE MADERA TIPO CAOBILLA DE 3/4". DE ESPESOR POR 2 LADOS, CLAVADO Y PEGADO, EL BASTIDOR ESTARÁ ATORNILLADO, INCLUYE; CHAPA MARCA PHILLIPS, BISAGRA, CARGO DIRECTO POR EL COSTO DE LOS MATERIALES Y MANO DE OBRA QUE INTERVENGAN, FLETE A OBRA, DESPERDICIO, ACARREO HASTA EL LUGAR DE SU UTILIZACIÓN, TRAZO, PICAPORTE ARRIBA Y ABAJO SEGUN SEA EL CASO, CORTES, HABILITADO, ARMADO, AJUSTE, LIMPIEZA Y RETIRO DE SOBRANTES FUERA DE OBRA, EQUIPO DE SEGURIDAD, INSTALACIONES ESPECÍFICAS, DEPRECIACIÓN Y DEMÁS DERIVADOS DEL USO DE HERRAMIENTA Y EQUIPO, EN CUALQUIER NIVEL.'DEL TIPO (P-1) DE 0.91  X 2.10 MTS..(VER DETALLE EN PLANO SFyA-RPPC-CAC-01,SFyA-RPPC-CAC-02)</t>
  </si>
  <si>
    <t>RPPC- PTA- 03</t>
  </si>
  <si>
    <t>SUMINISTRO, FABRICACIÓN Y COLOCACIÓN  DE PUERTA METALICA DOBLE CON 2 REJILLAS, MARCO PERIMETRAL DE METAL POR UN ANCHO SEGUN SEA EL CASO SI ES MURO DE TABLAROCA O DE BLOCK EN TODO EL PERIMETRO, TOPO, CHAMBRANAS AMBOS LADOS, UNIÓN ESPIGA Y CAJA CON PEGAMENTO Y CLAVO SIN CABEZA DE 19 MM. FORRO TRIPLAY DE MADERA TIPO CAOBILLA DE 3/4". DE ESPESOR POR 2 LADOS, CLAVADO Y PEGADO, EL BASTIDOR ESTARÁ ATORNILLADO, INCLUYE; CHAPA MARCA PHILLIPS, BISAGRA, CARGO DIRECTO POR EL COSTO DE LOS MATERIALES Y MANO DE OBRA QUE INTERVENGAN, FLETE A OBRA, DESPERDICIO, ACARREO HASTA EL LUGAR DE SU UTILIZACIÓN, TRAZO, PICAPORTE ARRIBA Y ABAJO SEGUN SEA EL CASO, CORTES, HABILITADO, ARMADO, AJUSTE, LIMPIEZA Y RETIRO DE SOBRANTES FUERA DE OBRA, EQUIPO DE SEGURIDAD, INSTALACIONES ESPECÍFICAS, DEPRECIACIÓN Y DEMÁS DERIVADOS DEL USO DE HERRAMIENTA Y EQUIPO, EN CUALQUIER NIVEL.'DEL TIPO (P-3) DE 1.778  X 2.10 MTS..(VER DETALLE EN PLANO SFyA-RPPC-CAC-01,SFyA-RPPC-CAC-02)</t>
  </si>
  <si>
    <t>RPPC- PTA- 04</t>
  </si>
  <si>
    <t>SUMINISTRO, FABRICACIÓN Y COLOCACIÓN  DE PUERTA METALICA DOBLE CON 2 REJILLAS, MARCO PERIMETRAL DE METAL POR UN ANCHO SEGUN SEA EL CASO SI ES MURO DE TABLAROCA O DE BLOCK EN TODO EL PERIMETRO, TOPO, CHAMBRANAS AMBOS LADOS, UNIÓN ESPIGA Y CAJA CON PEGAMENTO Y CLAVO SIN CABEZA DE 19 MM. FORRO TRIPLAY DE MADERA TIPO CAOBILLA DE 3/4". DE ESPESOR POR 2 LADOS, CLAVADO Y PEGADO, EL BASTIDOR ESTARÁ ATORNILLADO, INCLUYE; CHAPA MARCA PHILLIPS, BISAGRA, CARGO DIRECTO POR EL COSTO DE LOS MATERIALES Y MANO DE OBRA QUE INTERVENGAN, FLETE A OBRA, DESPERDICIO, ACARREO HASTA EL LUGAR DE SU UTILIZACIÓN, TRAZO, PICAPORTE ARRIBA Y ABAJO SEGUN SEA EL CASO, CORTES, HABILITADO, ARMADO, AJUSTE, LIMPIEZA Y RETIRO DE SOBRANTES FUERA DE OBRA, EQUIPO DE SEGURIDAD, INSTALACIONES ESPECÍFICAS, DEPRECIACIÓN Y DEMÁS DERIVADOS DEL USO DE HERRAMIENTA Y EQUIPO, EN CUALQUIER NIVEL.'DEL TIPO (P-4) DE 2.0828  X 2.10 MTS..(VER DETALLE EN PLANO SFyA-RPPC-CAC-01,SFyA-RPPC-CAC-02)</t>
  </si>
  <si>
    <t>SUBTOTAL PUERTAS</t>
  </si>
  <si>
    <t>MUEBLES Y ACCESORIOS DE BAÑO</t>
  </si>
  <si>
    <t>RPPC- MAB- 01</t>
  </si>
  <si>
    <t>SUMINISTRO Y COLOCACION DE INODORO CON FLUXOMETRO,COLOR BLANCO ,INCLUYE: MATERIALES, ELEMENTOS DE FIJACIÓN, ASIENTO ELONGADO,LIMPIEZA , HERRAMIENTA,EQUIPO Y MANO DE OBRA QUE INTERVENGAN Y TODO LO NECESARIO PARA LA CORRECTA EJECUCIÓN DE LOS TRABAJOS.</t>
  </si>
  <si>
    <t>RPPC- MAB- 02</t>
  </si>
  <si>
    <t>SUMINISTRO Y COLOCACION DE MINGITORIO CON FLUXOMETRO MARCA HELVEX O SIMILAR,INCLUYE: MATERIALES, ELEMENTOS DE FIJACIÓN,LIMPIEZA, HERRAMIENTA,EQUIPO Y MANO DE OBRA QUE INTERVENGAN Y TODO LO NECESARIO PARA LA CORRECTA EJECUCIÓN DE LOS TRABAJOS.</t>
  </si>
  <si>
    <t>RPPC- MAB- 03</t>
  </si>
  <si>
    <t>SUMINISTRO Y COLOCACION DE DISPENSADOR DE PAPEL HIGIÉNICO ,INCLUYE: MATERIALES, ELEMENTOS DE FIJACIÓN,LIMPIEZA, HERRAMIENTA,EQUIPO Y MANO DE OBRA QUE INTERVENGAN Y TODO LO NECESARIO PARA LA CORRECTA EJECUCIÓN DE LOS TRABAJOS.</t>
  </si>
  <si>
    <t>RPPC- MAB- 04</t>
  </si>
  <si>
    <t>SUMINISTRO Y COLOCACION DE DISPENSADOR DE TOALLA DE PAPEL ,INCLUYE: MATERIALES, ELEMENTOS DE FIJACIÓN,LIMPIEZA, HERRAMIENTA,EQUIPO Y MANO DE OBRA QUE INTERVENGAN Y TODO LO NECESARIO PARA LA CORRECTA EJECUCIÓN DE LOS TRABAJOS.</t>
  </si>
  <si>
    <t>RPPC- MAB- 05</t>
  </si>
  <si>
    <t>SUMINISTRO Y COLOCACION DE DISPENSADOR DE JABÓN  ,INCLUYE: MATERIALES, ELEMENTOS DE FIJACIÓN,LIMPIEZA, HERRAMIENTA,EQUIPO Y MANO DE OBRA QUE INTERVENGAN Y TODO LO NECESARIO PARA LA CORRECTA EJECUCIÓN DE LOS TRABAJOS.</t>
  </si>
  <si>
    <t>RPPC- MAB- 06</t>
  </si>
  <si>
    <t>SUMINISTRO Y COLOCACION DE LAVABO COLOR BLANCO MONTADO EN MURO,INCLUYE: MATERIALES, ELEMENTOS DE FIJACIÓN,LIMPIEZA, HERRAMIENTA,EQUIPO Y MANO DE OBRA QUE INTERVENGAN Y TODO LO NECESARIO PARA LA CORRECTA EJECUCIÓN DE LOS TRABAJOS.</t>
  </si>
  <si>
    <t>RPPC- MAB- 07</t>
  </si>
  <si>
    <t>SUMINISTRO Y COLOCACION DE CUBIERTA SINTETICA DE 4.73 MTS  DE LARGO X 0.60 CMS DE ANCHO,CON 3 LAVABOS COLOR BLANCO MONTADOS EN CUBIERTA,INCLUYE: MATERIALES, ELEMENTOS DE FIJACIÓN,LIMPIEZA, HERRAMIENTA,EQUIPO Y MANO DE OBRA QUE INTERVENGAN Y TODO LO NECESARIO PARA LA CORRECTA EJECUCIÓN DE LOS TRABAJOS.</t>
  </si>
  <si>
    <t>RPPC- MAB- 08</t>
  </si>
  <si>
    <t>SUMINISTRO Y COLOCACION DE CUBIERTA SINTETICA DE 4.24 MTS  DE LARGO X 0.60 CMS DE ANCHO,CON 3 LAVABOS COLOR BLANCO MONTADOS EN CUBIERTA,INCLUYE: MATERIALES, ELEMENTOS DE FIJACIÓN,LIMPIEZA, HERRAMIENTA,EQUIPO Y MANO DE OBRA QUE INTERVENGAN Y TODO LO NECESARIO PARA LA CORRECTA EJECUCIÓN DE LOS TRABAJOS.</t>
  </si>
  <si>
    <t>RPPC- MAB- 09</t>
  </si>
  <si>
    <t>SUMINISTRO Y COLOCACION DE CUBIERTA SINTETICA DE 2.54 MTS  DE LARGO X 0.60 CMS DE ANCHO,CON 2 LAVABOS COLOR BLANCO MONTADOS EN CUBIERTA,INCLUYE: MATERIALES, ELEMENTOS DE FIJACIÓN,LIMPIEZA, HERRAMIENTA,EQUIPO Y MANO DE OBRA QUE INTERVENGAN Y TODO LO NECESARIO PARA LA CORRECTA EJECUCIÓN DE LOS TRABAJOS.</t>
  </si>
  <si>
    <t>RPPC- MAB- 10</t>
  </si>
  <si>
    <t>SUMINISTRO Y COLOCACION DE CUBIERTA SINTETICA DE 2.20 MTS  DE LARGO X 0.60 CMS DE ANCHO,CON 2 LAVABOS COLOR BLANCO MONTADOS EN CUBIERTA,INCLUYE: MATERIALES, ELEMENTOS DE FIJACIÓN,LIMPIEZA, HERRAMIENTA,EQUIPO Y MANO DE OBRA QUE INTERVENGAN Y TODO LO NECESARIO PARA LA CORRECTA EJECUCIÓN DE LOS TRABAJOS.</t>
  </si>
  <si>
    <t>RPPC- MAB- 11</t>
  </si>
  <si>
    <t>SUMINISTRO Y COLOCACION DE TARJA EN CUARTO DE ASEO,INCLUYE:MEZCLADORA , MATERIALES, ELEMENTOS DE FIJACIÓN,LIMPIEZA, HERRAMIENTA,EQUIPO Y MANO DE OBRA QUE INTERVENGAN Y TODO LO NECESARIO PARA LA CORRECTA EJECUCIÓN DE LOS TRABAJOS.</t>
  </si>
  <si>
    <t>RPPC- MAB- 12</t>
  </si>
  <si>
    <t>ESPEJO DE 4MM  CON CANTOS PULIDOS MONTADO SOBRE BASTIDOR DE ALUMINIO ,INCLUYE: MATERIALES, ELEMENTOS DE FIJACIÓN,LIMPIEZA, HERRAMIENTA,EQUIPO Y MANO DE OBRA QUE INTERVENGAN Y TODO LO NECESARIO PARA LA CORRECTA EJECUCIÓN DE LOS TRABAJOS.</t>
  </si>
  <si>
    <t>RPPC- MAB- 13</t>
  </si>
  <si>
    <t>SUMINISTRO Y COLOCACION DE BARRA RECTA DE APOYO PARA DISCAPACITADOS ,INCLUYE: MATERIALES, ELEMENTOS DE FIJACIÓN,LIMPIEZA, HERRAMIENTA,EQUIPO Y MANO DE OBRA QUE INTERVENGAN Y TODO LO NECESARIO PARA LA CORRECTA EJECUCIÓN DE LOS TRABAJOS.</t>
  </si>
  <si>
    <t>RPPC- MAB- 14</t>
  </si>
  <si>
    <t>SUMINISTRO Y COLOCACION DE MAMPARAS DE BAÑO MARCA SANILOCK O SIMILAR ,INCLUYE: MATERIALES, ELEMENTOS DE FIJACIÓN,LIMPIEZA, HERRAMIENTA,EQUIPO Y MANO DE OBRA QUE INTERVENGAN Y TODO LO NECESARIO PARA LA CORRECTA EJECUCIÓN DE LOS TRABAJOS.</t>
  </si>
  <si>
    <t>INSTALACIONES EDIFICIO RPPC</t>
  </si>
  <si>
    <t>INSTALACIONES ELECTROMECANICAS</t>
  </si>
  <si>
    <t>RPPC-EM-01</t>
  </si>
  <si>
    <t>SUMINISTRO E INSTALACION DE ELEVADOR Gen2® COMFORT. COMPACTA SIN ENGRANES Y DE ALTA EFICIENCIA DE 220 VOLTS, 3 FASES, 5 HILOS, 60 Hz. CAP. 1125 KG, 15 PASAJEROS. DIMENSIONES DE CABINA DE 1600 MM X 1550 MM X 2300 M (ALTURA). NO INCLUYE CUARTO DE MAQUINAS</t>
  </si>
  <si>
    <t>RPPC-EM-02</t>
  </si>
  <si>
    <t>SUMINISTRO Y COLOCACION DE MONTACARGAS (DUMBWAITERT), COMPACTA Y DE ALTA EFICIENCIA, 220 VOLTS, 60 Hz, TRES FASES, 5 HILOS. CAP. 100 KG. DIMENSIONES DE CABINA DE 750 MM X 750 MM X 900 MM (ALTURA). ACABADO ACERO INOXIDABLE, 6 DESEMBARQUES</t>
  </si>
  <si>
    <t>INSTALACIONES ELECTRICAS</t>
  </si>
  <si>
    <t>ALUMBRADO Y CONTACTOS</t>
  </si>
  <si>
    <t>RPPC-IE-01</t>
  </si>
  <si>
    <t xml:space="preserve">SUMINISTRO E INSTALACIÓN DE SALIDA ELÉCTRICA PARA LAMPARAS EN EDIFICO,  EN GENERAL EN MUROS Y PLAFONES A ALTRURA DE 3 A 5 MTS  CON CABLE DE COBRE THW-LS 600V, 75/90°C EN TUBERÍA METÁLICA. INCLUYE: TUBERÍA, COPLES, CONECTORES, CURVAS CAJA REGISTRO 4"X4", TAPA CIEGA, CONDUCTORES ELÉCTRICOS, TAPE, ZOPORTERIA,CONEXIÓNES Y PRUEVAS. </t>
  </si>
  <si>
    <t>salida</t>
  </si>
  <si>
    <t>RPPC-IE-03</t>
  </si>
  <si>
    <t>SUMINISTRO E INSTALACIÓN DE SALIDA ELÉCTRICA PARA CONTACTO NORMAL DUPLEX DECORA BLANCO LEVITON CON TAPA MONOFÁSICO 120V, 15A, INSTALADO EN MURO O TECHUMBRE ALIMENTADO POR CABLE 12 DE COBRE THW-LS 75/90C, 600V, 2F+TS, EN TUBERÍA METÁLICA. INCLUYE: CONTACTO MONOFÁSICO TIPO HEMBRA PARA CAJA REGISTRO 2"X4" EN MURO, TAPAS METÁLICA, CONDUCTORES ELÉCTRICOS, COPLES, CONECTORES, CURVAS, TAPE, CONEXIÓN.</t>
  </si>
  <si>
    <t>RPPC-IE-02</t>
  </si>
  <si>
    <t xml:space="preserve">MANO DE OBRA Y HERRAMIENTA MENOR PARA LA INSTALACION DE LUMINARIAS DE CUALQUIER TIPO Y A CUALQUIER ALTURA , EN MUROS Y TECHUMBRES, INCLUYE: CONEXIÓN, REMATE CON TUBO FLEXBLE 3/8 CAL.  3X14, DE REGISTRO ELECTRICO A LUMINARIA ,CONEXIONES Y PRUEVAS.  </t>
  </si>
  <si>
    <t>RPPC-IE-04</t>
  </si>
  <si>
    <t>SUMINISTRO E INSTALACIÓN DE SALIDA ELÉCTRICA PARA CONTACTO REGULADO DUPLEX DECORA NARANJA LEVITON CON TAPA MONOFÁSICO 120V, 15A, INSTALADO EN MURO O TECHUMBRE ALIMENTADO POR CABLE 12 DE COBRE THW-LS 75/90C, 600V, 2F+TS, EN TUBERÍA METÁLICA. INCLUYE: CONTACTO MONOFÁSICO TIPO HEMBRA PARA CAJA REGISTRO 2"X4" EN MURO, TAPAS METÁLICA, CONDUCTORES ELÉCTRICOS, COPLES, CONECTORES, CURVAS, TAPE, CONEXIÓN.</t>
  </si>
  <si>
    <t>RPPC-IE-05</t>
  </si>
  <si>
    <t>SUMINISTRO E INSTALACIÓN DE SALIDA ELÉCTRICA PARA CONTACTO DOBLE REGULADO DUPLEX DECORA NARANJA LEVITON CON TAPA MONOFÁSICO 120V, 15A, INSTALADO EN MURO O TECHUMBRE ALIMENTADO POR CABLE 12 DE COBRE THW-LS 75/90C, 600V, 2F+TS, EN TUBERÍA METÁLICA. INCLUYE: CONTACTO MONOFÁSICO TIPO HEMBRA PARA CAJA REGISTRO 2"X4" EN MURO, TAPAS METÁLICA, CONDUCTORES ELÉCTRICOS, COPLES, CONECTORES, CURVAS, TAPE, CONEXIÓN.</t>
  </si>
  <si>
    <t>RPPC-IE-06</t>
  </si>
  <si>
    <t>SUMINISTRO E INSTALACIÓN DE SALIDA ELÉCTRICA PARA 2 CONTACTOS DE PISO REGULADO DUPLEX DECORA NARANJA LEVITON CON TAPA DE BRONCE MONOFÁSICO 120V, 15A, INSTALADO EN PISO ALIMENTADO POR CABLE 12 DE COBRE THW-LS 75/90C, 600V, 2F+TS, EN TUBERÍA METÁLICA. INCLUYE: CONTACTO MONOFÁSICO TIPO HEMBRA PARA CAJA REGISTRO 2"X4" EN MURO, TAPAS METÁLICA, CONDUCTORES ELÉCTRICOS, COPLES, CONECTORES, CURVAS, TAPE, CONEXIÓN.</t>
  </si>
  <si>
    <t>RPPC-IE-07</t>
  </si>
  <si>
    <t>SUMINISTRO E INSTALACIÓN DE SALIDA ELÉCTRICA PARA APAGADOR SENCILLO DECORA BLANCO LEVITON 120V, 15A,CON TAPA  INSTALADO EN MURO O TECHUMBRE ALIMENTADO POR CABLE 12 DE COBRE THW-LS 75/90C, 600V, 2F+TS, EN TUBERÍA METÁLICA. INCLUYE: CONTACTO MONOFÁSICO TIPO HEMBRA PARA CAJA REGISTRO 2"X4" EN MURO, TAPAS METÁLICA, CONDUCTORES ELÉCTRICOS, COPLES, CONECTORES, CURVAS, TAPE, CONEXIÓN.</t>
  </si>
  <si>
    <t>RPPC-IE-08</t>
  </si>
  <si>
    <t>SUMINISTRO E INSTALACIÓN DE SALIDA ELÉCTRICA PARA APAGADOR 3 VIAS DECORA BLANCO LEVITON 15A, CON TAPA, INSTALADO EN MURO O TECHUMBRE ALIMENTADO POR CABLE 12 DE COBRE THW-LS 75/90C, 600V, 2F+TS, EN TUBERÍA METÁLICA. INCLUYE: CONTACTO MONOFÁSICO TIPO HEMBRA PARA CAJA REGISTRO 2"X4" EN MURO, TAPAS METÁLICA, CONDUCTORES ELÉCTRICOS, COPLES, CONECTORES, CURVAS, TAPE, CONEXIÓN.</t>
  </si>
  <si>
    <t>ALIMENTADORES ELECTRICOS Y CENTRO DE CARGA N1 Y N2</t>
  </si>
  <si>
    <t>RPPC-IE-09</t>
  </si>
  <si>
    <t>SUMINISTRO Y COLOCACION DE CENTRO DE CARGA AL-1 Y AL-2 DE 30 CIRCUITOS 3 FACES 4 HILOS 120/240 VOLTS N1, CON BARRAS DE 150 AMPERES SIN MAIN, PARA SOBREPONER, INCLUYE INTERRUPTORES DERIVADOS</t>
  </si>
  <si>
    <t>RPPC-IE-10</t>
  </si>
  <si>
    <t>SUMINISTRO Y COLOCACION DE TUBO ALIMENTADOR PARA CENTROS DE CARGA AL-1 Y AL-2 , A BASE DE TUBO STTEL DE 27 MM CON 4 CABLES CALIBRE 8 + 10 DE TIERRA FISICA, INCLUYE CONEXIOES Y PRUEVAS</t>
  </si>
  <si>
    <t>lote</t>
  </si>
  <si>
    <t>RPPC-IE-11</t>
  </si>
  <si>
    <t>SUMINISTRO Y COLOCACION DE CENTRO DE CARGA CR-1 Y  CR-2 DE 30 CIRCUITOS 3 FACES 4 HILOS 120/240 VOLTS N1, CON BARRAS DE 150 AMPERES SIN MAIN, PARA SOBREPONER, INCLUYE INTERRUPTORES DERIVADOS</t>
  </si>
  <si>
    <t>RPPC-IE-12</t>
  </si>
  <si>
    <t>SUMINISTRO Y COLOCACION DE TUBO ALIMENTADOR PARA CENTROS DE CARGA CR-1 Y CR-2 , A BASE DE TUBO STTEL DE 32 MM CON 4 CABLES CALIBRE 6 + 10 DE TIERRA FISICA, INCLUYE CONEXIOES Y PRUEVAS</t>
  </si>
  <si>
    <t>RPPC-IE-13</t>
  </si>
  <si>
    <t>SUMINISTRO Y COLOCACION DE CENTRO DE CARGA CN-1 Y  CN-2 DE 30 CIRCUITOS 3 FACES 4 HILOS 120/240 VOLTS N1, CON BARRAS DE 150 AMPERES SIN MAIN, PARA SOBREPONER, INCLUYE INTERRUPTORES DERIVADOS</t>
  </si>
  <si>
    <t>PZA</t>
  </si>
  <si>
    <t>RPPC-IE-14</t>
  </si>
  <si>
    <t>SUMINISTRO Y COLOCACION DE TUBO ALIMENTADOR PARA CENTROS DE CARGA CN-1 Y CN-2 , A BASE DE TUBO STTEL DE 32 MM CON 4 CABLES CALIBRE 6 + 10 DE TIERRA FISICA, INCLUYE CONEXIOES Y PRUEVAS</t>
  </si>
  <si>
    <t>RPPC-IE-15</t>
  </si>
  <si>
    <t>SUMINISTRO Y COLOCACION DE CENTRO DE CARGA AA-1 Y  AA-2 DE 30 CIRCUITOS 3 FACES 4 HILOS 120/240 VOLTS N1, CON BARRAS DE 150 AMPERES SIN MAIN, PARA SOBREPONER, INCLUYE INTERRUPTORES DERIVADOS</t>
  </si>
  <si>
    <t>RPPC-IE-16</t>
  </si>
  <si>
    <t>SUMINISTRO Y COLOCACION DE TUBO ALIMENTADOR PARA CENTROS DE CARGA AA-1 Y AA-2 , A BASE DE TUBO STTEL DE 32 MM CON 4 CABLES CALIBRE 4 + 1 -8 DE TIERRA FISICA, INCLUYE CONEXIOES Y PRUEVAS</t>
  </si>
  <si>
    <t>RPPC-IE-17</t>
  </si>
  <si>
    <t>SUMINISTRO E INSTALACION DE REGULADOR DE VOLTAGE DE 20 KVA 220V TRIFASICO MARCA VOGAR , O DE SIMILAR CALIDAD, INCLUYE REMATES ELECTRICOS CON TUBO LICUATAY,,CONEXIONES Y PRUEVAS</t>
  </si>
  <si>
    <t>RPPC-IE-18</t>
  </si>
  <si>
    <t>SUMINISTRO Y COLOCACION DE SENSOR DE MOVIMIENTO CON RELEVADOR DE ALUMBRADO , INCLUYE CONEXIONES REGOSTROS Y PRUEVAS</t>
  </si>
  <si>
    <t>SUMINISTRO DE LUMINARIAS</t>
  </si>
  <si>
    <t>RPPC-IE-19</t>
  </si>
  <si>
    <t>SUMINISTRO DE LUMINARIA LED PARA EMPOTRAR EN TECHO DE 40W 100-277V. MARCA DOWNLIGH 3200 LUMNES 4000K 50000 HRS O DE SIMILAR CALIDAD</t>
  </si>
  <si>
    <t>RPPC-IE-20</t>
  </si>
  <si>
    <t>SUMINISTRO DE LUMINARIA LED PARA SUPENDER EN TECHO DE 30W 100-277V. CON PINTURA COLOR SATIN  MARCA DOWNLIGH MODELO DL-4001S40,  2350 LUMENS  4000K  30000 HRS</t>
  </si>
  <si>
    <t>RPPC-IE-21</t>
  </si>
  <si>
    <t xml:space="preserve">SUMINISTRO DE LUMINARIA LED PARA SOBREPONER EN TECHO DE 40W 127 VCA  DE 1219 MMX 254 MM X 70 MM COLOR BLANCO . MARCA LITHONIA  MODELO LBL4,  2800 LUMNES  4000K </t>
  </si>
  <si>
    <t>RPPC-IE-22</t>
  </si>
  <si>
    <t>SUMINISTRO DE LUMINARIA LED TIPO ARBOTANTE DE 26 WATTS 127V CON TAPA DE VIDRIO TIPO  EXTERIOR PARA PONER EN MURO</t>
  </si>
  <si>
    <t>RPPC-IE-23</t>
  </si>
  <si>
    <t>SUMINISTRO DE LUMINARIA LED DE EMERGENCIA TIPO CONEJO CON BATERIA DE RESPALDO DE 90 MIN  127V  1.5W  MARCA LITHONIA PARA PONER EN MUROS Y PLAFONES</t>
  </si>
  <si>
    <t>RPPC-IE-24</t>
  </si>
  <si>
    <t>SUMINISTRO DE LETRERO VERDE LED DE EMERGENCIA CON BATERIA DE RESPALDO DE 90 MIN  127V  1.5W  MARCA LITHONIA PARA PONER EN MUROS Y PLAFONES</t>
  </si>
  <si>
    <t>RPPC-IE-25</t>
  </si>
  <si>
    <t xml:space="preserve">SUMINISTRO DE LUMINARIA LED PARA EMPOTRAR EN PLAFOND  DE 30W 127 VCA  MARCA HILLUX MODELO TL-1530.B40 BLANCO 3000 LUMENS 4000 K 20000 HRS , 2 LUMINARIAS INTERCONECTADAS </t>
  </si>
  <si>
    <t>RPPC-IE-26</t>
  </si>
  <si>
    <t>SUMINISTRO DE EXTRACTOR DE AIRE  120V  MODELO CFP-160.100W PARA PLAFOND FALSO MARCA SOLAR, U OTRO MARCA DE SIMILAR CALIDAD</t>
  </si>
  <si>
    <t>SUMINSTRO DE TABLEROS ELECTRICOS Y ALIMENTADORES PARA TABLEROS EN GRAL</t>
  </si>
  <si>
    <t>RPPC-IE-27</t>
  </si>
  <si>
    <t xml:space="preserve">SUMINISTRO Y COLOCACION DE TABLERO ELECTRICO PRINCIPAL 'G' CON BARRAS E INTERRUPTOR INTEGRADO DE 3X800 AMP 65 KAIC 120/240V 3 FACES 4 HILOS PARA SOBREPONER MARCA SIEMENS, INCLUYE EL SIGUIENTE NUMERO DE INTERRUPTORE DERIVADOS, 1 DE 3X400A, 1 DE 3X250A, 1 DE 3X150A , 2 DE 3X70A, 4 DE 3X40A, Y 1 DE 2X40A </t>
  </si>
  <si>
    <t>RPPC-IE-28</t>
  </si>
  <si>
    <t xml:space="preserve">SUMINISTRO Y COLOCACION DE TABLERO ELECTRICO  'EP' CON BARRAS E INTERRUPTOR INTEGRADO DE 3X400 AMP 65  KAIC 120/240V 3 FACES 4 HILOS PARA SOBREPONER MARCA SIEMENS, INCLUYE EL SIGUIENTE NUMERO DE INTERRUPTORE DERIVADOS,  1 DE 3X70A, 5 DE 3X50A , 4 DE 3X40A, 1 DE 3X30A, Y 1 DE 2X30A </t>
  </si>
  <si>
    <t>LOTE</t>
  </si>
  <si>
    <t>RPPC-IE-29</t>
  </si>
  <si>
    <t xml:space="preserve">SUMINISTRO Y COLOCACION DE TABLERO ELECTRICO  'AA3' CON BARRAS E INTERRUPTOR INTEGRADO DE 3X250 AMP 65  KAIC 120/240V 3 FACES 4 HILOS PARA SOBREPONER MARCA SIEMENS, INCLUYE EL SIGUIENTE NUMERO DE INTERRUPTORE DERIVADOS,  8 DE 3X30A, Y 3 DE 3X40A </t>
  </si>
  <si>
    <t>RPPC-IE-30</t>
  </si>
  <si>
    <t xml:space="preserve">SUMINISTRO Y COLOCACION DE TABLERO ELECTRICO  'AA4' CON BARRAS E INTERRUPTOR INTEGRADO DE 3X150 AMP 100 KAIC 120/240V 3 FACES 4 HILOS PARA SOBREPONER MARCA SIEMENS, INCLUYE EL SIGUIENTE NUMERO DE INTERRUPTORE DERIVADOS,  4 DE 3X40A </t>
  </si>
  <si>
    <t>RPPC-IE-31</t>
  </si>
  <si>
    <t>SUMINSITRO Y COLOCACION DE CENTRO DE CARGA DE 12 CIRCUITOS 120 VOLTS 3 FACES 4 HILOS CON INTERRUPTOR PRINCIPAL DE 3X40 PARA "CC- SC1", INCLUYE INTERRUPTORES DERIVADOS</t>
  </si>
  <si>
    <t>RPPC-IE-32</t>
  </si>
  <si>
    <t>SUMINSITRO Y COLOCACION DE CENTRO DE CARGA DE 12 CIRCUITOS 120 VOLTS 2 FACES 3 HILOS CON INTERRUPTOR PRINCIPAL DE 2X40  PARA "CC- GEN"  INCLUYE INTERRUPTORES DERIVADOS</t>
  </si>
  <si>
    <t>RPPC-IE-33</t>
  </si>
  <si>
    <t>SUMINSITRO Y COLOCACION DE CENTRO DE CARGA DE 30 CIRCUITOS 120 VOLTS 3 FACES 4 HILOS CON INTERRUPTOR PRINCIPAL DE 3X100 PARA "CC- PS" INCLUYE INTERRUPTORES DERIVADOS</t>
  </si>
  <si>
    <t>RPPC-IE-34</t>
  </si>
  <si>
    <t>SUMINSITRO Y COLOCACION DE CENTRO DE CARGA DE 12 CIRCUITOS 120 VOLTS 2 FACES 3 HILOS CON INTERRUPTOR PRINCIPAL DE 2X40  PARA "CC- AL-G" INCLUYE INTERRUPTORES DERIVADOS</t>
  </si>
  <si>
    <t>RPPC-IE-35</t>
  </si>
  <si>
    <t>SUMINSITRO Y COLOCACION DE CENTRO DE CARGA DE 12 CIRCUITOS 120 VOLTS 2 FACES 3 HILOS CON INTERRUPTOR PRINCIPAL DE 2X40  PARA "CC- CAS" INCLUYE INTERRUPTORES DERIVADOS</t>
  </si>
  <si>
    <t>RPPC-IE-36</t>
  </si>
  <si>
    <t>SUMINSITRO Y COLOCACION DE CENTRO DE CARGA DE 30 CIRCUITOS 120 VOLTS 3 FACES 4 HILOS CON INTERRUPTOR PRINCIPAL DE 3X40 PARA "CC- AAE", INCLUYE INTERRUPTORES DERIVADOS</t>
  </si>
  <si>
    <t>RPPC-IE-37</t>
  </si>
  <si>
    <t>SUMINSITRO Y COLOCACION DE CENTRO DE CARGA DE 12 CIRCUITOS 120 VOLTS 3 FACES 4 HILOS CON INTERRUPTOR PRINCIPAL DE 3X30 PARA "CC- AC3", INCLUYE INTERRUPTORES DERIVADOS</t>
  </si>
  <si>
    <t>RPPC-IE-38</t>
  </si>
  <si>
    <t>SUMINSITRO Y COLOCACION DE CENTRO DE CARGA DE 12 CIRCUITOS 120 VOLTS 3 FACES 4 HILOS CON INTERRUPTOR PRINCIPAL DE 3X30 PARA "CC- C2", INCLUYE INTERRUPTORES DERIVADOS</t>
  </si>
  <si>
    <t>RPPC-IE-39</t>
  </si>
  <si>
    <t>SUMINSITRO Y COLOCACION DE CENTRO DE CARGA DE 12 CIRCUITOS 120 VOLTS 2 FACES 3 HILOS CON INTERRUPTOR PRINCIPAL DE 2X40  PARA "CC- CRS" INCLUYE INTERRUPTORES DERIVADOS</t>
  </si>
  <si>
    <t>RPPC-IE-40</t>
  </si>
  <si>
    <t>SUMINISTRO Y COLOCACION DE REGULADOR DE VOLTAGE 220V 2F 3 HILOS DE 5 KVA MARCA VOGAR  PARA EL AREA DE SITE, INCLUYE REMATES CONEXIONES Y PRUEVAS</t>
  </si>
  <si>
    <t>RPPC-IE-41</t>
  </si>
  <si>
    <t>SUMINISTRO Y COLOCACION DE PANEL DE CONTROL  PARA BOMBAS DE 5 HP 220V 3F 4H, MODO ALTERNADO , INCLUYE GABINETE DE CONTROL CONEXIONES A MOTORES, ALIMENTACION DE TABLERO A CADA MOTOR  Y PRUEVAS (no incluye motor y bombas considerarlas)</t>
  </si>
  <si>
    <t>PANEL</t>
  </si>
  <si>
    <t>RPPC-IE-42</t>
  </si>
  <si>
    <t>SUMINISTRO Y COLOCACION DE INTERRUPTOR DE NAVAJAS DE 3X50 AMP NEMA 31 220V 3F PARA DESCONEXION DE ELEVADOR,  INCLUYE CONEXIONES Y PRUEVAS</t>
  </si>
  <si>
    <t>RPPC-IE-43</t>
  </si>
  <si>
    <t>SUMINISTRO Y COLOCACION DE TRANSFORMADOR TRIFASICO TIPO SECO INPUT 220V 2F SALIDA 380/480 3F 4 HILOS  DE 20 KVA MARCA FERMON O DE SIMILAR CALIDAD, INCLUYE REMATES Y CONEXIONES ELEXTRICAS ( para elevador )</t>
  </si>
  <si>
    <t>RPPC-IE-44</t>
  </si>
  <si>
    <t>SUMINISTRO Y COLCACION DE TUBO ALIMENTADOR PARA TABLERO  "AA3 " A BASE DE TUBO STEEL DE  76 MM CON 3 CABLES CALIBRE  250 MCM + 1 CALIBRE 10 TF , INCLUYE : COPLES CONECTORES MEDIOS DE FIJACION CONEXIONES Y PRUEVAS</t>
  </si>
  <si>
    <t>ALIM</t>
  </si>
  <si>
    <t>RPPC-IE-45</t>
  </si>
  <si>
    <t>SUMINISTRO Y COLCACION DE TUBO ALIMENTADOR PARA TABLERO  "AA4 " A BASE DE TUBO STEEL DE  76 MM CON 3 CABLES CALIBRE  2/0  THW-LS+ 1 CALIBRE 4 TF , INCLUYE : COPLES CONECTORES MEDIOS DE FIJACION CONEXIONES Y PRUEVAS</t>
  </si>
  <si>
    <t>RPPC-IE-46</t>
  </si>
  <si>
    <t>SUMINISTRO Y COLCACION DE TUBO ALIMENTADOR PARA CENTRO DE CARGA  "SCI " A BASE DE TUBO STEEL DE  25 MM CON 4 CABLES CALIBRE  8 LS + 1 CALIBRE 10 TF , INCLUYE : COPLES CONECTORES MEDIOS DE FIJACION CONEXIONES Y PRUEVAS</t>
  </si>
  <si>
    <t>RPPC-IE-47</t>
  </si>
  <si>
    <t>SUMINISTRO Y COLCACION DE TUBO ALIMENTADOR PARA CENTRO DE CARGA  "GEN " A BASE DE TUBO STEEL DE  25 MM CON 3 CABLES CALIBRE  8 LS + 1 CALIBRE 10 TF , INCLUYE : COPLES CONECTORES MEDIOS DE FIJACION CONEXIONES Y PRUEVAS</t>
  </si>
  <si>
    <t>RPPC-IE-48</t>
  </si>
  <si>
    <t>SUMINISTRO Y COLCACION DE TUBO ALIMENTADOR PARA CENTRO DE CARGA  "PS " A BASE DE TUBO STEEL DE  52 MM CON 4 CABLES CALIBRE  1/0 LS + 1 CALIBRE 4 TF , INCLUYE : COPLES CONECTORES MEDIOS DE FIJACION CONEXIONES Y PRUEVAS</t>
  </si>
  <si>
    <t>RPPC-IE-49</t>
  </si>
  <si>
    <t>SUMINISTRO Y COLCACION DE TUBO ALIMENTADOR PARA CENTRO DE CARGA  "AL G " A BASE DE TUBO STEEL DE  52 MM CON 4 CABLES CALIBRE  2 LS + 1 CALIBRE 6 TF , INCLUYE : COPLES CONECTORES MEDIOS DE FIJACION CONEXIONES Y PRUEVAS</t>
  </si>
  <si>
    <t>RPPC-IE-50</t>
  </si>
  <si>
    <t>SUMINISTRO Y COLCACION DE TUBO ALIMENTADOR PARA CENTRO DE CARGA  "CAS " A BASE DE TUBO PVC DE 32 MM + 1 VACIO DE 38 MM CON 4 CABLES CALIBRE  6 LS + 1 CALIBRE 10 TF , INCLUYE :REGSISTROS DE VANQUETA PREFABRICADOS , COPLES CONECTORES MEDIOS DE FIJACION CONEXIONES Y PRUEVAS</t>
  </si>
  <si>
    <t>RPPC-IE-51</t>
  </si>
  <si>
    <t>SUMINISTRO Y COLCACION DE TUBO ALIMENTADOR PARA CENTRO DE CARGA  "AAE " A BASE DE TUBO STEEL DE  25 MM CON 4 CABLES CALIBRE  8 LS + 1 CALIBRE 10 TF , INCLUYE : COPLES CONECTORES MEDIOS DE FIJACION CONEXIONES Y PRUEVAS</t>
  </si>
  <si>
    <t>RPPC-IE-52</t>
  </si>
  <si>
    <t>SUMINISTRO Y COLCACION DE TUBO ALIMENTADOR PARA CENTRO DE CARGA  "AC3 " A BASE DE TUBO STEEL DE  25 MM CON 4 CABLES CALIBRE  8 LS + 1 CALIBRE 10 TF , INCLUYE : COPLES CONECTORES MEDIOS DE FIJACION CONEXIONES Y PRUEVAS</t>
  </si>
  <si>
    <t>RPPC-IE-53</t>
  </si>
  <si>
    <t>SUMINISTRO Y COLCACION DE TUBO ALIMENTADOR PARA CENTRO DE CARGA  "C2 " A BASE DE TUBO STEEL DE  25 MM CON 4 CABLES CALIBRE  8 LS + 1 CALIBRE 10 TF , INCLUYE : COPLES CONECTORES MEDIOS DE FIJACION CONEXIONES Y PRUEVAS</t>
  </si>
  <si>
    <t>RPPC-IE-54</t>
  </si>
  <si>
    <t>SUMINISTRO Y COLCACION DE TUBO ALIMENTADOR PARA CENTRO DE CARGA  "CRS " A BASE DE TUBO STEEL DE  25 MM CON 4 CABLES CALIBRE  8 LS + 1 CALIBRE 10 TF , INCLUYE : COPLES CONECTORES MEDIOS DE FIJACION CONEXIONES Y PRUEVAS</t>
  </si>
  <si>
    <t>RPPC-IE-55</t>
  </si>
  <si>
    <t>SUMINISTRO Y COLCACION DE TUBO ALIMENTADOR PARA MINSPLIT DE SITE " A BASE DE TUBO STEEL DE  13 MM CON 3 CABLES CALIBRE  12 LS + 1 CALIBRE 12 TF , INCLUYE : COPLES CONECTORES MEDIOS DE FIJACION CONEXIONES Y PRUEVAS</t>
  </si>
  <si>
    <t>SALIDA</t>
  </si>
  <si>
    <t>PLANTA DE EMERGENCIA 150 KVA</t>
  </si>
  <si>
    <t>RPPC-IE-56</t>
  </si>
  <si>
    <t>SUMINISTRO E INSTALACION DE PLANTA ELÉCTRICA A DIESEL DE 125KW,(150 KVA) AUTOMÁTICA, CON CASETA, 127/220V, 3F, 60HZ, ENSAMBLADA CON MOTOR PERKINS 7.0L MOD. 1106A-70TG1, 1800RPM, ALTERNADOR LEROY SOMER MOD. TAL044E, IPG DE 400AMP, TABLERO DE TRANSFERENCIA DOBLE TIRO 630AMP CON CONTROL DEEPSEA 7320 SOBRE LA UNIDAD, BASE TANQUE DE COMBUSTIBLE DE 472L, AMORTIGUADORES DE NEOPRENO, MARCA GENERAC. FICHA TÉCNICA.</t>
  </si>
  <si>
    <t>EQUIPO</t>
  </si>
  <si>
    <t>RPPC-IE-57</t>
  </si>
  <si>
    <t>SUMINISTRO Y COLOCACION DE ALIMENTACION ELECTRICA PARA LA CONEXIÓN DE SALIDA ELECTRICA DE PLANTA DE EMERGENCIA DESDE INTERRRUPTOR A SWICHTS DE TRANSFERENCIA, A BASE DE 2 TUBOS STEEL DE 63 MM CON 6 CABLES CALIBRE 3/0  + 2 3/0 NEUTROS + 2 CALIBRE 2 TF</t>
  </si>
  <si>
    <t>ALIMENT.</t>
  </si>
  <si>
    <t>RPPC-IE-58</t>
  </si>
  <si>
    <t>SUMINISTRO Y COLOCACION DE ALIMENTACION ELECTRICA PARA LA CONEXIÓN DE SALIDA ELECTRICA DE TABLERO GENERAL A SWICHTS DE TRANSFERENCIA, A BASE DE 2- TUBOS STEEL DE 63 MM CON 6 CABLES CALIBRE 3/0  + 2 3/0 NEUTROS + 2 CALIBRE 2 TF</t>
  </si>
  <si>
    <t>RPPC-IE-59</t>
  </si>
  <si>
    <t xml:space="preserve">SUMINISTRO Y COLOCACION DE ALIMENTACION ELECTRICA PARA LA CONEXIÓN DE SALIDA ELECTRICA DE  SWICHTS DE TRANSFERENCIA, ASTA TABLERO PPAL DE EMERGENCIA, A BASE DE 2- TUBOS STEEL DE 63 MM CON 6 CABLES CALIBRE 3/0  + 2 3/0 NEUTROS + 2 CALIBRE 2 TF </t>
  </si>
  <si>
    <t>RPPC-IE-60</t>
  </si>
  <si>
    <t>SUMINISTRO Y COLOCACION DE TUBO STEEL DE 25 MM PARA LA CONEXIÓN DE CONTROL Y SEÑALES DE PLANTA A SWICHT PARA LA CONEXIÓN DE TRANSFERENCIA Y ENLACE , CON 12 CABLES CALIBRE 12 THHN + TIERRA FISICA</t>
  </si>
  <si>
    <t>INSTALACIONES HIDROSANITARIAS</t>
  </si>
  <si>
    <t>RPPC-AP.3</t>
  </si>
  <si>
    <t>TUBERIA PVC CED 40 DIAM 2 1/2"</t>
  </si>
  <si>
    <t>RPPC-AP.4</t>
  </si>
  <si>
    <t>TUBERIA PVC CED 40 DIAM 2"</t>
  </si>
  <si>
    <t>RPPC-AP.5</t>
  </si>
  <si>
    <t>TUBERIA PVC CED 40 DIAM 1 1/2</t>
  </si>
  <si>
    <t>RPPC-AP.6</t>
  </si>
  <si>
    <t>TUBERIA PVC CED 40 DIAM 1 1/4</t>
  </si>
  <si>
    <t>RPPC-AP.7</t>
  </si>
  <si>
    <t>TUBERIA PVC CED 40 DIAM 3/4"</t>
  </si>
  <si>
    <t>RPPC-AP.8</t>
  </si>
  <si>
    <t>SALIDA HIDRAULICA PARA WC</t>
  </si>
  <si>
    <t>sal</t>
  </si>
  <si>
    <t>RPPC-ap.9</t>
  </si>
  <si>
    <t>SALIDA HIDRAULICA PARA LAVAMANOS</t>
  </si>
  <si>
    <t>RPPC-AP.10</t>
  </si>
  <si>
    <t>SALIDA HIDRAULICA PARA MINGITORIO</t>
  </si>
  <si>
    <t>RPPC-DS.4</t>
  </si>
  <si>
    <t>RAMALEO INTERNO CON TUBO ABS DE 6"</t>
  </si>
  <si>
    <t>RPPC-DS.5</t>
  </si>
  <si>
    <t>RAMALEO INTERNO CON TUBO ABS DE 4"</t>
  </si>
  <si>
    <t>RPPC-DS.6</t>
  </si>
  <si>
    <t>RAMALEO INTERNO CON TUBERIA DE 2"</t>
  </si>
  <si>
    <t>RPPC-DS.7</t>
  </si>
  <si>
    <t>DESCARGA SANITARIA DE WC</t>
  </si>
  <si>
    <t>RPPC-DS.8</t>
  </si>
  <si>
    <t>DESCARA SANITARIA DE MINGITORIOS</t>
  </si>
  <si>
    <t>RPPC-DS.9</t>
  </si>
  <si>
    <t>DESCARGA SANITARIA DE LAVABOS, RED AGUAS GRISES</t>
  </si>
  <si>
    <t>RPPC-DS.10</t>
  </si>
  <si>
    <t>TUBERIA DE VENTILA</t>
  </si>
  <si>
    <t>RPPC-DP.1</t>
  </si>
  <si>
    <t>TUBERIAS PLUVIAL 6"</t>
  </si>
  <si>
    <t>RPPC-DP.2</t>
  </si>
  <si>
    <t>TUBERIA PLUVIAL 4"</t>
  </si>
  <si>
    <t>AIRE ACONDICIONADO</t>
  </si>
  <si>
    <t>EQUIPO 7.5 TR AEA DE CONSULTA Y SALA DE ESPERA</t>
  </si>
  <si>
    <t>RPPC-HVAC-01</t>
  </si>
  <si>
    <t>SUMINISTRO E INSTALACION DE EQUIPO DIVIDIDO MARCA LENNOX DE 7.5TR  MODELO ELS090S4SS1Y INCLUYE: BASE DE CONDENSADOR, ACCESORIOS DE CONEXIÓN, SOPORTERIA, HERRAMIENTA, MANO DE OBRA Y TODO LO NECESARIO PARA SU CORRECTA INSTALACION</t>
  </si>
  <si>
    <t>RPPC-HVAC-02</t>
  </si>
  <si>
    <t>SUMINISTRO E INSTALACION DE TERMOSTATO MARCA HONEYWELL MOD TH9320WF5003 INCLUYE CABLE 6X16, ACCESORIOS DE CONEXIÓN, SOPORTERIA, HERRAMIENTA MANO DE OBRA, Y TODO LO NECESARIO PARA SU CORRECTA INSTALACION</t>
  </si>
  <si>
    <t>RPPC-HVAC-03</t>
  </si>
  <si>
    <t>SUMINISTRO E INSTALACION DE ENTRONQUE DE INYECCION DE LAMINA CA 22 AISLADO CON FIBRA DE VIDRIO DE 3/4 INCLUYE: ACCESORIOS DE CONEXIÓN, HERRAMIENTA SOPORTERIA, MANO DE OBRA Y TODO LO NECESARIO PARA SU CORRECTA INSTALACION</t>
  </si>
  <si>
    <t>RPPC-HVAC-04</t>
  </si>
  <si>
    <t>SUMINISTRO E INSTALACION DE SPIRODUCTO DE 22" AISLADO CON FIBRA DE VIDRIO DE 3/4 INCLUYE: ACCESORIOS DE CONEXIÓN, HERRAMIENTA SOPORTERIA, MANO DE OBRA Y TODO LO NECESARIO PARA SU CORRECTA INSTALACION</t>
  </si>
  <si>
    <t>RPPC-HVAC-05</t>
  </si>
  <si>
    <t>SUMINISTRO E INSTALACION DE SPIRODUCTO DE 20" AISLADO CON FIBRA DE VIDRIO DE 3/4 INCLUYE: ACCESORIOS DE CONEXIÓN, HERRAMIENTA SOPORTERIA, MANO DE OBRA Y TODO LO NECESARIO PARA SU CORRECTA INSTALACION</t>
  </si>
  <si>
    <t>RPPC-HVAC-06</t>
  </si>
  <si>
    <t>SUMINISTRO E INSTALACION DE SPIRODUCTO DE 18" AISLADO CON FIBRA DE VIDRIO DE 3/4 INCLUYE: ACCESORIOS DE CONEXIÓN, HERRAMIENTA SOPORTERIA, MANO DE OBRA Y TODO LO NECESARIO PARA SU CORRECTA INSTALACION</t>
  </si>
  <si>
    <t>RPPC-HVAC-07</t>
  </si>
  <si>
    <t>SUMINISTRO E INSTALACION DE SPIRODUCTO DE 14" AISLADO CON FIBRA DE VIDRIO DE 3/4 INCLUYE: ACCESORIOS DE CONEXIÓN, HERRAMIENTA SOPORTERIA, MANO DE OBRA Y TODO LO NECESARIO PARA SU CORRECTA INSTALACION</t>
  </si>
  <si>
    <t>RPPC-HVAC-08</t>
  </si>
  <si>
    <t>SUMINISTRO E INSTALACION DE SPIRODUCTO DE 10" AISLADO CON FIBRA DE VIDRIO DE 3/4 INCLUYE: ACCESORIOS DE CONEXIÓN, HERRAMIENTA SOPORTERIA, MANO DE OBRA Y TODO LO NECESARIO PARA SU CORRECTA INSTALACION</t>
  </si>
  <si>
    <t>RPPC-HVAC-09</t>
  </si>
  <si>
    <t>SUMINISTRO E INSTALACION DE SPIRODUCTO DE 8" AISLADO CON FIBRA DE VIDRIO DE 3/4 INCLUYE:  ACCESORIOS DE CONEXIÓN, HERRAMIENTA SOPORTERIA, MANO DE OBRA Y TODO LO NECESARIO PARA SU CORRECTA INSTALACION</t>
  </si>
  <si>
    <t>RPPC-HVAC-10</t>
  </si>
  <si>
    <t>SUMINISTRO E INSTALACION DE DUCTO FLEXIBLE DE 8" AISLADO CON FIBRA DE VIDRIO DE 3/4 INCLUYE: ACCESORIOS DE CONEXIÓN, DUCT TAPE, SINCHOS, HERRAMIENTA SOPORTERIA, MANO DE OBRA Y TODO LO NECESARIO PARA SU CORRECTA INSTALACION</t>
  </si>
  <si>
    <t>RPPC-HVAC-11</t>
  </si>
  <si>
    <t>SUMINISTRO E INSTALACION DE REJILLA MARCA NAMM MOD DPQ CON CUELLO DE 8"  INCLUYE: ACCESORIOS DE CONEXIÓN, DUCT TAPE, SINCHOS, HERRAMIENTA SOPORTERIA, MANO DE OBRA Y TODO LO NECESARIO PARA SU CORRECTA INSTALACION</t>
  </si>
  <si>
    <t>RPPC-HVAC-12</t>
  </si>
  <si>
    <t>RPPC-HVAC-13</t>
  </si>
  <si>
    <t>SUMINISTRO E INSTALACION DE SPIRODUCTO DE 24" AISLADO CON FIBRA DE VIDRIO DE 3/4 INCLUYE: ACCESORIOS DE CONEXIÓN, HERRAMIENTA SOPORTERIA, MANO DE OBRA Y TODO LO NECESARIO PARA SU CORRECTA INSTALACION</t>
  </si>
  <si>
    <t>RPPC-HVAC-14</t>
  </si>
  <si>
    <t>SUMINISTRO E INSTALACION DE REJILLA MARCA NAMM MOD PMRN CON CUELLO DE 18"  INCLUYE: ACCESORIOS DE CONEXIÓN, DUCT TAPE, SINCHOS, HERRAMIENTA SOPORTERIA, MANO DE OBRA Y TODO LO NECESARIO PARA SU CORRECTA INSTALACIO</t>
  </si>
  <si>
    <t>RPPC-HVAC-15</t>
  </si>
  <si>
    <t>SUMINISTRO E INSTALACION DE TUBERIA DE COBRE TIPO L 1-1/8 INCLUYE: SOLDADURA CON PLATA 15%, ARMAFLEX, ACCESORIOS DE CONEXIÓN, SOPORTERIA, HERRAMIENTA, MANO DE OBRA, Y TODO LO NECESARIO PARA SU CORRECTA INSTALACION.</t>
  </si>
  <si>
    <t>RPPC-HVAC-16</t>
  </si>
  <si>
    <t>SUMINISTRO E INSTALACION DE TUBERIA DE COBRE TIPO L 5/8 INCLUYE: SOLDADURA CON PLATA 15%, ARMAFLEX, ACCESORIOS DE CONEXIÓN, SOPORTERIA, HERRAMIENTA, MANO DE OBRA, Y TODO LO NECESARIO PARA SU CORRECTA INSTALACION.</t>
  </si>
  <si>
    <t>EQUIPO 3TR OFICIALIA DE PARTES Y DIGITALIZACION</t>
  </si>
  <si>
    <t>RPPC-HVAC-17</t>
  </si>
  <si>
    <t>SUMINISTRO E INSTALACION DE EQUIPO DIVIDIDO MARCA LENNOX DE 3TR MODELO ML17XC1036230A01 INCLUYE: BASE DE CONDENSADOR, ACCESORIOS DE CONEXIÓN, SOPORTERIA, HERRAMIENTA, MANO DE OBRA Y TODO LO NECESARIO PARA SU CORRECTA INSTALACION</t>
  </si>
  <si>
    <t>RPPC-HVAC-18</t>
  </si>
  <si>
    <t>RPPC-HVAC-19</t>
  </si>
  <si>
    <t>RPPC-HVAC-20</t>
  </si>
  <si>
    <t>RPPC-HVAC-21</t>
  </si>
  <si>
    <t>SUMINISTRO E INSTALACION DE SPIRODUCTO DE 12" AISLADO CON FIBRA DE VIDRIO DE 3/4 INCLUYE: ACCESORIOS DE CONEXIÓN, HERRAMIENTA SOPORTERIA, MANO DE OBRA Y TODO LO NECESARIO PARA SU CORRECTA INSTALACION</t>
  </si>
  <si>
    <t>RPPC-HVAC-22</t>
  </si>
  <si>
    <t>RPPC-HVAC-23</t>
  </si>
  <si>
    <t>SUMINISTRO E INSTALACION DE SPIRODUCTO DE 8" AISLADO CON FIBRA DE VIDRIO DE 3/4 INCLUYE: ACCESORIOS DE CONEXIÓN, HERRAMIENTA SOPORTERIA, MANO DE OBRA Y TODO LO NECESARIO PARA SU CORRECTA INSTALACION</t>
  </si>
  <si>
    <t>RPPC-HVAC-24</t>
  </si>
  <si>
    <t>SUMINISTRO E INSTALACION DE SPIRODUCTO DE 4" AISLADO CON FIBRA DE VIDRIO DE 3/4 INCLUYE: ACCESORIOS DE CONEXIÓN, HERRAMIENTA SOPORTERIA, MANO DE OBRA Y TODO LO NECESARIO PARA SU CORRECTA INSTALACION</t>
  </si>
  <si>
    <t>RPPC-HVAC-25</t>
  </si>
  <si>
    <t>RPPC-HVAC-26</t>
  </si>
  <si>
    <t>SUMINISTRO E INSTALACION DE DUCTO FLEXIBLE DE 4" AISLADO CON FIBRA DE VIDRIO DE 3/4 INCLUYE: ACCESORIOS DE CONEXIÓN, DUCT TAPE, SINCHOS, HERRAMIENTA SOPORTERIA, MANO DE OBRA Y TODO LO NECESARIO PARA SU CORRECTA INSTALACION</t>
  </si>
  <si>
    <t>RPPC-HVAC-27</t>
  </si>
  <si>
    <t>SUMINISTRO E INSTALACION DE REJILLA MARCA NAMM MOD DRG30AL CON CUELLO DE 8"  INCLUYE: ACCESORIOS DE CONEXIÓN, DUCT TAPE, SINCHOS, HERRAMIENTA SOPORTERIA, MANO DE OBRA Y TODO LO NECESARIO PARA SU CORRECTA INSTALACION</t>
  </si>
  <si>
    <t>RPPC-HVAC-28</t>
  </si>
  <si>
    <t>RPPC-HVAC-29</t>
  </si>
  <si>
    <t>RPPC-HVAC-30</t>
  </si>
  <si>
    <t>SUMINISTRO E INSTALACION DE REJILLA MARCA NAMM MOD PMRN CON CUELLO DE 18"  INCLUYE: ACCESORIOS DE CONEXIÓN, DUCT TAPE, SINCHOS, HERRAMIENTA SOPORTERIA, MANO DE OBRA Y TODO LO NECESARIO PARA SU CORRECTA INSTALACION</t>
  </si>
  <si>
    <t>RPPC-HVAC-31</t>
  </si>
  <si>
    <t>SUMINISTRO E INSTALACION DE TUBERIA DE COBRE TIPO L 7/8 INCLUYE: SOLDADURA CON PLATA 15%, ARMAFLEX, ACCESORIOS DE CONEXIÓN, SOPORTERIA, HERRAMIENTA, MANO DE OBRA, Y TODO LO NECESARIO PARA SU CORRECTA INSTALACION.</t>
  </si>
  <si>
    <t>RPPC-HVAC-32</t>
  </si>
  <si>
    <t>SUMINISTRO E INSTALACION DE TUBERIA DE COBRE TIPO L 3/8 INCLUYE: SOLDADURA CON PLATA 15%, ARMAFLEX, ACCESORIOS DE CONEXIÓN, SOPORTERIA, HERRAMIENTA, MANO DE OBRA, Y TODO LO NECESARIO PARA SU CORRECTA INSTALACION.</t>
  </si>
  <si>
    <t>EQUIPO 7.5TR CERTIFICACIONES, CAPTURA, INFORMATICA ADMINISTRACION</t>
  </si>
  <si>
    <t>RPPC-HVAC-33</t>
  </si>
  <si>
    <t>RPPC-HVAC-34</t>
  </si>
  <si>
    <t>RPPC-HVAC-35</t>
  </si>
  <si>
    <t>RPPC-HVAC-36</t>
  </si>
  <si>
    <t>RPPC-HVAC-37</t>
  </si>
  <si>
    <t>RPPC-HVAC-38</t>
  </si>
  <si>
    <t>RPPC-HVAC-39</t>
  </si>
  <si>
    <t>RPPC-HVAC-40</t>
  </si>
  <si>
    <t>RPPC-HVAC-41</t>
  </si>
  <si>
    <t>RPPC-HVAC-42</t>
  </si>
  <si>
    <t>SUMINISTRO E INSTALACION DE SPIRODUCTO DE 6" AISLADO CON FIBRA DE VIDRIO DE 3/4 INCLUYE: ACCESORIOS DE CONEXIÓN, HERRAMIENTA SOPORTERIA, MANO DE OBRA Y TODO LO NECESARIO PARA SU CORRECTA INSTALACION</t>
  </si>
  <si>
    <t>RPPC-HVAC-43</t>
  </si>
  <si>
    <t>RPPC-HVAC-44</t>
  </si>
  <si>
    <t>SUMINISTRO E INSTALACION DE DUCTO FLEXIBLE DE 6" AISLADO CON FIBRA DE VIDRIO DE 3/4 INCLUYE: ACCESORIOS DE CONEXIÓN, DUCT TAPE, SINCHOS, HERRAMIENTA SOPORTERIA, MANO DE OBRA Y TODO LO NECESARIO PARA SU CORRECTA INSTALACION</t>
  </si>
  <si>
    <t>RPPC-HVAC-45</t>
  </si>
  <si>
    <t>SUMINISTRO E INSTALACION DE DAMPER MOTORIZADO DE 6" INCLUYE, RELAY, TRANSFORMADOR 110X24V, ACCESORIOS DE CONEXIÓN, SOPORTERIA, HERRAMIENTA, MANO DE OBRA Y TODO LO NECESARIO PARA SU CORRECTA INSTALACION</t>
  </si>
  <si>
    <t>RPPC-HVAC-46</t>
  </si>
  <si>
    <t>RPPC-HVAC-47</t>
  </si>
  <si>
    <t>SUMINISTRO E INSTALACION DE REJILLA MARCA NAMM MOD DPQ CON CUELLO DE 6"  INCLUYE: ACCESORIOS DE CONEXIÓN, DUCT TAPE, SINCHOS, HERRAMIENTA SOPORTERIA, MANO DE OBRA Y TODO LO NECESARIO PARA SU CORRECTA INSTALACION</t>
  </si>
  <si>
    <t>RPPC-HVAC-48</t>
  </si>
  <si>
    <t>SUMINISTRO E INSTALACION DE REJILLA MARCA NAMM MOD DRG30AL CON CUELLO DE 6"  INCLUYE: ACCESORIOS DE CONEXIÓN, DUCT TAPE, SINCHOS, HERRAMIENTA SOPORTERIA, MANO DE OBRA Y TODO LO NECESARIO PARA SU CORRECTA INSTALACION</t>
  </si>
  <si>
    <t>RPPC-HVAC-49</t>
  </si>
  <si>
    <t>RPPC-HVAC-50</t>
  </si>
  <si>
    <t>RPPC-HVAC-51</t>
  </si>
  <si>
    <t>RPPC-HVAC-52</t>
  </si>
  <si>
    <t>SUMINISTRO E INSTALACION DE REJILLA MARCA NAMM MOD PMRN CON CUELLO DE 8"  INCLUYE: ACCESORIOS DE CONEXIÓN, DUCT TAPE, SINCHOS, HERRAMIENTA SOPORTERIA, MANO DE OBRA Y TODO LO NECESARIO PARA SU CORRECTA INSTALACION</t>
  </si>
  <si>
    <t>RPPC-HVAC-53</t>
  </si>
  <si>
    <t>SUMINISTRO E INSTALACION DE REJILLA MARCA NAMM MOD PMRN CON CUELLO DE 6"  INCLUYE: ACCESORIOS DE CONEXIÓN, DUCT TAPE, SINCHOS, HERRAMIENTA SOPORTERIA, MANO DE OBRA Y TODO LO NECESARIO PARA SU CORRECTA INSTALACION</t>
  </si>
  <si>
    <t>RPPC-HVAC-54</t>
  </si>
  <si>
    <t>RPPC-HVAC-55</t>
  </si>
  <si>
    <t>EQUIPO 7.5TR REGISTRADORES, JURIDICO, SECRETARIA, BAÑOS</t>
  </si>
  <si>
    <t>RPPC-HVAC-56</t>
  </si>
  <si>
    <t>RPPC-HVAC-57</t>
  </si>
  <si>
    <t>RPPC-HVAC-58</t>
  </si>
  <si>
    <t>RPPC-HVAC-59</t>
  </si>
  <si>
    <t>RPPC-HVAC-60</t>
  </si>
  <si>
    <t>RPPC-HVAC-61</t>
  </si>
  <si>
    <t>RPPC-HVAC-62</t>
  </si>
  <si>
    <t>RPPC-HVAC-63</t>
  </si>
  <si>
    <t>RPPC-HVAC-64</t>
  </si>
  <si>
    <t>RPPC-HVAC-65</t>
  </si>
  <si>
    <t>RPPC-HVAC-66</t>
  </si>
  <si>
    <t>RPPC-HVAC-67</t>
  </si>
  <si>
    <t>RPPC-HVAC-68</t>
  </si>
  <si>
    <t>RPPC-HVAC-69</t>
  </si>
  <si>
    <t>RPPC-HVAC-70</t>
  </si>
  <si>
    <t>RPPC-HVAC-71</t>
  </si>
  <si>
    <t>RPPC-HVAC-72</t>
  </si>
  <si>
    <t>RPPC-HVAC-73</t>
  </si>
  <si>
    <t>RPPC-HVAC-74</t>
  </si>
  <si>
    <t>RPPC-HVAC-75</t>
  </si>
  <si>
    <t>RPPC-HVAC-76</t>
  </si>
  <si>
    <t>RPPC-HVAC-77</t>
  </si>
  <si>
    <t>RPPC-HVAC-78</t>
  </si>
  <si>
    <t>RPPC-HVAC-79</t>
  </si>
  <si>
    <t>RPPC-HVAC-80</t>
  </si>
  <si>
    <t>EQUIPO 4TR ARCHIVO</t>
  </si>
  <si>
    <t>RPPC-HVAC-81</t>
  </si>
  <si>
    <t>SUMINISTRO E INSTALACION DE EQUIPO CASSETTE MARCA LENNOX DE 4TR  MODELO LISH048000N432 INCLUYE: BASE DE CONDENSADOR, ACCESORIOS DE CONEXIÓN, SOPORTERIA, HERRAMIENTA, MANO DE OBRA Y TODO LO NECESARIO PARA SU CORRECTA INSTALACION</t>
  </si>
  <si>
    <t>RPPC-HVAC-82</t>
  </si>
  <si>
    <t>RPPC-HVAC-83</t>
  </si>
  <si>
    <t>RPPC-HVAC-84</t>
  </si>
  <si>
    <t>SUMINISTRO E INSTALACION DE DESHUMIDIFICADOR MARCA HONEYWELL MOD DR65A3000 INCLUYE: ACCESORIOS DE CONEXIÓN, SOPORTERIA, HERRAMIENTA, MANO DE OBRA Y TODO LO NECESARIO PARA SU CORRECTA INSTALACION</t>
  </si>
  <si>
    <t>EQUIPO 1TR SITE</t>
  </si>
  <si>
    <t>RPPC-HVAC-85</t>
  </si>
  <si>
    <t>SUMINISTRO E INSTALACION DE EQUIPO MINISPLIT DE 1TR INVERTER MARCA LENNOX, MOD. LI012HO-190P432 INCLUYE: ACCESORIOS DE CONEXIÓN, SOPORTERIA, BASE DE CONDENSADOR, HERRAMIENTA, MANO DE OBRA, Y TODO LO NECESARIO PARA SU CORRECTA INSTALACION</t>
  </si>
  <si>
    <t>RPPC-HVAC-86</t>
  </si>
  <si>
    <t>RPPC-HVAC-87</t>
  </si>
  <si>
    <t>SUMINISTRO E INSTALACION DE TUBERIA DE COBRE TIPO L 1/4 INCLUYE: SOLDADURA CON PLATA 15%, ARMAFLEX, ACCESORIOS DE CONEXIÓN, SOPORTERIA, HERRAMIENTA, MANO DE OBRA, Y TODO LO NECESARIO PARA SU CORRECTA INSTALACION.</t>
  </si>
  <si>
    <t>BAÑOS PRIVADOS PB Y PA</t>
  </si>
  <si>
    <t>RPPC-HVAC-88</t>
  </si>
  <si>
    <t>SUMINISTRO E INSTALACION DE EQUIPO DE EXTRACCION MARCA SOLER &amp; PALAU, INCLUYE; ACCESORIOS DE CONEXIÓN, SOPORTERIA, HERRAMIENTA, MANO DE OBRA Y TODO LO NECESARIO PARA SU CORRECTA INSTALACION.</t>
  </si>
  <si>
    <t>RPPC-HVAC-89</t>
  </si>
  <si>
    <t>SUMINISTRO E INSTALACION DE SPIRODUCTO DE 12" INCLUYE: ACCESORIOS DE CONEXIÓN, HERRAMIENTA SOPORTERIA, MANO DE OBRA Y TODO LO NECESARIO PARA SU CORRECTA INSTALACION</t>
  </si>
  <si>
    <t>RPPC-HVAC-90</t>
  </si>
  <si>
    <t>SUMINISTRO E INSTALACION DE SPIRODUCTO DE 8" INCLUYE: ACCESORIOS DE CONEXIÓN, HERRAMIENTA SOPORTERIA, MANO DE OBRA Y TODO LO NECESARIO PARA SU CORRECTA INSTALACION</t>
  </si>
  <si>
    <t>RPPC-HVAC-91</t>
  </si>
  <si>
    <t>SUMINISTRO E INSTALACION DE SPIRODUCTO DE 4" INCLUYE: ACCESORIOS DE CONEXIÓN, HERRAMIENTA SOPORTERIA, MANO DE OBRA Y TODO LO NECESARIO PARA SU CORRECTA INSTALACION</t>
  </si>
  <si>
    <t>RPPC-HVAC-92</t>
  </si>
  <si>
    <t>RPPC-HVAC-93</t>
  </si>
  <si>
    <t>SUMINISTRO E INSTALACION DE REJILLA MARCA NAMM MOD H CON CUELLO DE 8"  INCLUYE: ACCESORIOS DE CONEXIÓN, DUCT TAPE, SINCHOS, HERRAMIENTA SOPORTERIA, MANO DE OBRA Y TODO LO NECESARIO PARA SU CORRECTA INSTALACION</t>
  </si>
  <si>
    <t>BAÑOS PUBLICOS NI, N2, N3</t>
  </si>
  <si>
    <t>RPPC-HVAC-94</t>
  </si>
  <si>
    <t>RPPC-HVAC-95</t>
  </si>
  <si>
    <t>RPPC-HVAC-96</t>
  </si>
  <si>
    <t>RPPC-HVAC-97</t>
  </si>
  <si>
    <t>RPPC-HVAC-98</t>
  </si>
  <si>
    <t>OFICINAS DE DIRECCION GENERAL</t>
  </si>
  <si>
    <t>RPPC-HVAC-99</t>
  </si>
  <si>
    <t>RPPC-HVAC-100</t>
  </si>
  <si>
    <t>RPPC-HVAC-101</t>
  </si>
  <si>
    <t>EQUIPO 3TR JEFE JURIDICO, COORDINACION JURIDICO Y COCINA</t>
  </si>
  <si>
    <t>RPPC-HVAC-102</t>
  </si>
  <si>
    <t>RPPC-HVAC-103</t>
  </si>
  <si>
    <t>RPPC-HVAC-104</t>
  </si>
  <si>
    <t>RPPC-HVAC-105</t>
  </si>
  <si>
    <t>RPPC-HVAC-106</t>
  </si>
  <si>
    <t>RPPC-HVAC-107</t>
  </si>
  <si>
    <t>RPPC-HVAC-108</t>
  </si>
  <si>
    <t>RPPC-HVAC-109</t>
  </si>
  <si>
    <t>RPPC-HVAC-110</t>
  </si>
  <si>
    <t>RPPC-HVAC-111</t>
  </si>
  <si>
    <t>RPPC-HVAC-112</t>
  </si>
  <si>
    <t>RPPC-HVAC-113</t>
  </si>
  <si>
    <t>RPPC-HVAC-114</t>
  </si>
  <si>
    <t>RPPC-HVAC-115</t>
  </si>
  <si>
    <t>EQUIPO 3TR AREA DE ESPERA Y RECEPCION N2</t>
  </si>
  <si>
    <t>RPPC-HVAC-116</t>
  </si>
  <si>
    <t>RPPC-HVAC-117</t>
  </si>
  <si>
    <t>RPPC-HVAC-118</t>
  </si>
  <si>
    <t>RPPC-HVAC-119</t>
  </si>
  <si>
    <t>RPPC-HVAC-120</t>
  </si>
  <si>
    <t>RPPC-HVAC-121</t>
  </si>
  <si>
    <t>RPPC-HVAC-122</t>
  </si>
  <si>
    <t>RPPC-HVAC-123</t>
  </si>
  <si>
    <t>RPPC-HVAC-124</t>
  </si>
  <si>
    <t>SUMINISTRO E INSTALACION DE REJILLA MARCA NAMM MOD PMRN CON CUELLO DE 10"  INCLUYE: ACCESORIOS DE CONEXIÓN, DUCT TAPE, SINCHOS, HERRAMIENTA SOPORTERIA, MANO DE OBRA Y TODO LO NECESARIO PARA SU CORRECTA INSTALACION</t>
  </si>
  <si>
    <t>RPPC-HVAC-125</t>
  </si>
  <si>
    <t>RPPC-HVAC-126</t>
  </si>
  <si>
    <t>EQUIPO 3TR SALA DE JUNTAS Y CAPACITACION N2</t>
  </si>
  <si>
    <t>RPPC-HVAC-127</t>
  </si>
  <si>
    <t>RPPC-HVAC-128</t>
  </si>
  <si>
    <t>RPPC-HVAC-129</t>
  </si>
  <si>
    <t>RPPC-HVAC-130</t>
  </si>
  <si>
    <t>RPPC-HVAC-131</t>
  </si>
  <si>
    <t>RPPC-HVAC-132</t>
  </si>
  <si>
    <t>RPPC-HVAC-133</t>
  </si>
  <si>
    <t>RPPC-HVAC-134</t>
  </si>
  <si>
    <t>RPPC-HVAC-135</t>
  </si>
  <si>
    <t>SUMINISTRO E INSTALACION DE ENTRONQUE DE RETORNO DE LAMINA CA 22 AISLADO CON FIBRA DE VIDRIO DE 3/4 INCLUYE: ACCESORIOS DE CONEXIÓN, HERRAMIENTA SOPORTERIA, MANO DE OBRA Y TODO LO NECESARIO PARA SU CORRECTA INSTALACION</t>
  </si>
  <si>
    <t>RPPC-HVAC-136</t>
  </si>
  <si>
    <t>RPPC-HVAC-137</t>
  </si>
  <si>
    <t>RPPC-HVAC-138</t>
  </si>
  <si>
    <t>RPPC-HVAC-139</t>
  </si>
  <si>
    <t>RPPC-HVAC-140</t>
  </si>
  <si>
    <t>RPPC-HVAC-141</t>
  </si>
  <si>
    <t>RPPC-HVAC-142</t>
  </si>
  <si>
    <t>RPPC-HVAC-143</t>
  </si>
  <si>
    <t>RPPC-HVAC-144</t>
  </si>
  <si>
    <t>RPPC-HVAC-145</t>
  </si>
  <si>
    <t>RPPC-HVAC-146</t>
  </si>
  <si>
    <t>RPPC-HVAC-147</t>
  </si>
  <si>
    <t>RPPC-HVAC-148</t>
  </si>
  <si>
    <t>RPPC-HVAC-149</t>
  </si>
  <si>
    <t>RPPC-HVAC-150</t>
  </si>
  <si>
    <t>RPPC-HVAC-151</t>
  </si>
  <si>
    <t>RPPC-HVAC-152</t>
  </si>
  <si>
    <t>SUMINISTRO E INSTALACION DE DAMPER MOTORIZADO DE 10" INCLUYE, RELAY, TRANSFORMADOR 110X24V, ACCESORIOS DE CONEXIÓN, SOPORTERIA, HERRAMIENTA, MANO DE OBRA Y TODO LO NECESARIO PARA SU CORRECTA INSTALACION</t>
  </si>
  <si>
    <t>RPPC-HVAC-153</t>
  </si>
  <si>
    <t>RPPC-HVAC-154</t>
  </si>
  <si>
    <t>RPPC-HVAC-155</t>
  </si>
  <si>
    <t>RPPC-HVAC-156</t>
  </si>
  <si>
    <t>RPPC-HVAC-157</t>
  </si>
  <si>
    <t>RPPC-HVAC-158</t>
  </si>
  <si>
    <t>RPPC-HVAC-159</t>
  </si>
  <si>
    <t>RPPC-HVAC-160</t>
  </si>
  <si>
    <t>RPPC-HVAC-161</t>
  </si>
  <si>
    <t>RPPC-HVAC-162</t>
  </si>
  <si>
    <t>EQUIPO 7.5TR JURIDICO, INFORMATICA Y ARCHIVO CON SEGURIDAD</t>
  </si>
  <si>
    <t>RPPC-HVAC-163</t>
  </si>
  <si>
    <t>RPPC-HVAC-164</t>
  </si>
  <si>
    <t>RPPC-HVAC-165</t>
  </si>
  <si>
    <t>RPPC-HVAC-166</t>
  </si>
  <si>
    <t>RPPC-HVAC-167</t>
  </si>
  <si>
    <t>RPPC-HVAC-168</t>
  </si>
  <si>
    <t>RPPC-HVAC-169</t>
  </si>
  <si>
    <t>RPPC-HVAC-170</t>
  </si>
  <si>
    <t>RPPC-HVAC-171</t>
  </si>
  <si>
    <t>RPPC-HVAC-172</t>
  </si>
  <si>
    <t>RPPC-HVAC-173</t>
  </si>
  <si>
    <t>RPPC-HVAC-174</t>
  </si>
  <si>
    <t>SUMINISTRO E INSTALACION DE DAMPER MOTORIZADO DE 8" INCLUYE, RELAY, TRANSFORMADOR 110X24V, ACCESORIOS DE CONEXIÓN, SOPORTERIA, HERRAMIENTA, MANO DE OBRA Y TODO LO NECESARIO PARA SU CORRECTA INSTALACION</t>
  </si>
  <si>
    <t>RPPC-HVAC-175</t>
  </si>
  <si>
    <t>RPPC-HVAC-176</t>
  </si>
  <si>
    <t>SUMINISTRO E INSTALACION DE REJILLA MARCA NAMM MOD DRG30AL CON CUELLO DE 10"  INCLUYE: ACCESORIOS DE CONEXIÓN, DUCT TAPE, SINCHOS, HERRAMIENTA SOPORTERIA, MANO DE OBRA Y TODO LO NECESARIO PARA SU CORRECTA INSTALACION</t>
  </si>
  <si>
    <t>RPPC-HVAC-177</t>
  </si>
  <si>
    <t>RPPC-HVAC-178</t>
  </si>
  <si>
    <t>RPPC-HVAC-179</t>
  </si>
  <si>
    <t>RPPC-HVAC-180</t>
  </si>
  <si>
    <t>SUMINISTRO E INSTALACION DE REJILLA MARCA NAMM MOD PMRN CON CUELLO DE 14"  INCLUYE: ACCESORIOS DE CONEXIÓN, DUCT TAPE, SINCHOS, HERRAMIENTA SOPORTERIA, MANO DE OBRA Y TODO LO NECESARIO PARA SU CORRECTA INSTALACION</t>
  </si>
  <si>
    <t>RPPC-HVAC-181</t>
  </si>
  <si>
    <t>RPPC-HVAC-182</t>
  </si>
  <si>
    <t>RPPC-HVAC-183</t>
  </si>
  <si>
    <t>TELEFONIA Y CIRCUITO CERRADO</t>
  </si>
  <si>
    <t>TELEFONIA</t>
  </si>
  <si>
    <t>CABLEADO ESTRUCTURADO</t>
  </si>
  <si>
    <t>RPPC-TEL-01</t>
  </si>
  <si>
    <t>SUMINISTRO DE CABLE UTP 305 M DE COBRE. TX6000 PANNET, REELEX, AZUL, CATEGORÍA 6 MEJORADO (23 AWG). PVC (CM) DE 4 PARES</t>
  </si>
  <si>
    <t>RPPC-TEL-02</t>
  </si>
  <si>
    <t>SUMINISTRO DE  CONECTOR JACK RJ45 ESBLO TG. MINI-COM, CATEGORIA 6A, DE 8 POSICIONES Y 8 CABLES. COLOR AZUL</t>
  </si>
  <si>
    <t>RPPC-TEL-03</t>
  </si>
  <si>
    <t>SUMINISTRO DE PLACA DE PARED VERTICAL EJECUTIVA, SALIDA PARA 2 PUERTO MINI-COM, CON ESPACIOS PARA ETIQUETAS. COLOR BLANCO MATE</t>
  </si>
  <si>
    <t>RPPC-TEL-04</t>
  </si>
  <si>
    <t>SUMINISTRO DE PLACA DE PARED VERTICAL EJECUTLVA. SALIDA PARA 1 PUERTO MINI-COM, CON ESPACIOS PARA ETIQUETAS, COLOR BLANCO MATE</t>
  </si>
  <si>
    <t>RPPC-TEL-05</t>
  </si>
  <si>
    <t>SUMINISTRO DE CABLE DE PERCHEO TX6, UTP CAT6, 24 AWG, CM. COLOR AZUL, 7FT</t>
  </si>
  <si>
    <t>RPPC-TEL-06</t>
  </si>
  <si>
    <t>SUMINISTRO DE CABLE DE PARCHEO TX6. UTP CAT6. 24 AWG, CM, COLOR AZUL, 3FT</t>
  </si>
  <si>
    <t>RPPC-TEL-07</t>
  </si>
  <si>
    <t>SUMINISTRO DE PANEL DE PARCHEO MODULAR KEYSTONE (SIN CONECTORES), DE 48 PUERTOS, LDENTFICACIÓN CON ETIQUETA ADHESIVE, 2UR</t>
  </si>
  <si>
    <t>RPPC-TEL-08</t>
  </si>
  <si>
    <t>SUMINISTRO DE BARRA PARA ALIVIAR TENSION O PESO ATRAS DE PATCH PANEL. EXTENDLDA DE 2 PULGADAS. COLOR NEGRO</t>
  </si>
  <si>
    <t>RPPC-TEL-09</t>
  </si>
  <si>
    <t>SUMINISTRO DE GABINETE FLEX FUSION PARA CENTROS DE DATOS, 42 UR. 600 MM DE ANCHO. 1070 MM DE PROFUNDIDAD. FABRICADO EN ACERO, COLOR NEGRO</t>
  </si>
  <si>
    <t>RPPC-TEL-10</t>
  </si>
  <si>
    <t>SUMINISTRO DE SOPORTE PARA ADMINISTRACIÓN DE CABLES DE ADELANTE HACIA ATRÁS PARA GABINETES FLEX FUSION DE 700 Y 800 MM DE ANCHO. COLOR NEGRO</t>
  </si>
  <si>
    <t>RPPC-TEL-11</t>
  </si>
  <si>
    <t>SUMINISTRO DE KIT DE PUESTA A TIERRA CON DOS JUMPERS 6 AWG Y BARRA DE CONEXIONES DE 20 ORIFICIOS PARA RACK DE 19IN</t>
  </si>
  <si>
    <t>RPPC-TEL-12</t>
  </si>
  <si>
    <t>SUMINISTRO DE ORGANIZADOR DE CABLES HORIZONTAL PATCHLINK, DOBLE (FRONTAL Y POSTERIOR) PARA RACK DE 19IN, 2UR</t>
  </si>
  <si>
    <t>RPPC-TEL-13</t>
  </si>
  <si>
    <t>SUMINISTRO DE ROLLO DE CINTA DE CONTACTO, DE 75 PIES (22,9M) DE LARGO, 19.1 MM DE ANCHO, COLOR NEGRO</t>
  </si>
  <si>
    <t>RPPC-TEL-14</t>
  </si>
  <si>
    <t>SUMINISTRO DE CHAROLA TIPO MALLA 66/150 MM, CON ACABADO ELECTRO ZINC, HASLA 157 CABLES CAT6</t>
  </si>
  <si>
    <t>RPPC-TEL-15</t>
  </si>
  <si>
    <t>SUMINISTRO DE CLIP RECTO AUTOMÁTICO PARA UNIR TRAMOS DE CHAROLA CON ACABADO ELECTRO ZINC</t>
  </si>
  <si>
    <t>RPPC-TEL-16</t>
  </si>
  <si>
    <t>PLACA SALIDA A TUBO CON ACABADO ELECTRO ZINC</t>
  </si>
  <si>
    <t>RPPC-TEL-17</t>
  </si>
  <si>
    <t>SUMINISTRO DE ABRAZADERA TIPO U DE 3/4", CON ACABADO ELECTRO ZINC. NO INCLUYE TUERCAS Y ARANDELAS</t>
  </si>
  <si>
    <t>RPPC-TEL-18</t>
  </si>
  <si>
    <t>SUMINISTRO DE ABRAZADERA TIPO U DE 2" CON ACABADO ELECTRO ZINC, NO INCLUYE TUERCAS Y ARANDELAS</t>
  </si>
  <si>
    <t>RPPC-TEL-19</t>
  </si>
  <si>
    <t>SUMINISTRO DE TUBERIA CAL. 3/4" .PARED DELGADA. INCLUYE COPLES, CONECTORES</t>
  </si>
  <si>
    <t>RPPC-TEL-20</t>
  </si>
  <si>
    <t>SUMINISTRO DE TUBERIA CAL. 1" PARED DELGADA. INCLUYE COPLES, CONECTORES</t>
  </si>
  <si>
    <t>RPPC-TEL-21</t>
  </si>
  <si>
    <t>SUMINISTRO DE TUBERIA CAL. 2" PARED DELGADA. INCLUYE COPLES, CONECTORES</t>
  </si>
  <si>
    <t>RPPC-TEL-22</t>
  </si>
  <si>
    <t>SUMINISTRO DE TUBERIA PVC GRIS 3/4". INCLUYE TODOS LOS ACCESORIOS NECESARIOS PARA SU CORRECTA INSTALACLÓN</t>
  </si>
  <si>
    <t>RPPC-TEL-23</t>
  </si>
  <si>
    <t>SUMINISTRO DE TUBERIA PVC GRIS 2". INCLUYE TODOS LOS ACCESORIOS NECESARIOS PARA SU CORRECTA INSTALACLÓN</t>
  </si>
  <si>
    <t>RPPC-TEL-24</t>
  </si>
  <si>
    <t>SUMINISTRO DE  REGISTRO POLIMERICO M 60X60X60</t>
  </si>
  <si>
    <t>RPPC-TEL-25</t>
  </si>
  <si>
    <t>EXCAVACION Y RELLENO DE ZANJA EN TIERRA (INCLUYE CINTA DE PRECAUCION, SIN CONCRETO)</t>
  </si>
  <si>
    <t>RPPC-TEL-26</t>
  </si>
  <si>
    <t>SUMINISTRO DE KIT 1 PARA UNIR TRAMOS DE CHAROLAS CON ACABADO ELECTRO ZINC</t>
  </si>
  <si>
    <t>RPPC-TEL-27</t>
  </si>
  <si>
    <t>SUMINISTRO DE VARILLA ROSCADA DE 1/4" X 3000MM. CON ACABADO ELECTRO ZINC</t>
  </si>
  <si>
    <t>RPPC-TEL-28</t>
  </si>
  <si>
    <t>SUMINISTRO DE SUSPENSIÓN CENTRAL, IDEAL PARA SUSPENDER CHAROLAS A TECHO, CON ACABADO ELECTRO ZINC</t>
  </si>
  <si>
    <t>RPPC-TEL-29</t>
  </si>
  <si>
    <t>SUMINISTRO DE ARANDELA PLANA GALVANIZADA DE 1/4", ACABADO ELECTRO ZINC</t>
  </si>
  <si>
    <t>RPPC-TEL-30</t>
  </si>
  <si>
    <t>SUMINISTRO DE TUERCA HEXAGONAL DE 1/4". CON ACABADO ELECTRO ZINC</t>
  </si>
  <si>
    <t>RPPC-TEL-31</t>
  </si>
  <si>
    <t>SUMINISTRO DE VAMPIRO CLIP DE SOPORTE VERTICAL 1/4"</t>
  </si>
  <si>
    <t>RPPC-TEL-32</t>
  </si>
  <si>
    <t>SUMINISTRO DE COPLE HEXAGONAL ROSCADO CUERDA MÁQUINA GALVANIZADO DE 6.5 MM (1/4")</t>
  </si>
  <si>
    <t>RPPC-TEL-33</t>
  </si>
  <si>
    <t>SERVICIO TÉCNICO PARA INSTALACIÓN DE 29 NODOS EN ÁREA DE IDF NUEVO. PASAR DOS CABLES DENTRO DEL CUARTO DE RACKS.</t>
  </si>
  <si>
    <t>mo</t>
  </si>
  <si>
    <t>RPPC-TEL-34</t>
  </si>
  <si>
    <t>LOTE DE MISCELANEOS. VARILLA, MORDAZAZ, VELCRO, CINTILLOS NEGROS ETC.</t>
  </si>
  <si>
    <t>lt</t>
  </si>
  <si>
    <t>EQUIPO ACTIVO PARA RED (INCLUYE SWITCHES, ACCESS POINTS Y UPS)</t>
  </si>
  <si>
    <t>RPPC-TEL-35</t>
  </si>
  <si>
    <t>SUMINISTRO DE UPS DE 3000 VA/3000 W, TOPOLOGÍA LINEA LNTERACTIVA, ENTRADA 120 VCA NEMA L5-30P. ONDA SENOIDAL PURA</t>
  </si>
  <si>
    <t>RPPC-TEL-36</t>
  </si>
  <si>
    <t>SUMINISTRO DE SWITCH POE+ ADMINISTRABLE CENTRECOM GS980M. CAPA 3 DE 48 PUERTOS 10/100/1000MBPS + 4 SFP GIGABIT 740</t>
  </si>
  <si>
    <t>RPPC-TEL-37</t>
  </si>
  <si>
    <t>NET.COVER ADVANCES - 3 AÑOS PARA AT-GS980MX/52PSM</t>
  </si>
  <si>
    <t>RPPC-TEL-38</t>
  </si>
  <si>
    <t>SUMINISTRO DE PUNTO DE ACCESO UNIFI WIFI 6 LONG RANGE DOBLE BANDA, 5 GHZ 4X4 (MU-MIMO) Y 2.4 GHZ 4X4 MIMO</t>
  </si>
  <si>
    <t>RPPC-TEL-39</t>
  </si>
  <si>
    <t>SUMINISTRO DE UNIFI OS CONSOLE CLOUD KEY GEO2 PLUS/ CON APLICACIONES UNIFI NETWORK Y PROTECT PARE HASTA 50 DISPOSITIVOS Y 20 CÁMARAS UNIFI HD, INCLUYE DISCO DURO 1TB</t>
  </si>
  <si>
    <t>RPPC-TEL-40</t>
  </si>
  <si>
    <t>PROGRAMACIÓN Y PUESTA EN SERVICIO DE SWITCHES Y ACCESS POINT</t>
  </si>
  <si>
    <t>CIRCUITO CERRADO</t>
  </si>
  <si>
    <t>EQUIPO DE CAMARAS, SERVIDOR Y LICENCIAS</t>
  </si>
  <si>
    <t>RPPC-CCTV-01</t>
  </si>
  <si>
    <t>SUMINISTRO DE CÁMARA FIJA TIPO DOMO M4216-V IDEAL PARA CUALQUIER APLICACIÓN DE VIGILANCIA EN INTERIORES</t>
  </si>
  <si>
    <t>RPPC-CCTV-02</t>
  </si>
  <si>
    <t>SUMINISTRO DE CONDUIT BACK BOX</t>
  </si>
  <si>
    <t>RPPC-CCTV-03</t>
  </si>
  <si>
    <t>SUMINISTRO DE ACI CONDUIT ADAPTER 3/4" NPS</t>
  </si>
  <si>
    <t>RPPC-CCTV-04</t>
  </si>
  <si>
    <t>SUMINISTRO DE CAMARA FIJA TIPO BALA XIS P1455-LE, PREPARADA PARA EXTERIORES QUE OFRECE UNA RESOLUCIÓN HDTV 1080P A HASTA 60 IMAGENES POR SEGUNDO. IDEAL PARA UNA AMPLIA GAMA DE ESCENARIOS DE VIGILANCIA</t>
  </si>
  <si>
    <t>RPPC-CCTV-05</t>
  </si>
  <si>
    <t>MONTAJE DE ESQUINA PARA CAMARA</t>
  </si>
  <si>
    <t>RPPC-CCTV-06</t>
  </si>
  <si>
    <t>SUMINISTRO DE CAJA J</t>
  </si>
  <si>
    <t>RPPC-CCTV-07</t>
  </si>
  <si>
    <t>RPPC-CCTV-08</t>
  </si>
  <si>
    <t>RPPC-CCTV-09</t>
  </si>
  <si>
    <t xml:space="preserve">SUMINISTRO DE CAMARA FIJA TIPO BALA AXIS P1378-LE PROPORCIONA DETALLES EXCELENTES CON RESOLUCIÓN 4K Y PUEDE SOPORTAR TEMPERATURAS EXTREMAS DE ENTRE -40 °CY 60 °C. </t>
  </si>
  <si>
    <t>RPPC-CCTV-10</t>
  </si>
  <si>
    <t>MONTAJE PARA POSTE</t>
  </si>
  <si>
    <t>RPPC-CCTV-11</t>
  </si>
  <si>
    <t>SUMINISTRO DE PROTECTOR ETHERNET</t>
  </si>
  <si>
    <t>RPPC-CCTV-12</t>
  </si>
  <si>
    <t>SUMINISTRO DE EXTENSOR POE</t>
  </si>
  <si>
    <t>RPPC-CCTV-13</t>
  </si>
  <si>
    <t>SUMINISTRO DE RACK MOUNTED 2U/PROCESSOR TYPELNTEL® XEOR SILVER 4216/0PERATING SYSTEM W MDOWS SERVER 2019 LO T ESSENTIALS (NO CAL)/HARD DRIVE BAYS 12 X 3.5" HOT-PLUG)</t>
  </si>
  <si>
    <t>RPPC-CCTV-14</t>
  </si>
  <si>
    <t>LICENCIA BASE PARA XPROTECT PROFESSIONAL+, COMPATIBLE CON H.265</t>
  </si>
  <si>
    <t>RPPC-CCTV-15</t>
  </si>
  <si>
    <t>LICENCIA DE CÁMARA PARA XPROTECT PROFESSIONAL+, COMPATIBLE CON H.265</t>
  </si>
  <si>
    <t>RPPC-CCTV-16</t>
  </si>
  <si>
    <t>CARE PLUS DE 3 AÑOS PARA LICENCIA DE CÁMARA DE XPROTECT PROFESSIONAL+</t>
  </si>
  <si>
    <t>RPPC-CCTV-17</t>
  </si>
  <si>
    <t>SUMINISTRO DE  KIT ESTACION DE TRABAJO DE ALTO DESEMPEÑO / CORE I7 116 GB RAM / WINDOWS 10 PRO / MULTIPLES SALIDAS DE VIDEO EN 4K</t>
  </si>
  <si>
    <t>RPPC-CCTV-18</t>
  </si>
  <si>
    <t>SUMINISTRO DE CABLE HDMI 2.0 PLANO DE 3 M / 4K@60HZ / HDR / 3D / HEC (CANAL ETHERNET HDMI) / ARC (CANAL DE RETOMO DE AUDIO) / COLOR PROFUNDO DE 48 BITS</t>
  </si>
  <si>
    <t>RPPC-CCTV-19</t>
  </si>
  <si>
    <t>SUMINISTRO DE UPS DE 1000VA/1000W, TOPOLOGÍA LINEA LNTERACTIVA, ENTRADA 120 VEA NEMA 5-15P, ONDA SENOIDAL PURA. TORRE O RACK 2 UR. CON 8 TOMAS NEMA 5-15R</t>
  </si>
  <si>
    <t>RPPC-CCTV-20</t>
  </si>
  <si>
    <t>PANTALLA PROFESIONAL LED DE 55" UHD 4K (3840X2160P), ENTRADAS DE VIDEO HDMI/DISPLAYPORT,  BOCINAS LNTEGRADAS DE 10 W COMPATIBLE VESA.</t>
  </si>
  <si>
    <t>RPPC-CCTV-21</t>
  </si>
  <si>
    <t>MONTAJE DE PARED UNIVERSAL ARTICULADO PARA MONITORES DE 32 A 55" / CARGA MAXIMA 50 KG/ VESA 600 X 400 / 400 X 400 / 400 X 200 / SEPARACION DE PARED DE 7.6 CM A 51 CM / ACERO / 15" DE INCLINACIÓN</t>
  </si>
  <si>
    <t>RPPC-CCTV-22</t>
  </si>
  <si>
    <t>SUMINISTRO DE CABLE DISPLAYPORT 1.2 MACHO A MACHO / LONGITUD 3M / VERSIÓN DP1 .2 / SOPORTA 4K@60HZ, 2K@144HZ / SOPORTA 3D</t>
  </si>
  <si>
    <t>RPPC-CCTV-23</t>
  </si>
  <si>
    <t>SUMINISTRO DE KIT DE TECLADO Y MOUSE LOGITECH MK220, INALAMBRICO, USS, NEGRO (ESPAÑOL)</t>
  </si>
  <si>
    <t>RPPC-CCTV-24</t>
  </si>
  <si>
    <t>SUMINISTRO DE SWITCH POE+ ADMINISTRABLE CENLRECOM FS980M, CAPA 3 DE 24 PUERTOS 10/100 MBPS + 4 PUERTOS SFP, 37 5 W</t>
  </si>
  <si>
    <t>RPPC-CCTV-25</t>
  </si>
  <si>
    <t>NET.COVER ADVANCED 3 AÑOS PARA AT-GS980MX/28PS</t>
  </si>
  <si>
    <t>RPPC-CCTV-26</t>
  </si>
  <si>
    <t>SUMINISTRO DE TRANSCEPTOR MINIGBIC SFP MULLIMODO 1000SX. DISTANCIA 220-550 M CONECTOR LC</t>
  </si>
  <si>
    <t>RPPC-CCTV-27</t>
  </si>
  <si>
    <t>SUMINISTRO DE GABINETE PANZONE DE MONTAJE EN PARED, DE 19IN, PUERTA CON VENTANA DE SEGURIDAD, 12 UR. 635MM DE PROFUNDIDAD, COLOR NEGRO</t>
  </si>
  <si>
    <t>RPPC-CCTV-28</t>
  </si>
  <si>
    <t>SUMINISTRO DE CHAROLA VENTILADA PARA ADMINTSTRACIÓN DE CAHEE EN RACKS O GABINETES, CON 6 POSTES PARA CONTROL DE HOLGURA, DE 19IN. 2 UR. COLOR NEGRO</t>
  </si>
  <si>
    <t>RPPC-CCTV-29</t>
  </si>
  <si>
    <t>SUMINISTRO DE KIT DE PUESTA A TIERRA CON DOS JUMPETS 6 AWG Y BARRA DE CONEXLONES DE 20 ORIFICIOS, PARA RACK DE 19IN</t>
  </si>
  <si>
    <t>RPPC-CCTV-30</t>
  </si>
  <si>
    <t>MONTAJE, ENCUADRE Y PROGRAMACION DE CAMARAS, PROGRAMACION Y PUESTA A PUNTO DE NVR, ESTACIONES DE TRABAJO Y SWITCHES DE DATOS</t>
  </si>
  <si>
    <t>CABLEADO</t>
  </si>
  <si>
    <t>RPPC-CCTV-31</t>
  </si>
  <si>
    <t>SIMINISTRO DE BOBINA DE CABLE UTP 305 M DE COBRE, NETKEY, AZUL. CATEGORLA 6 (24 AWG), 1000 MBPS, RISER (CMR}, DE 4 PARES</t>
  </si>
  <si>
    <t>RPPC-CCTV-32</t>
  </si>
  <si>
    <t>SUMINISTRO DE BOBINA DE CABLE UTP DE 4 PARES, PANNET, PARA EXTERIOR CON GEL, CAT6 (23 AWG), INDUSTRIAL PARA CLIMAS EXTREMES, COLOR NEGRO, 305 M</t>
  </si>
  <si>
    <t>RPPC-CCTV-33</t>
  </si>
  <si>
    <t>SUMINISTRO DE PANEL DE PARCHEO MODULAR KEYSTONE (SIN CONECTORES), DE 24BPUERTOS, IDENTIFICACION CON ETIQUETA ADHESIVA.</t>
  </si>
  <si>
    <t>RPPC-CCTV-34</t>
  </si>
  <si>
    <t>SUMINISTRO DE BARRA PARA ALIVIAR TENSION O PESO ATRAS DE PATCH PANEL. EXTENDIDA DE 2  PULGADAS</t>
  </si>
  <si>
    <t>RPPC-CCTV-35</t>
  </si>
  <si>
    <t>SUMINISTRO DE ORGANIZADOR DE CABLES HORIZONTAL PATCHLINK, DOBLE (FRONTAL Y POSTERIOR) PARA RACK DE 19IN, 1UR</t>
  </si>
  <si>
    <t>RPPC-CCTV-36</t>
  </si>
  <si>
    <t>SUMINISTRO DE CONECTOR JACK ESTILO 110 (DE IMPACTO), TIPO KEYSTONE, CATEGORIA 6, DE 8 POSICIONES Y 8 CABLES, COLOR AZUL</t>
  </si>
  <si>
    <t>RPPC-CCTV-37</t>
  </si>
  <si>
    <t>SUMINISTRO DE CABLE DE PARCHEO TX6. UTP CAT6. DIAMETRO REDUCIDO (28AWG), COLOR AZUL, 10FT</t>
  </si>
  <si>
    <t>RPPC-CCTV-38</t>
  </si>
  <si>
    <t>SUMINISTRO DE CABLE DE PARCHEO TX6. UTP CAT6. DIAMETRO REDUCIDO (28AWG), COLOR AZUL, 5FT</t>
  </si>
  <si>
    <t>RPPC-CCTV-39</t>
  </si>
  <si>
    <t>SUMINISTRO DE PLACA DE PARED VERTICAL. SALIDA PARA 1 PUERTO KEYSTONE, CON ESPACIOS PARA ETIQUETAS. COLOR BLANCO</t>
  </si>
  <si>
    <t>RPPC-CCTV-40</t>
  </si>
  <si>
    <t>SUMINISTRO DE CABLE DE FIBRA OPTICA DE 6 HILOS, MULTIMODO OM4 501125 OPTIMIZADA, INTERIOR/EXTERIOR</t>
  </si>
  <si>
    <t>RPPC-CCTV-41</t>
  </si>
  <si>
    <t>SUMINISTRO DE PIGTAIL DE FIBRA OPTICA LC SIMPLE, MULTIMODO OM4 50/125, 900UM, COLOR AQUA</t>
  </si>
  <si>
    <t>RPPC-CCTV-42</t>
  </si>
  <si>
    <t>SUMINISTRO DE PANEL DE DISTRIBUCIÓN DE FIBRA OPTICA, ACEPTA 4</t>
  </si>
  <si>
    <t>RPPC-CCTV-43</t>
  </si>
  <si>
    <t>SUMINISTRO DE PATCH PANEL DE FIBRA OPTICA PARA 4 PLACAS ACOPLADORAS FAP O FMP, COLOR NEGRO, 1UR</t>
  </si>
  <si>
    <t>RPPC-CCTV-44</t>
  </si>
  <si>
    <t>PLACA ACOPLADORA DE FIBRA OPTICA FAP. CON 6 CONECTORES LC DUPLEX (12 FIBRAS), PARA FIBRA MILTIMODO OM3/OM4, COLOR AQUA</t>
  </si>
  <si>
    <t>RPPC-CCTV-45</t>
  </si>
  <si>
    <t>SUMINISTRO DE CHAROLA DE EMPALME PARA FIBRA OPTICA PARA PROTECCIÓN DE 24 EMPALMES DE FUSIÓN O MECÁNICOS</t>
  </si>
  <si>
    <t>RPPC-CCTV-46</t>
  </si>
  <si>
    <t>SUMINISTRO DE PLACA CIEGA FAP, PARA RESERVAR ESPACIO DE USO FUTURO EN PANELES DE FIBRA OPTICA, COLOR NEGRO</t>
  </si>
  <si>
    <t>RPPC-CCTV-47</t>
  </si>
  <si>
    <t>SUMINISTRO DE KIT FAN-OUT DE 6 FIBRAS, PARA CONVERTLR DE 250 A 900 MICRAS. 1 METRO</t>
  </si>
  <si>
    <t>RPPC-CCTV-48</t>
  </si>
  <si>
    <t>SUMINISTRO DE JUMPER DE FIBRA OPTICA MULTIMODO 50/125 OM4, LC-LC DUPLEX. OFNR (RISER). COLOR AQUA, 1 METRO</t>
  </si>
  <si>
    <t>RPPC-CCTV-49</t>
  </si>
  <si>
    <t>FUSIONADO Y PRUEBA DE FIBRA</t>
  </si>
  <si>
    <t>RPPC-CCTV-50</t>
  </si>
  <si>
    <t>PRUEBA Y CERTIFICACIÓN DE NODO CAT6</t>
  </si>
  <si>
    <t>RPPC-CCTV-51</t>
  </si>
  <si>
    <t>CABLEADO DE LA RED DE DATOS</t>
  </si>
  <si>
    <t>TUBERIA Y CANALIZACION</t>
  </si>
  <si>
    <t>RPPC-CCTV-52</t>
  </si>
  <si>
    <t>SUMINISTRO DE ANCLO CLIP U P/FIJAR BARRA ROSCADA DE 3/8 IN MU38</t>
  </si>
  <si>
    <t>RPPC-CCTV-53</t>
  </si>
  <si>
    <t>SUMINISTRO DE CLIP PARA TUBERIA CONDUIT DE 3/4"</t>
  </si>
  <si>
    <t>RPPC-CCTV-54</t>
  </si>
  <si>
    <t>SUMINISTRO DE CLIP PARA TUBERIA CONDUIT DE 1"</t>
  </si>
  <si>
    <t>RPPC-CCTV-55</t>
  </si>
  <si>
    <t>SUMINISTRO DE TUBERIA CAL. 3/4", PARED DELGADA. INCLUYE COPLES, CONECTORES</t>
  </si>
  <si>
    <t>RPPC-CCTV-56</t>
  </si>
  <si>
    <t>SUMINISTRO DE TUBERIA CAL. 1", PARED DELGADA. INCLUYE COPLES, CONECTORES</t>
  </si>
  <si>
    <t>RPPC-CCTV-57</t>
  </si>
  <si>
    <t>SUMINISTRO DE TAQUETE EXPANSOR TIPO Z DE 1/4" X 1-3/4" (INCLUYE TORNILLO).</t>
  </si>
  <si>
    <t>RPPC-CCTV-58</t>
  </si>
  <si>
    <t>SUMINISTRO DE PLACA SALIDA A TUBO, CON ACABADO ELECTRO ZINC</t>
  </si>
  <si>
    <t>RPPC-CCTV-59</t>
  </si>
  <si>
    <t>SUMINISTRO DE ABRAZADERA TIPO U DE 3/4", CON ACABADO ELECTRO ZINC</t>
  </si>
  <si>
    <t>RPPC-CCTV-60</t>
  </si>
  <si>
    <t>SUMINISTRO DE ABRAZADERA TIPO U DE 2", CON ACABADO ELECTRO ZINC</t>
  </si>
  <si>
    <t>RPPC-CCTV-61</t>
  </si>
  <si>
    <t>SUMINISTRO DE VARILLA ROSCADA DE 3/8" X 3000MM, CON ACABADO ELECTRO ZINC</t>
  </si>
  <si>
    <t>RPPC-CCTV-62</t>
  </si>
  <si>
    <t>SUMINISTRO DE TUERCA HEXAGONAL DE 3/8", CON ACABADO ELECTRO ZINC</t>
  </si>
  <si>
    <t>RPPC-CCTV-63</t>
  </si>
  <si>
    <t>SUMINISTRO DE ARANDELA PLANA 3/8"</t>
  </si>
  <si>
    <t>RPPC-CCTV-64</t>
  </si>
  <si>
    <t>SUMINISTRO DE ARANDELA DE PRESION 3/8"</t>
  </si>
  <si>
    <t>RPPC-CCTV-65</t>
  </si>
  <si>
    <t>SUMINISTRO DE TUBO FLEXIBLE TIPO LIQUIDTIGHT</t>
  </si>
  <si>
    <t>RPPC-CCTV-66</t>
  </si>
  <si>
    <t>SUMINISTRO CONECTOR RECTO</t>
  </si>
  <si>
    <t>RPPC-CCTV-67</t>
  </si>
  <si>
    <t>SUMINISTRO DE CAJA CONDULET 2 BOCAS FS</t>
  </si>
  <si>
    <t>RPPC-CCTV-68</t>
  </si>
  <si>
    <t>SUMINISTRO DE TAPA CIEGA CON EMPAQUE PVC</t>
  </si>
  <si>
    <t>RPPC-CCTV-69</t>
  </si>
  <si>
    <t>SUMINISTRO DE TUBERIA PVC GRIS 3/4". INCLUYE TODOS LOS ACCESORIOS NECESARIOS PARA SU CORRECTA INSTALACIÓN</t>
  </si>
  <si>
    <t>RPPC-CCTV-70</t>
  </si>
  <si>
    <t>SUMINISTRO DE TUBERIA PVC GRIS 2". INCLUYE TODOS LOS ACCESORIOS NECESARIOS PARA SU CORRECTA INSTALACIÓN</t>
  </si>
  <si>
    <t>RPPC-CCTV-71</t>
  </si>
  <si>
    <t>RPPC-CCTV-72</t>
  </si>
  <si>
    <t>RPPC-CCTV-73</t>
  </si>
  <si>
    <t>LOTE DE MISCELANEOS. VARILLA. MORDAZAZ, VELCRO, CINTILLOS NEGROS ETC.</t>
  </si>
  <si>
    <t>RPPC-CCTV-74</t>
  </si>
  <si>
    <t>INSTALACIÓN DE SOPORTERIA CON VARILLA ROSCADA Y TUBERIA</t>
  </si>
  <si>
    <t>SISTEMA CONTRA INCENDIO Y ALARMAS</t>
  </si>
  <si>
    <t>SISTEMA CONTRA INCENDIO</t>
  </si>
  <si>
    <t>RPPC-SCI-01</t>
  </si>
  <si>
    <t>SISTEMA CONTRA INCENCIO DENTRO DE CUARTO DE BOMBAS:</t>
  </si>
  <si>
    <t>(1) BOMBA PARA SISTEMA CONTRA INCENOIOS TIPO TURBINA DE 5500 GPM@130 PSI MARCA WARSON, ACOPLADA CON MOTOR DE COMBUSTION PZA INTERNA DIESEL MARCA NMFIRE, TANQUE DIESEL, TABLERO DE CONTROL MARCA NASSAR UL-NOM, PARA BOMBA DIESEL. .EOUIPOS Y TABLERO UL-NFPA (1) BOMBA JOCKEY TIPO HORIZONTAL MULTIETAPAS MARCA WDM DE 1½ HP, 5 GPM@145 PSI, TRIFASICA. TABLERO DE CONTROL MARCA NASSAR UL-NOM / INTERCONEXION CON TUBERIA EN PUNTA PARA BOMBA JOKCEY, BOMBA DIESEL, VALVULA DE ALIVIO, ARREGLO DE MEDIDOR DE FLUJO, SOPORTERIA ESTANDAR, PINTURA Y MANO DE OBRA.  PARA BOMBEO DE 500 GPM EN 6" Y 4" DE DIAMETRO. INTERCONEXION CON TUBERIA EN PUNTA PARA BOMBA JOCKEY, BOMBA DIESEL, VALVULA DE ALIVIO, ARREGLO DE MEDIDOR DE FLUJO.LINEAS DE SENSADO DE PRESION DE AGUA HACIA TABLEROS DE CONTROLLINEA DE DIESEL DE FIERRO NEGRO DE 1/2" INYECCION Y RETORNO DE TANOUE HACIA MOTOR.CANALIZACION Y CABLEADO DE CONTROL DE TABLERO HACIA BOMBA JOCKEY Y DE TABLERO DE CONTROL DE BOMBA DIESEL A CONTROL DE MOTOR DE COMBUSTION INTERNATUBERIA PARA DESCARGA DE GASES DE COMBUSTION DE 3" DE DIAMETRO, EN CALIBRE 30, CODOS, SOLDADURA, SOPORTERIA, AISLAMIENTO CON MEDIA CANA DE FIBRA DE VIDRIO DE 3" X 1" DE ESPESOR.PERFORACION EN MURO Y DESCARGA CON CUELLO A 45°.MONTAJE DE PANELES DE CONTROL. CONSTRUCCION DE SARDINEL PARA TANOUE DIESEL.</t>
  </si>
  <si>
    <t>RPPC-SCI-02</t>
  </si>
  <si>
    <t>SUMINISTRO E INSTALACION DE TUBERIA PARA SCI, DE 1.5" DE DIAMETRO RANURADA INCLUYE SOPORTERIA STANDAR YA SEA EN MURO O PARED, CONEXIONES RANURADAS, PINTURA Y MANO OE OBRA.</t>
  </si>
  <si>
    <t>RPPC-SCI-03</t>
  </si>
  <si>
    <t>SUMINISTRO E INSTALACION DE RISER DE 4" COMPUESTO POR: VALVULA CHECK RISER VALVULA MARIPOSA OE 4", INTERRUPTOR DE FLUJO DE4", NIPLES DE 4", TUBERIA DE 4". PARA ALMACEN MEZZANINE</t>
  </si>
  <si>
    <t>jgo</t>
  </si>
  <si>
    <t>RPPC-SCI-04</t>
  </si>
  <si>
    <t>SUMINISTRO E INSTALACION DE GABINETES Y MANGUERAS TIPO III. INCLUYE MANGUERA DE 1½", RACK, VALVULA ANGULAR Y VALVULA PARA BOMBEROS DE 2-1/2''</t>
  </si>
  <si>
    <t>RPPC-SCI-05</t>
  </si>
  <si>
    <t>SUMINISTRO E INSTALACION DE TOMA SIAMESA SE INCLUYE: TOMA SIAMESA DE 4 X 2-1/2"X 2-1/2", VALVULA CHECK DE 4", NIPLE DE FONO@40 ROSCADOY MANO DE OBRA.</t>
  </si>
  <si>
    <t>RPPC-SCI-06</t>
  </si>
  <si>
    <t>SISTEMA DE ROCIADORES. OFICINAS, PASILLOS, ESCALERAS, ÁREAS COMUNES Y TODO LO COMPRENDIDO EN EL MÓDULO 1. SISTEMA 2 DE ROCIADORES: INCLUYE CABEZAL 6" Y 4", RAMALES 2" Y 1.5", CONEXIONES, SOPORTES, ANTISÍSMICOS, PINTURA, INSTALACIÓN, SEÑALIZACIÓN, PRUEBA Y PUESTA EN SERVICIO.</t>
  </si>
  <si>
    <t>ft2</t>
  </si>
  <si>
    <t>SISTEMA DE ALARMA</t>
  </si>
  <si>
    <t>RPPC-SCI-07</t>
  </si>
  <si>
    <t>PANEL DE DETECCIÓN DE INCENDIO. ANÁLOGO, DIRECCIONABLE, INTELIGENTE, 127 PUNTOS, EXPANDIBLE, SERIE FIRENET PLUS® (0100- 16360)</t>
  </si>
  <si>
    <t>RPPC-SCI-08</t>
  </si>
  <si>
    <t>ANUNCIADOR DE RED PARA PANELES FIRENET. 320 CARACTERES. COLOR ROJO</t>
  </si>
  <si>
    <t>RPPC-SCI-09</t>
  </si>
  <si>
    <t>SENSOR DIRECCIONABLE INTELIGENTE DE HUMO FOTOELECTRICO</t>
  </si>
  <si>
    <t>RPPC-SCI-10</t>
  </si>
  <si>
    <t>BASE DE 6" (15.24 CM) PARA SENSORES ANALOGOS HOCHIKI</t>
  </si>
  <si>
    <t>RPPC-SCI-11</t>
  </si>
  <si>
    <t>ESTACION MANUAL DIRECCIONABLE DE DOBLE ACCIÓN</t>
  </si>
  <si>
    <t>RPPC-SCI-12</t>
  </si>
  <si>
    <t>MÓDULO AISLADOR DE CORTO CIRCUITO</t>
  </si>
  <si>
    <t>RPPC-SCI-13</t>
  </si>
  <si>
    <t>MÓDULO DE SALIDA SUPERVISADA</t>
  </si>
  <si>
    <t>RPPC-SCI-14</t>
  </si>
  <si>
    <t>MÓDULO DE MONITOREO DE DOBLE ENTRADA</t>
  </si>
  <si>
    <t>RPPC-SCI-15</t>
  </si>
  <si>
    <t>SIRENA/ESTROBO, COLOR ROJO. 24 VEE, 100DB, INTENSIDAD LUMINOSA SELECCIONABLE</t>
  </si>
  <si>
    <t>RPPC-SCI-16</t>
  </si>
  <si>
    <t>FUENTE DE PODER, SELECCIONABLE 12 Ó 24 VCC 3A, GABINETE COLOR ROJO.</t>
  </si>
  <si>
    <t>RPPC-SCI-17</t>
  </si>
  <si>
    <t>BATERÍA ACIDO DE PLOMO, SELLADA, RECARGABLE, 12V, 12AH, 5 AÑOS VIDA ULIL, TEMINALES TIPO F2, RECONOCIDA UL</t>
  </si>
  <si>
    <t>RPPC-SCI-18</t>
  </si>
  <si>
    <t>BOBINA DE 305 METROS DE ALAMBRE, 2 X 18 AWG, TIPO FPLR-CL3R, FT4, DE COLOR ROJO, RESISTENTE A LA INTEMPERIE PARA APLICACIONES EN SISTEMAS DE + DETECCIÓN DE INCENDIO Y SISTEMAS DE EVACUACIÓN.</t>
  </si>
  <si>
    <t>Bobina</t>
  </si>
  <si>
    <t>RPPC-SCI-19</t>
  </si>
  <si>
    <t>BOBINA DE 305 METROS/ ALAMBRE DE COBRE / TIPO FPLR, CL2R, C (UL) FT4 / COLOR ROJO / PARA APLICACIONES EN SISTEMAS DE DETECCIÓN DE LNCENDIO Y SISTEMAS DE EVACUACIÓN</t>
  </si>
  <si>
    <t>RPPC-SCI-20</t>
  </si>
  <si>
    <t>TUBERIA STEEL 3/4. INCLUYE TODOS LOS ACCESORIOS Y MANO DE OBRA NECESARIOS PARA SU CORRECTA INSTALACIÓN .</t>
  </si>
  <si>
    <t>RPPC-SCI-21</t>
  </si>
  <si>
    <t>CAJA 4x4 REFORZADA</t>
  </si>
  <si>
    <t>RPPC-SCI-22</t>
  </si>
  <si>
    <t>TAPA CUADRADA CON ENTRADA DE 1/2 PARA CAJA DE 4".</t>
  </si>
  <si>
    <t>RPPC-SCI-23</t>
  </si>
  <si>
    <t>TUBO FLEXIBLE DE 1/2" (13 MM) EN ACERO GALVANIZADO. ROLLO CON 50 M.</t>
  </si>
  <si>
    <t>RPPC-SCI-24</t>
  </si>
  <si>
    <t>CONECTOR RECTO PARA TUBO FLEXIBLE 1/2" (13MM)</t>
  </si>
  <si>
    <t>RPPC-SCI-25</t>
  </si>
  <si>
    <t>MONITOR GALVANIZADO DE 1/2"</t>
  </si>
  <si>
    <t>RPPC-SCI-26</t>
  </si>
  <si>
    <t>LOTE DE MISCELANEOS</t>
  </si>
  <si>
    <t>RPPC-SCI-27</t>
  </si>
  <si>
    <t>MANO DE OBRA ESPECIALIZADA LNSTALACIÓN DE CANALIZACIÓN, CABLEADO, DISPOSITIVOS DE NOTIFICACIÓN Y ACCIÓN. CONFIGURACION DEL SISTEMA GENERAL, PRUEBAS DE CORRECTO FUNCIONAMIENTO.</t>
  </si>
  <si>
    <t>OBRA EXTERIOR</t>
  </si>
  <si>
    <t>TG</t>
  </si>
  <si>
    <t>TRABAJOS GENERALES</t>
  </si>
  <si>
    <t>RPPC-TG.1</t>
  </si>
  <si>
    <t>CONTROL DE CALIDAD, NIVELES TOPOGRAFICOS, PRUEBAS DE COMPACTACION, MUESTREO DE CONCRETO.</t>
  </si>
  <si>
    <t>semana</t>
  </si>
  <si>
    <t>RPPC-tg.2</t>
  </si>
  <si>
    <t>DELIMITACION DEL AREA DE TRABAJO</t>
  </si>
  <si>
    <t>mL</t>
  </si>
  <si>
    <t>COM</t>
  </si>
  <si>
    <t>AREAS COMUNES</t>
  </si>
  <si>
    <t>C1</t>
  </si>
  <si>
    <t>TERRACERIAS</t>
  </si>
  <si>
    <t>RPPC-C.1.2</t>
  </si>
  <si>
    <t xml:space="preserve">DESPALME DE CAPA VEGETAL DE 30 CM </t>
  </si>
  <si>
    <t>m3</t>
  </si>
  <si>
    <t>RPPC-C.1.3</t>
  </si>
  <si>
    <t xml:space="preserve">CARGA Y ACARREO POR MEDIOS MECANICOS DEL MATERIAL PRODUCTO DE EXCAVACION Y/O CORTE; FUERA DE LA OBRA, INCLUYE:ABUNDAMIENTO, MANO DE OBRA, HERRAMIENTA , EQUIPO Y TODO LO NECESARIO PARA SU CORRECTA EJECUCION </t>
  </si>
  <si>
    <t>RPPC-C.1.4</t>
  </si>
  <si>
    <t>ESCARIFICADO, AFINE Y COMPACTACION DE FONDO DE LA EXCAVACION, INCLUYE HERRAMIENTA, EQUIPO Y MANO DE OBRA PARA SU CORRECTA EJECUCION</t>
  </si>
  <si>
    <t>RPPC-C.1.5</t>
  </si>
  <si>
    <t>CONSTRUCCION DE PLATAFORMA CON MATERIAL PRODUCTO DE LA EXCAVACION EN CAPAS DE 20 CMS DE ESPESOR; INCLUYE COMPACTADO AL 90% DE PVSM DE LA PRUEVA PROCTOR MODIFICADA, ASI COMO TODO EL EQUIPO, HERRAMIENTA, MATERIALES CONSUMIBLES Y MANO DE OBRA NECESARIA PARA SU CORRECTA EJECUCION</t>
  </si>
  <si>
    <t>RPPC-C.1.6</t>
  </si>
  <si>
    <t>CONSTRUCCION DE PLATAFORMA CON MATERIAL DE BANCO, CALIDAD TERRAPLEN, EN CAPAS  DE 20 CMS DE ESPESOR; INCLUYE COMPACTADO AL 90% DE PVSM DE LA PRUEVA PROCTOR MODIFICADA, ASI COMO TODO EL EQUIPO, HERRAMIENTA, MATERIALES CONSUMIBLES Y MANO DE OBRA NECESARIA PARA SU CORRECTA EJECUCION</t>
  </si>
  <si>
    <t>RPPC-C.1.7</t>
  </si>
  <si>
    <t>EXCAVACION POR MEDIOS MECANICOS EN MATERIAL TIPO "B" A UNA PROFUNDIDADDE HASTA 1.50m DE ESPESOR. INCLUYE EQUIPO Y MANO DE OBRA</t>
  </si>
  <si>
    <t>RPPC-C.1.8</t>
  </si>
  <si>
    <t>CONSTRUCCION DE CAPA CALIDAD SUBRASANTE DE 20 CMS DE ESPESOR; INCLUYE COMPACTADO AL 90% DE PVSM DE LA PRUEVA PROCTOR MODIFICADA, ASI COMO TODO EL EQUIPO, HERRAMIENTA, MATERIALES CONSUMIBLES Y MANO DE OBRA NECESARIA PARA SU CORRECTA EJECUCION</t>
  </si>
  <si>
    <t>RPPC-C.1.9</t>
  </si>
  <si>
    <t>CONSTRUCCION DE BASE HIDRAULICA DE 20 CMS DE ESPESOR; INCLUYE COMPACTADO AL 95% DE PVSM DE LA PRUEVA PROCTOR MODIFICADA, ASI COMO TODO EL EQUIPO, HERRAMIENTA, MATERIALES CONSUMIBLES Y MANO DE OBRA NECESARIA PARA SU CORRECTA EJECUCION</t>
  </si>
  <si>
    <t>RIEGO DE IMPREGNACION PARA PROTECCION DE AREAS SIN PAVIMENTAR</t>
  </si>
  <si>
    <t>ESTA</t>
  </si>
  <si>
    <t>ESTACIONAMIENTO Y BANQUETAS</t>
  </si>
  <si>
    <t>RPPC-E.1</t>
  </si>
  <si>
    <t>BANQUETA DE 10 CM DE ESPESOR, A BASE DE CONCRETO Y MALLA ELECTROSOLDADA, INCLUYE: AFINE DE SUPERFICIE, TENDIDO DE MALLA,  COLADO, ACABADO ESCOBILLADO, MATERIAL, MANO E ORBA, HERRAMIENTA Y EQUIPO</t>
  </si>
  <si>
    <t>RPPC-E.2</t>
  </si>
  <si>
    <t>RAMPA PARA MINUSVALIDOS, A BASE DE CONCRETO Y MALLA ELECTROSOLDADA</t>
  </si>
  <si>
    <t>RPPC-E.3</t>
  </si>
  <si>
    <t>CONSTRUCCION DE ESCALERA DE CONCRETO ARMADO EN AREAS EXTERIORES</t>
  </si>
  <si>
    <t>RPPC-E.4</t>
  </si>
  <si>
    <t>GUARNICION TIPO I, A BASE DE CONCRETO ARMADO, DE 15 CM DE ALTO</t>
  </si>
  <si>
    <t>RPPC-E.5</t>
  </si>
  <si>
    <t>PAVIMENTO DE CONCRETO MR38, DE 15 CM DE ESPESOR</t>
  </si>
  <si>
    <t>RPPC-E.6</t>
  </si>
  <si>
    <t>LINEAS AMARILLAS EN ESTACIONAMIENTO, AMARILLO TRAFICO, 10 CM ANCHO</t>
  </si>
  <si>
    <t>RPPC-E.7</t>
  </si>
  <si>
    <t>PINTURA EN ESTACIONAMIENTO PARA MISNUVALIDOS</t>
  </si>
  <si>
    <t>RPPC-E.8</t>
  </si>
  <si>
    <t>SENALAMIENTO "FLECHAS" EN PAVIMENTO</t>
  </si>
  <si>
    <t>RPPC-E.9</t>
  </si>
  <si>
    <t>PINTURA EN RAMPAS DE BANQUETA  PARA MINUSVALIDOS</t>
  </si>
  <si>
    <t>RPPC-E.10</t>
  </si>
  <si>
    <t>PINTURA EN CRUCE PEATONAL</t>
  </si>
  <si>
    <t>RPPC-E.11</t>
  </si>
  <si>
    <t>SUMINSITRO Y COLOCACION DE TOPES DE NEOPRENO EN ESTACIONAMIENTO</t>
  </si>
  <si>
    <t>RPPC-E.12</t>
  </si>
  <si>
    <t>BARANDAL DE 1 1/2" EN PASILLOS, RAMPAS Y ESCALERAS</t>
  </si>
  <si>
    <t>EDIFICIOS AREAS COMUNES</t>
  </si>
  <si>
    <t>RPPC-EAC.1</t>
  </si>
  <si>
    <t>CASETA DE VIGILANCIA</t>
  </si>
  <si>
    <t>RPPC-EAC.2</t>
  </si>
  <si>
    <t>CISTERNA DE 130M3</t>
  </si>
  <si>
    <t>RPPC-EAC.3</t>
  </si>
  <si>
    <t>CUARTO DE BOMBAS Y CUARTO ELECTRICO 1</t>
  </si>
  <si>
    <t>INST</t>
  </si>
  <si>
    <t>REDES PRINCIPALES</t>
  </si>
  <si>
    <t>RPPC-AP.1</t>
  </si>
  <si>
    <t>EQUIPO HIDRONEUMATICO 2 UNIDADES WDM PUMP MODELO: VSE 15 3500 RPM 105 GPM-70 PSI 10 HP</t>
  </si>
  <si>
    <t>RPPC-AP.2</t>
  </si>
  <si>
    <t>ACOMETIDA HIDRAUICA, CON TUBO PVC DE 2" CED 80, INCLUYE TUBERIA, COPLES, PEGAMENTO, EXCAVACION, CAMA DE ARENA, RELLENO ACOSTILLADO, RELLENO COMPACTADO, CINTA INDICATIVA, Y LO NECESARIO APRA SU CORRECTA INSTALAICON</t>
  </si>
  <si>
    <t>RPPC-DS.1</t>
  </si>
  <si>
    <t>RED PRINCIPAL DE DRENAJE SANITARIO DE 8" SDR35, INCLUYE TUBERIA, COPLES, PEGAMENTO, EXCAVACION, CAMA DE ARENA, RELLENO ACOSTILLADO, RELLENO COMPACTADO, CINTA INDICATIVA, Y LO NECESARIO APRA SU CORRECTA INSTALAICON</t>
  </si>
  <si>
    <t>RPPC-DS.2</t>
  </si>
  <si>
    <t>POZO DE VISITA TIPO COMUN HASTA 3.00 METROS A BASE DE LADRILLO COMUN, INCLUYE: PLANTILLA DE 20 CMS. ARMADA CON VARILLAS #4 @ 15 CMS APLANADO INTERIOR, ESCALONES POLIETILENO, BROCAL Y TAPA DE FIERRO FUNDIDO DE 24"Ø (PARA TUBO DE 20 A 61 CMS, PLANTILLA DE 1.20 METROS DE DIAMETRO).</t>
  </si>
  <si>
    <t>RPPC-DS.3</t>
  </si>
  <si>
    <t>REGISTRO SANITARIO, AGUAS GRISES, A BASE DE MUROS D BLOCK, JUNTEADO CON MORTERO, APLANADO INTERIOR CON IMPERMEABILZIANTE INTEGRAL, LOSA DE CONCRETO CON IMPERMEABILZIANTE INTEGRAL, EXCAVACION, COMPACTACION, COLADO, VIBRADO, MATERIAL MANO DE OBRA, HERRAMIENTA Y YEQUIPO</t>
  </si>
  <si>
    <t>RPPC-DS.11</t>
  </si>
  <si>
    <t>SUMINISTRO Y COLOCAICON DE FOSA CON CAMARA DE BIODIGESTOR, INCLUYE MATERIALES, MANO DE OBRA, HERRAMIENTA Y EQUIPO, EXCAVACION, COMAPCATACION DE FONDO, PROTECCION DE PAREDES DE LA ZANJA Y LO NECESARIO PARA SU CORRECTA EJECUCION</t>
  </si>
  <si>
    <t>TUBERIAS PLUVIAL 6",  INCLUYE TUBERIA, COPLES, PEGAMENTO, EXCAVACION, CAMA DE ARENA, RELLENO ACOSTILLADO, RELLENO COMPACTADO, CINTA INDICATIVA, Y LO NECESARIO APRA SU CORRECTA INSTALACION</t>
  </si>
  <si>
    <t>RPPC-DP.6</t>
  </si>
  <si>
    <t>CUNETA PLUVIAL EN CENTRO DE VIALIDAD, A BASE DE CONCRETO f'c 180 kg/cm2, Y VARILLA DEL #3@15cm, INCLUYE EXCAVACION, COMPACTACION, COALDO, ARMADO, CURADO, MATERIALES, MANO DE OBRA, HERRAMIENTA Y EQUIPO ENCESARIO PARA SU CORRECTA EJECUCION</t>
  </si>
  <si>
    <t>JAR</t>
  </si>
  <si>
    <t>JARDINERIA</t>
  </si>
  <si>
    <t>RPPC-J.1</t>
  </si>
  <si>
    <t>JARDINERIA EN AREAS EXTERIORES, INCLUYE TUBERIA, COLOCAICON DE GRAVA, SISTEMA DE RIEGO</t>
  </si>
  <si>
    <t>RPPC-3.2</t>
  </si>
  <si>
    <t>SUMINSITRO Y COLOCACION DE PALMERA WASHINGTONIA ROBUSTA DE 2.5 M DE ALTO</t>
  </si>
  <si>
    <t>RPPC-3.3</t>
  </si>
  <si>
    <t>SUMINISTRO Y COLCOCACION DE MAGUECILLO MEDIANO</t>
  </si>
  <si>
    <t>RPPC-3.4</t>
  </si>
  <si>
    <t>SUMINSITRO Y COLOCACION DE SPOROBOLUS VIRGINICUS</t>
  </si>
  <si>
    <t>RPPC-3.5</t>
  </si>
  <si>
    <t>SUMINSITRO Y COLOCACION DE EUPHORBIA BRANDEGEEI (GOLONDRINA) CHICA</t>
  </si>
  <si>
    <t>RPPC-3.6</t>
  </si>
  <si>
    <t xml:space="preserve">SUMINISTRO Y COLCOACION DE ANTIGONON LEPTOPUS (SAN MIGUELITO) </t>
  </si>
  <si>
    <t>RPPC-3.7</t>
  </si>
  <si>
    <t>SUMINSITRO Y COLOCACION DE FEROCACTUS PENINSULAE CHICA</t>
  </si>
  <si>
    <t>MEDIA TENSION</t>
  </si>
  <si>
    <t>SUMINISTRO Y COLOCACIÓN DE CANALIZACIÓN ELÉCTRICA A BASE DE TUBERÍA PVC CED 40 PARED GRUESA, GRADO ELECTRICO DE 4". INCLUYE CARGO DIRECTO POR EL COSTO DE MANO DE OBRA Y MATERIALES REQUERIDOS, FLETE A OBRA, ACARREO, COPLE, TRAZO, CORTE, COLOCACIÓN,COPLES CODOS ACCESORIOS NECESARIOS, GUÍA DE ALAMBRE GALVANIZADO CALIBRE 14, FIJACIÓN, LIMPIEZA Y RETIRO DE SOBRANTES FUERA DE OBRA.</t>
  </si>
  <si>
    <t>SUMINISTRO Y COLOCACIÓN DE CANALIZACIÓN ELÉCTRICA A BASE DE TUBERÍA PVC CED 40 PARED GRUESA, GRADO ELECTRICO DE 3". INCLUYE CARGO DIRECTO POR EL COSTO DE MANO DE OBRA Y MATERIALES REQUERIDOS, FLETE A OBRA, ACARREO, COPLE, TRAZO, CORTE, COLOCACIÓN,COPLES CODOS ACCESORIOS NECESARIOS, GUÍA DE ALAMBRE GALVANIZADO CALIBRE 14, FIJACIÓN, LIMPIEZA Y RETIRO DE SOBRANTES FUERA DE OBRA.</t>
  </si>
  <si>
    <t xml:space="preserve">SUMINISTRO Y COLOCACION Y CONEXION DE TRANSFORMADOR TRIFASICO TIPO PEDESTAL.TRIFASICO DE 150 KVA, COLOCADO EN BASE CON REGISTRO BTTRMTB4, 13.2kV-220/127V. OPERACIÓN RADIAL, CON DOS DERIVACIONES ARRIBA Y DOS ABAJO DEL VOLTAJE NOMINAL.  INCLUYE CABLEADO, CANALIZACIONES, RED DE TIERRAS, HERRAJES, RETENIDA Y AISLADOR CARRETE, CARGO DIRECTO POR EL COSTO DE MANO DE OBRA Y MATERIALES REQUERIDOS, FLETE A OBRA, ACARREO,  CONEXIÓN,  Y PRUEBA, LIMPIEZA Y RETIRO DE SOBRANTES FUERA DE OBRA, EQUIPO DE SEGURIDAD, INSTALACIONES ESPECÍFICAS, DEPRECIACIÓN Y DEMÁS CARGOS DERIVADOS DEL USO DE EQUIPO Y HERRAMIENTA, EN CUALQUIER NIVEL, TODO LO NECESARIO PARA SU CORRECTO FUNCIONAMIENTO, BASE DE MONTAJE A BASE DE CONCRETO MEDIDAS CONFORME A DISEÑO DE TRANSFORMADOR. </t>
  </si>
  <si>
    <t xml:space="preserve">SUMINISTRO Y COLOCACION Y CONEXION DE TRANSFORMADOR TRIFASICO TIPO PEDESTAL.TRIFASICO DE 225 KVA, COLOCADO EN BASE CON REGISTRO BTTRMTB4, 13.2kV-220/127V. OPERACIÓN RADIAL, CON DOS DERIVACIONES ARRIBA Y DOS ABAJO DEL VOLTAJE NOMINAL.  INCLUYE CABLEADO, CANALIZACIONES, RED DE TIERRAS, HERRAJES, RETENIDA Y AISLADOR CARRETE, CARGO DIRECTO POR EL COSTO DE MANO DE OBRA Y MATERIALES REQUERIDOS, FLETE A OBRA, ACARREO,  CONEXIÓN,  Y PRUEBA, LIMPIEZA Y RETIRO DE SOBRANTES FUERA DE OBRA, EQUIPO DE SEGURIDAD, INSTALACIONES ESPECÍFICAS, DEPRECIACIÓN Y DEMÁS CARGOS DERIVADOS DEL USO DE EQUIPO Y HERRAMIENTA, EN CUALQUIER NIVEL, TODO LO NECESARIO PARA SU CORRECTO FUNCIONAMIENTO, BASE DE MONTAJE A BASE DE CONCRETO MEDIDAS CONFORME A DISEÑO DE TRANSFORMADOR. </t>
  </si>
  <si>
    <t xml:space="preserve">SUMINISTRO Y COLOCACION Y CONEXION DE TRANSFORMADOR TRIFASICO TIPO PEDESTAL.TRIFASICO DE 300 KVA, COLOCADO EN BASE CON REGISTRO BTTRMTB4, 13.2kV-220/127V. OPERACIÓN RADIAL, CON DOS DERIVACIONES ARRIBA Y DOS ABAJO DEL VOLTAJE NOMINAL.  INCLUYE CABLEADO, CANALIZACIONES, RED DE TIERRAS, HERRAJES, RETENIDA Y AISLADOR CARRETE, CARGO DIRECTO POR EL COSTO DE MANO DE OBRA Y MATERIALES REQUERIDOS, FLETE A OBRA, ACARREO,  CONEXIÓN,  Y PRUEBA, LIMPIEZA Y RETIRO DE SOBRANTES FUERA DE OBRA, EQUIPO DE SEGURIDAD, INSTALACIONES ESPECÍFICAS, DEPRECIACIÓN Y DEMÁS CARGOS DERIVADOS DEL USO DE EQUIPO Y HERRAMIENTA, EN CUALQUIER NIVEL, TODO LO NECESARIO PARA SU CORRECTO FUNCIONAMIENTO, BASE DE MONTAJE A BASE DE CONCRETO MEDIDAS CONFORME A DISEÑO DE TRANSFORMADOR. </t>
  </si>
  <si>
    <t>SUMINISTRO Y TENDIDO DE CABLE DE ALUMINIO  XLP  AISLADO, CALIBRE 1/0 TIPO DISTRIBUCIÓN SUBTERRÁNEA; INCLUYE: CARGO DIRECTO POR EL COSTO DE MANO DE OBRA Y MATERIALES Y EQUIPOS REQUERIDOS, FLETE A OBRA, ACARREO, TRAZO, LIMPIEZA Y RETIRO DE SOBRANTES FUERA DE OBRA, EQUIPO DE SEGURIDAD, INSTALACIONES ESPECIFICAS, DEPRECIACIÓN Y DEMÁS CARGOS DERIVADOS DEL USO DE EQUIPO Y HERRAMIENTA, EN CUALQUIER NIVEL.</t>
  </si>
  <si>
    <t>SUMINISTRO Y COLOCACIÓN DE HERRAJE Y AISLAMIENTO PARA SOPORTE DE CONDUCTORES DE ALTA TENSIÓN EN INTERIOR DE REGISTRO PRIMARIO, INCLUYE MENSULA, CORREDERA, AISLADOR Y CINCHO DE PLÁSTICO.</t>
  </si>
  <si>
    <t>REGISTROS DE MEDIA TENSION CFE-RMTA4 CONSTRUDO EN SITIO, CON DERIVADORES TENSION TIPO J4. DE 1.50 X 1.50 X 0.90 M  A BASE DE CONCRETO INCLUYE: CONECTORES TIPO CODO, BOQUILLAS ESTACIONARIAS, TAPONES AISLADOS, APARTARRAYOS TIPO CODO, Y CAJA DERIVADORA DE 4 VIAS, ASI COMO TODO LO NECESARIO PARA SU CORRECTA OPERACION.</t>
  </si>
  <si>
    <t>REGISTROS DE PASO DE MEDIA TENSION CFE-RMTA3 CONSTRUDO EN SITIO  DE 1.16 X 1.16 X 0.90 M  A BASE DE CONCRETO INCLUYE: CONECTORES TIPO CODO, BOQUILLAS ESTACIONARIAS, TAPONES AISLADOS, APARTARRAYOS TIPO CODO, Y CAJA DERIVADORA DE 4 VIAS, ASI COMO TODO LO NECESARIO PARA SU CORRECTA OPERACION.</t>
  </si>
  <si>
    <t xml:space="preserve">BASE DE MEDICIÓN NORMA CFE M-10, TRIFASICA 220/127 VOLTS  COMPLETA CABLEADA CON  CABLES CALIBRE 4/0 AWG PARA FASES Y 3/0 AWG NEUTRO, INTERRUPTOR TERMOMAGNÉTICO 3x200 AMPERES, MUFA Y TUBO DE 2-1/2", BAJANTE DE TIERRA CON VARILLA COPPERWELD Y CABLE 2 AWG, CONECTORES MULTIPLES PARA ACOMETIDA SUBTERRANEA Y AISLADOR, MEDIDOR DE CFE. </t>
  </si>
  <si>
    <t>SUMINISTRO DE MATERIALES Y CONSTRUCCIÓN DE MURETE TIPO "C", DE 1.5 METROS INTERIOR POR 2 METROS DE ALTO Y 40 CM. DE PROFUNDIDAD, A BASE DE BLOQUE DE CEMENTO DE 15X20X40 CM. ASENTADO CON MORTERO CEMENTO - ARENA 1:3, APLANADO PULIDO FINO, PISO DE GRAVA, PINTADO A DOS MANOS EN COLOR INDICADO POR SUPERVISIÓN, PUERTAS METÁLICAS DE LÁMINA ESTRIADA POR AMBOS LADOS, MARCO Y CONTRAMARCO, PASADORES, BISAGRAS, CERROJO EN PISO, CANDADO, ACABADO ESMALTE ANTICORROSIVO A DOS MANOS EN COLOR INDICADO POR SUPERVISOR, POR UNIDAD DE OBRA TERMINADA.</t>
  </si>
  <si>
    <t>PAGO DE UNIDAD DE VERIFICACION, CERTIFICADO POR LA SECRETARIA DE ENERGIA, AVALANDO LA INSTALACION ELECTRICA.  INCLUYE: CARTA DE VERIFICACION, DE INSTALACIONES EN ALTA Y BAJA TENSION Y SUBESTACION PARTICULAR, LOS PLANOS DE OBRATERMINADA FIRMADOS POR UN ING. ELECTRICO Y MEMORIA DE CALCULO, HACER LAS MODIFICACIONES A MEMORIA, CUADROS DE CARGA Y DIAGRAMAS UNIFILARES, EN CASO DE EXISTIR MODIFICACIONES.</t>
  </si>
  <si>
    <t>TRAMITES DE REPRESENTACION ANTE LA COMISION FEDERAL DE ELECTRICIDAD Y PRIMER BIMESTRE DE SERVICIO,  INCLUYE: LOS TRAMITES DE SOLICITUD ESPECIAL PAGO DE TRANSICION ELECTRICA PARA CONEXIONES DE SUBESTACION Y ACOMETIDA, PAGO POR EL DEPOSITO EN GARANTIA  Y CONTRATACION DE SERVICIO, OBRA ELECTRICA POR PARTE DE LA COMPAÑIA SUMINISTRADORA, PAGO DE DEPOSITO EN GARANTIA.</t>
  </si>
  <si>
    <t>GENERADOR 150 Kva 220/127V, 3F-4H</t>
  </si>
  <si>
    <t>MOBILIARIO</t>
  </si>
  <si>
    <t>MOBILIARIO N1</t>
  </si>
  <si>
    <t>RECEPCION Y SALA DE ESPERA</t>
  </si>
  <si>
    <t>RPPC-MOB-01</t>
  </si>
  <si>
    <t>ESCRITORIO DE RECEPCION CON MEDIDAS DE 71X36X42H DE MADERA LAMINADA FABRICADO EN CUBIERTA Y COSTADOS EN MATERIAL DE 28MM DE GROSOR CON EDGE BANDING DE 2MM EN TODO SU PERIMETRO, INCLUYE PEDESTAL DE 3 CAJONES (2 UTILITARIOS Y 1 DE ARECHIVO) 8 COLORES COMBINABLES O EN UNO SOLO, GARANTIA 5 AÑOS</t>
  </si>
  <si>
    <t>RPPC-MOB-02</t>
  </si>
  <si>
    <t>SILLA SEMI EJECUTIVA CON RESPALDO DE MALLA COLOR BLANCO, CON BRAZOS DE ALTURA AJUSTABLE, CONTROL DE TENSION Y ASIETNO DESLIZANTE, 25.75W X 24.75D X 41H.</t>
  </si>
  <si>
    <t>RPPC-MOB-03</t>
  </si>
  <si>
    <t>SILLA PARA INVITADOS CON RESPALDO DE MALLA Y DESCANSA BRAZOS, BASE EN COLOR BLANCO, ASIENTO EN COLOR A ELECCION, 25W X 24.25D X 36.75H.</t>
  </si>
  <si>
    <t>RPPC-MOB-04</t>
  </si>
  <si>
    <t>BANCA DE 4 PLAZAS DE LAMINA DE ACERO CALIBRE 16 ACABADO DE PINTURA , EPOXICA COLOR PLATA RESISTENCIA 1000KGS</t>
  </si>
  <si>
    <t>RPPC-MOB-05</t>
  </si>
  <si>
    <t>BANCA DE 3 PLAZAS DE LAMINA DE ACERO CALIBRE 16 ACABADO DE PINTURA EPOXICA COLOR PLATA RESISTENCIA 1000KGS</t>
  </si>
  <si>
    <t>AREA DE CONSULTA</t>
  </si>
  <si>
    <t>RPPC-MOB-06</t>
  </si>
  <si>
    <t>MESA DE JUNTAS O TRABAJO CON CUBIERTA DE 48X96" FABRICADA EN MELAMINA COLOR A ELECCION CON GROSOR DE 28MM Y PVC EN LA PERIFERIA, BASE METALICA EN ACERO TUBULAR CON TRAVESANO DE SOPORTE Y PATA TIPO "U" DISPONIBLE EN BLANCO, NEGRO O GRIS</t>
  </si>
  <si>
    <t>RPPC-MOB-07</t>
  </si>
  <si>
    <t>SILLA DE VISITA RESPALDO Y ASIENTO EN UNA SOLA PIEZA DE POLIPROPILENO EN DISEÑO ERGONICO, PARA USO EN EXTERIOR E INTERIOR  CALIBRE 16 PINTURA EN VARIOS COLORES</t>
  </si>
  <si>
    <t xml:space="preserve">DIGITALIZACION </t>
  </si>
  <si>
    <t>RPPC-MOB-08</t>
  </si>
  <si>
    <t>ESCRITORIO RECTANGULAR DE 24x42" CON PEDESTAL DE 3 CAJONES (2 UTILITARIOS Y 1 DE ARCHIVO) FABRICADO EN MELAMINA COLOR A ELECCION, GROSOR DE 28MM Y PVC EN LA PERIFERIA</t>
  </si>
  <si>
    <t>RPPC-MOB-09</t>
  </si>
  <si>
    <t>ESCRITORIO RECTANGULAR DE 30x60" CON PEDESTAL DE 3 CAJONES (2 UTILITARIOS Y 1 DE ARCHIVO) FABRICADO EN MELAMINA COLOR A ELECCION, GROSOR DE 28MM Y PVC EN LA PERIFERIA</t>
  </si>
  <si>
    <t>RPPC-MOB-10</t>
  </si>
  <si>
    <t>OFICIALIA DE PARTES</t>
  </si>
  <si>
    <t>RPPC-MOB-11</t>
  </si>
  <si>
    <t>ESCRITORIO SEMI EJECUTIVO EN "L", CONSTA DE ESCRITORIO RECTANGULAR CON MEDIDA DE 30X66" Y RETRONO DE 24X30" CON UN PEDESTAL DE 3 CAJONES (2 UTILITARIOS Y 1 DE ARCHIVO) TODO FABRICADO EN MELAMINA COLOR A ELECCION CON PVC EN LA PERIFERIA Y 5 AÑOS DE GARANTIA</t>
  </si>
  <si>
    <t>RPPC-MOB-12</t>
  </si>
  <si>
    <t>ESCRITORIO SEMI EJECUTIVO EN "L", CONSTA DE ESCRITORIO RECTANGULAR CON MEDIDA DE 30X60" Y RETRONO DE 24X30" CON UN PEDESTAL DE 3 CAJONES (2 UTILITARIOS Y 1 DE ARCHIVO) TODO FABRICADO EN MELAMINA COLOR A ELECCION CON PVC EN LA PERIFERIA Y 5 AÑOS DE GARANTIA</t>
  </si>
  <si>
    <t>RPPC-MOB-13</t>
  </si>
  <si>
    <t>MAMPARA A PISO TIPO PANEL MARCA HON CON 10 ANOS DE GARANTIA, FORRADA EN TELA GRADO 1 Y EN COLOR A ELECCION CON MEDIDAS DE 50X45</t>
  </si>
  <si>
    <t>RPPC-MOB-14</t>
  </si>
  <si>
    <t>CAPTURADORES Y CERTIFICACIONES</t>
  </si>
  <si>
    <t>RPPC-MOB-15</t>
  </si>
  <si>
    <t>CONJUNTO DE TRABAJO PARA 14 PERSONAS, CONSTA DE 6 CREDENZAS DE 24X60", 1 CREDENZA DE 24X78", 3 CREDENZAS DE 24X84", 2 PUENTES DE 24X47", 4 MESAS DE TRABAJO TIPO ESQUINA DE 24X36X36X29", 25 LIBREROS PARA MONTAR SOBRE PARED DE 15X30", 4 DE 15X36" Y 1 DE 15X48", 1 CREDENZA LATERAL CON 4 CAJONES CON MEDIDAS DE 24X72", 1 GABINETE DE ALMACENAMIENTO DE 2 PUERTAS CON MEDIDAS DE 24X36", CADA POSICION CUENTA CON UN PEDESTAL DE 3 CAJONES (2 UTILITARIOS Y 1 DE ARCHIVO) TODO FABRICADO EN MELAMINA COLOR A ELECCION CON GROSOR DE 28MM Y PVC EN LA PERIFERIA EN COLOR A ELECCION</t>
  </si>
  <si>
    <t>RPPC-MOB-16</t>
  </si>
  <si>
    <t>JURIDICO</t>
  </si>
  <si>
    <t>RPPC-MOB-17</t>
  </si>
  <si>
    <t>CONJUNTO DE TRABAJO PARA 4 PERSONAS, CONSTA DE 2 CREDENZAS DE 24X84", 1 PUENTE DE 24X47", 2 MESAS DE TRABAJO TIPO ESQUINA DE 24X36X36X29", 8 LIBREROS PARA MONTAR SOBRE PARED DE 15X30", 4 PEDESTALES DE 3 CAJONES (2 UTILITARIOS Y 1 DE ARCHIVO) TODO FABRICADO EN MELAMINA COLOR A ELECCION CON GROSOR DE 28MM Y PVC EN LA PERIFERIA EN COLOR A ELECCION</t>
  </si>
  <si>
    <t>RPPC-MOB-18</t>
  </si>
  <si>
    <t>RPPC-MOB-19</t>
  </si>
  <si>
    <t>ARCHIVERO LATERAL DE DOS CAJONES CON LLAVE EN MEDIDA DE 29.5" x 36" x  22" EN MADERA LAMINADO FABRICADO EN MATERIAL DE 28MM DE GROSOR CON EDGE BANDING DE 2MM EN TODO SU PERIMETRO, 8 COLORES COMBINABLES O EN UNO SOLO, GARANTIA DE 5 AÑOS.</t>
  </si>
  <si>
    <t>RPPC-MOB-20</t>
  </si>
  <si>
    <t>CREDENZA LATERAL CON 4 CAJONES CON DIMENSIONES DE 72"X24"X29.5" EN MELAMINA</t>
  </si>
  <si>
    <t>REGISTRADORES</t>
  </si>
  <si>
    <t>RPPC-MOB-21</t>
  </si>
  <si>
    <t>CONJUNTO DE TRABAJO PARA 6 PERSONAS, CONSTA DE 2 CREDENZAS DE 24X84" 2 CREDENZAS DE 24X60", 2 RETORNO DE 24X36", 2 MESAS DE TRABAJO TIPO ESQUINA DE 24X36X36X29", 12 LIBREROS PARA MONTAR SOBRE PARED DE 15X30", 6 PEDESTALES DE 3 CAJONES (2 UTILITARIOS Y 1 DE ARCHIVO) TODO FABRICADO EN MELAMINA COLOR A ELECCION CON GROSOR DE 28MM Y PVC EN LA PERIFERIA EN COLOR A ELECCION</t>
  </si>
  <si>
    <t>RPPC-MOB-22</t>
  </si>
  <si>
    <t>SECRETARIA</t>
  </si>
  <si>
    <t>RPPC-MOB-23</t>
  </si>
  <si>
    <t>ESCRITORIO EN "L" BASE METALICA CON PATA TIPO "U" Y TRAVESANO DE SOPORTE DISPONIBLE EN BLANCO, NEGRO Y GRIS, CUBIERTA PRINCIPAL DE 30X66: Y CUBIERTA DE RETORNO DE 24X42" CON PEDESTAL DE SOPORTE DE 3 CAJONES (2 UTILITARIOS Y 1 DE ARCHIVO) GROSOR DE 28MM Y PVC EN LA PERIFERIA</t>
  </si>
  <si>
    <t>RPPC-MOB-24</t>
  </si>
  <si>
    <t>RPPC-MOB-25</t>
  </si>
  <si>
    <t>SOFA DE 3 PLAZAS TAPIZADO EN TELA GRADO "A" EN COLOR A ELECCION</t>
  </si>
  <si>
    <t>INFORMATICA</t>
  </si>
  <si>
    <t>RPPC-MOB-26</t>
  </si>
  <si>
    <t>ESCRITORIO EN "L" BASE METALICA CON PATA TIPO "U" Y TRAVESANO DE SOPORTE DISPONIBLE EN BLANCO, NEGRO Y GRIS, CUBIERTA PRINCIPAL DE 36X72" Y CUBIERTA DE RETORNO DE 24X54" CON PEDESTAL DE SOPORTE DE 3 CAJONES (2 UTILITARIOS Y 1 DE ARCHIVO) GROSOR DE 28MM Y PVC EN LA PERIFERIA</t>
  </si>
  <si>
    <t>RPPC-MOB-27</t>
  </si>
  <si>
    <t>LIBRERO PARA MONTARSE EN MURO CON PUERTAS MED H18XW42XD15"</t>
  </si>
  <si>
    <t>RPPC-MOB-28</t>
  </si>
  <si>
    <t>ADMINISTRACION</t>
  </si>
  <si>
    <t>RPPC-MOB-29</t>
  </si>
  <si>
    <t>ESCRITORIO EJECUTIVO EN "U" BASE METALICA CON PATA TIPO "U" Y TRAVESANO DE SOPORTE DISPONIBLE EN BLANCO, NEGRO Y GRIS, CUBIERTA PRINCIPAL DE 30X66", PUENTE DE 24X36", CREDENZA DE 24X66 CON PEDESTAL DE SOPORTE DE 3 CAJONES (2 UTILITARIOS Y 1 DE ARCHIVO) GROSOR DE 28MM Y PVC EN LA PERIFERIA, INCLUYE 2 LIBREROS PARA MONTAR SOBRE PARED CON PUERTAS CON MEDIDAS DE 14X66"</t>
  </si>
  <si>
    <t>RPPC-MOB-30</t>
  </si>
  <si>
    <t>RPPC-MOB-31</t>
  </si>
  <si>
    <t>OFICINA DIRECCION</t>
  </si>
  <si>
    <t>RPPC-MOB-32</t>
  </si>
  <si>
    <t>ESCRITORIO EJECUTIVO EN "L", CONSTA DE ESCRITORIO PRINCIPAL TIPO BOW CON MEDIDA DE 36X72", RETORNO DE 24X48 CON PEDESTAL DE 3 CAJONES (2 UTILITARIOS Y 1 DE ARCHIVO), TODO FABRICADO EN MELAMINA COLOR A ELECCION, GROSOR DE 28MM Y PVC EN LA PERIFERIA</t>
  </si>
  <si>
    <t>RPPC-MOB-33</t>
  </si>
  <si>
    <t>MESA DE JUNTA REDONDA CON DIAMETRO DE 42" CON BASE EN TIPO CRUZ DE MADERA LAMINADA FABRICADO EN MATERIAL DE 28MM DE GROSOR CON EDGE BANDING DE 2MM EN TODO SU PERIMETRO,8 COLORES COMBINADOS O EN UNO SOLO,GARANTIA DE 5 AÑOS.</t>
  </si>
  <si>
    <t>RPPC-MOB-34</t>
  </si>
  <si>
    <t>RPPC-MOB-35</t>
  </si>
  <si>
    <t>COCINETA</t>
  </si>
  <si>
    <t>RPPC-MOB-36</t>
  </si>
  <si>
    <t>COCINETA DE 24X36X72¨ CON GABINETES ALTOS DE 15X30X72¨, ESTRUCTURA Y PUERTAS EN MELAMINA, CUBIERTA EN MDF FORMICA COLOR A ELECCION (NO INCLUYE TARJA NI LLAVES)</t>
  </si>
  <si>
    <t>RPPC-MOB-37</t>
  </si>
  <si>
    <t>MESA PARA COMEDOR DE 24X48", CUBIERTA EN MDF FORMICA COLOR A ELECCION, PARA DE PATAS TIPO CRUZ CON POSTE EN COLOR NEGRO</t>
  </si>
  <si>
    <t>RPPC-MOB-38</t>
  </si>
  <si>
    <t>ARCHIVO</t>
  </si>
  <si>
    <t>RPPC-MOB-39</t>
  </si>
  <si>
    <t>MOBILIARIO N2</t>
  </si>
  <si>
    <t>RPPC-MOB-41</t>
  </si>
  <si>
    <t>RPPC-MOB-40</t>
  </si>
  <si>
    <t>ESCRITORIO DE RECEPCION CON DIMENSIONES GENERALES DE 120"X66" CONSTA DE 2 ESCRITORIOS RECTANGULARES CON MEDIDA DE 30X66" 2 RETORNOS DE 24X36" CON PEDESTALES DE 3 CAJONES (2UTILITARIOS Y 1 DE ARCHIVO), INCLUYEN MAMPARAS FRONTALES TIPO FALDON Y 2 CUBIERTAS DE ATENCION DE 14X66"</t>
  </si>
  <si>
    <t>RPPC-MOB-42</t>
  </si>
  <si>
    <t>SOFA DOS PLAZAS TAPIZADO EN TELA GRADO A EN COLOR A ELECCION</t>
  </si>
  <si>
    <t>RPPC-MOB-43</t>
  </si>
  <si>
    <t>MESA DE CENTRO CON BASE METALICA CROMADA Y CUBIERTA EN MELAMINA COLOR A ELECCION, CON MEDIDA DE 24X48"</t>
  </si>
  <si>
    <t>RPPC-MOB-43A</t>
  </si>
  <si>
    <t>MESA DE ESQUINA CON BASE METALICA CROMADA Y CUBIERTA EN MELAMINA COLOR A ELECCION, CON MEDIDA DE 22X16X18.5H"</t>
  </si>
  <si>
    <t>AREA COMEDOR</t>
  </si>
  <si>
    <t>RPPC-MOB-44</t>
  </si>
  <si>
    <t>RPPC-MOB-45</t>
  </si>
  <si>
    <t>COCINETA DE 108X25X39" CON PUERTAS Y CAJONES CON CUBIERTA FORMICA Y GABINETES ALTOS CON PUERTAS DE 108X15X30" EN MELAMINA (NO INCLUYE TARJAS NI LLAVES)</t>
  </si>
  <si>
    <t>RPPC-MOB-46</t>
  </si>
  <si>
    <t>MESA PARA COMEDOR CON CUBIERTA CUADRADA DE 30X30" EN MDF FORMICA COLOR A ELECCION, PAR DE PATAS TIPO CRUZ CON POSTE EN COLOR NEGRO</t>
  </si>
  <si>
    <t>RPPC-MOB-47</t>
  </si>
  <si>
    <t>OFICINA 1</t>
  </si>
  <si>
    <t>RPPC-MOB-48</t>
  </si>
  <si>
    <t>RPPC-MOB-49</t>
  </si>
  <si>
    <t>MESA DE JUNTA REDONDA CON DIAMETRO DE 30" CON BASE EN TIPO CRUZ EN FIERRO VACIADO COLOR NEGRO</t>
  </si>
  <si>
    <t>RPPC-MOB-50</t>
  </si>
  <si>
    <t>RPPC-MOB-51</t>
  </si>
  <si>
    <t>OFICINA 2</t>
  </si>
  <si>
    <t>RPPC-MOB-51A</t>
  </si>
  <si>
    <t>RPPC-MOB-52</t>
  </si>
  <si>
    <t>RPPC-MOB-53</t>
  </si>
  <si>
    <t>AREAS DE ATENCION AL LADO IZQUIERDO DE LA SALA DE JUNTAS</t>
  </si>
  <si>
    <t>RPPC-MOB-54</t>
  </si>
  <si>
    <t>ESCRITORIO RECTANGULAR CON MEDIDA DE 30X66" CON UN PEDESTAL DE 3 CAJONES (2 UTILITARIOS Y 1 DE ARCHIVO) TODO FABRICADO EN MELAMINA COLOR A ELECCION CON PVC EN LA PERIFERIA Y 5 AÑOS DE GARANTIA</t>
  </si>
  <si>
    <t>RPPC-MOB-55</t>
  </si>
  <si>
    <t>MAMPARA A PISO TIPO PANEL MARCA HON CON 10 ANOS DE GARANTIA, FORRADA EN TELA GRADO 1 Y EN COLOR A ELECCION CON MEDIDAS DE 50X45[</t>
  </si>
  <si>
    <t>RPPC-MOB-56</t>
  </si>
  <si>
    <t>RPPC-MOB-57</t>
  </si>
  <si>
    <t>RPPC-MOB-58</t>
  </si>
  <si>
    <t>RPPC-MOB-59</t>
  </si>
  <si>
    <t>SALA DE JUNTAS</t>
  </si>
  <si>
    <t>RPPC-MOB-60</t>
  </si>
  <si>
    <t>MESA DE TRABAJO O TRAINING CON BASE TIPO FLIP TOP PINTADA EN COLOR BLANCO PARA USAR CUBIERTA DE 24*60. LA CUBIERTA ES FABRICADA EN MELAMINA COLOR A ELECCION CON GROSOR DE 28MM Y PVC EN LA PERIFERIA</t>
  </si>
  <si>
    <t>RPPC-MOB-61</t>
  </si>
  <si>
    <t>ESCRITORIO SEMI EJECUTIVO EN "L", CNSTA DE ESCRITORIO RECTANGULAR CON MEDIDA DE 30X60" Y RETRONO DE 24X30" CON UN PEDESTAL DE 3 CAJONES (2 UTILITARIOS Y 1 DE ARCHIVO) TODO FABRICADO EN MELAMINA COLOR A ELECCION CON PVC EN LA PERIFERIA Y 5 AÑOS DE GARANTIA</t>
  </si>
  <si>
    <t>RPPC-MOB-62</t>
  </si>
  <si>
    <t>GABINETE DE MADERA LAMINADA FABRICADO EN CUBIERTA Y COSTADOS MAT.28MM DE GROSOR CON EDGE BANDING DE 2MM EN TODO SU PERIMETRO EN 8 COLORES COMBINABLES O UNO SOLO ARMANDO EN FAB.5 AÑOS GARANTIA,MEDIDAS DE 29.5X36X22" CON ENTREPAÑOS EN SU PARTE INTERNA.</t>
  </si>
  <si>
    <t>SECRETARIAS</t>
  </si>
  <si>
    <t>RPPC-MOB-63</t>
  </si>
  <si>
    <t>RPPC-MOB-64</t>
  </si>
  <si>
    <t>RPPC-MOB-65</t>
  </si>
  <si>
    <t>SILLA SEMI EJECUTIVA CON RESPALDO DE MALLA COLOR BLANCO, CON BRAZOS DE ALTURA AJUSTABLE, CONTROL DE TENSION Y ASIENTO DESLIZANTE, 25.75W X 24.75D X 41H.</t>
  </si>
  <si>
    <t>RPPC-MOB-66</t>
  </si>
  <si>
    <t>RPPC-MOB-67</t>
  </si>
  <si>
    <t>RPPC-MOB-68</t>
  </si>
  <si>
    <t>RPPC-MOB-69</t>
  </si>
  <si>
    <t>RPPC-MOB-70</t>
  </si>
  <si>
    <t>RPPC-MOB-71</t>
  </si>
  <si>
    <t>ESCRITORIO EN "L" BASE METALICA CON PATA TIPO "U" Y TRAVESANO DE SOPORTE DISPONIBLE EN BLANCO, NEGRO Y GRIS, CUBIERTA PRINCIPAL DE 36X76" Y CUBIERTA DE RETORNO DE 24X36" CON PEDESTAL DE SOPORTE DE 3 CAJONES (2 UTILITARIOS Y 1 DE ARCHIVO) GROSOR DE 28MM Y PVC EN LA PERIFERIA</t>
  </si>
  <si>
    <t>RPPC-MOB-72</t>
  </si>
  <si>
    <t>RPPC-MOB-73</t>
  </si>
  <si>
    <t>RPPC-MOB-74</t>
  </si>
  <si>
    <t>RPPC-MOB-75</t>
  </si>
  <si>
    <t>RPPC-MOB-76</t>
  </si>
  <si>
    <t>RPPC-MOB-77</t>
  </si>
  <si>
    <t>RPPC-MOB-78</t>
  </si>
  <si>
    <t>RPPC-MOB-79</t>
  </si>
  <si>
    <t>CONJUNTO DE TRABAJO PARA 4 PERSONAS, CONSTA DE 2 CREDENZAS DE 24X48" 1 RETORNO DE 24X36" Y 1 DE 24X42", 2 MESAS DE TRABAJO TIPO ESQUINA DE 24X36X36X29", 5 LIBREROS PARA MONTAR SOBRE PARED DE 15X30" Y 2 DE 15X48", 4 PEDESTALES DE 3 CAJONES (2 UTILITARIOS Y 1 DE ARCHIVO) TODO FABRICADO EN MELAMINA COLOR A ELECCION CON GROSOR DE 28MM Y PVC EN LA PERIFERIA EN COLOR A ELECCION</t>
  </si>
  <si>
    <t>RPPC-MOB-80</t>
  </si>
  <si>
    <t>RPPC-MOB-81</t>
  </si>
  <si>
    <t>ALTERNATIVAS</t>
  </si>
  <si>
    <t>SISTEMA DE ARCHIVO DE ALTA DENSIDAD</t>
  </si>
  <si>
    <t>RPPC-ALT-01</t>
  </si>
  <si>
    <t>SISTEMA DE ARCHIVO DE ALTA DENSIDAD CON SISTEMA DE TRACCION 1</t>
  </si>
  <si>
    <t>SISTEMA DE ALMACENAMIENTO</t>
  </si>
  <si>
    <t>RPPC-ALT-02</t>
  </si>
  <si>
    <t>SISTEMA DE ALMACENAMIENTO KOMPAKTO MECANICO</t>
  </si>
  <si>
    <t>SUBTOTAL: MUEBLES Y ACCESORIOS DE BAÑO</t>
  </si>
  <si>
    <t>SUBTOTAL: INSTALACIONES ELECTROMECANICAS</t>
  </si>
  <si>
    <t>SUBTOTAL: INSTALACIONES ELECTRICAS.</t>
  </si>
  <si>
    <t>SUBTOTAL: INSTALACIONES HIDROSANITARIAS</t>
  </si>
  <si>
    <t>SUBTOTAL: AIRE ACONDICIONADO</t>
  </si>
  <si>
    <t>SUBTOTAL: TELEFONIA Y CIRCUITO CERRADO</t>
  </si>
  <si>
    <t>SUBTOTAL: SISTEMA CONTRA INCENDIO Y ALARMAS</t>
  </si>
  <si>
    <t>01 CIM</t>
  </si>
  <si>
    <t>02 ALB</t>
  </si>
  <si>
    <t>03 EST</t>
  </si>
  <si>
    <t>04 ACA</t>
  </si>
  <si>
    <t>05 CAN</t>
  </si>
  <si>
    <t>06 PTA</t>
  </si>
  <si>
    <t>07 MAB</t>
  </si>
  <si>
    <t>08 IEM</t>
  </si>
  <si>
    <t>SUBTOTAL: ALUMBRADO Y CONTACTOS</t>
  </si>
  <si>
    <t>SUBTOTAL: ALIMENTADORES ELECTRICOS Y CENTRO DE CARGA N1 Y N2</t>
  </si>
  <si>
    <t>SUBTOTAL: SUMINISTRO DE LUMINARIAS</t>
  </si>
  <si>
    <t>SUBTOTAL: SUMINSTRO DE TABLEROS ELECTRICOS Y ALIMENTADORES PARA TABLEROS EN GRAL</t>
  </si>
  <si>
    <t>SUTOTAL: PLANTA DE EMERGENCIA 150 KVA</t>
  </si>
  <si>
    <t>SUBTOTAL: EQUIPO 7.5 TR AEA DE CONSULTA Y SALA DE ESPERA</t>
  </si>
  <si>
    <t>SUBTOTAL: EQUIPO 3TR OFICIALIA DE PARTES Y DIGITALIZACION</t>
  </si>
  <si>
    <t>SUBTOTAL: EQUIPO 7.5TR CERTIFICACIONES, CAPTURA, INFORMATICA ADMINISTRACION</t>
  </si>
  <si>
    <t>SUBTOTAL: EQUIPO 7.5TR REGISTRADORES, JURIDICO, SECRETARIA, BAÑOS</t>
  </si>
  <si>
    <t>SUBTOTAL: EQUIPO 4TR ARCHIVO</t>
  </si>
  <si>
    <t>SUBTOTAL: EQUIPO 1TR SITE</t>
  </si>
  <si>
    <t>SUBTOTAL: BAÑOS PRIVADOS PB Y PA</t>
  </si>
  <si>
    <t>SUBTOTAL: BAÑOS PUBLICOS NI, N2, N3</t>
  </si>
  <si>
    <t>SUBTOTAL: OFICINAS DE DIRECCION GENERAL</t>
  </si>
  <si>
    <t>SUBTOTAL: EQUIPO 3TR JEFE JURIDICO, COORDINACION JURIDICO Y COCINA</t>
  </si>
  <si>
    <t>SUBTOTAL: EQUIPO 3TR AREA DE ESPERA Y RECEPCION N2</t>
  </si>
  <si>
    <t>SUBTOTAL: EQUIPO 3TR SALA DE JUNTAS Y CAPACITACION N2</t>
  </si>
  <si>
    <t>SUBTOTAL: EQUIPO 7.5TR JURIDICO, INFORMATICA Y ARCHIVO CON SEGURIDAD</t>
  </si>
  <si>
    <t>SUBTOTAL: TELEFONIA</t>
  </si>
  <si>
    <t>SUBTOTAL: CABLEADO ESTRUCTURADO</t>
  </si>
  <si>
    <t>SUBTOTAL: EQUIPO DE CAMARAS, SERVIDOR Y LICENCIAS</t>
  </si>
  <si>
    <t>SUBTOTAL: CIRCUITO CERRADO.</t>
  </si>
  <si>
    <t>SUBTOTAL: SISTEMA CONTRA INCENCIO DENTRO DE CUARTO DE BOMBAS:</t>
  </si>
  <si>
    <t>SUBOTAL: SISTEMA DE ALARMA</t>
  </si>
  <si>
    <t>SUBTOTAL: TRABAJOS GENERALES</t>
  </si>
  <si>
    <t>SUBTOTAL: TERRACERIAS</t>
  </si>
  <si>
    <t>SUBTOTAL: ESTACIONAMIENTO Y BANQUETAS</t>
  </si>
  <si>
    <t>SUBTOTAL: EDIFICIOS AREAS COMUNES</t>
  </si>
  <si>
    <t>SUBTOTAL: OBRA EXTERIOR.</t>
  </si>
  <si>
    <t>SUBTOTAL: REDES PRINCIPALES</t>
  </si>
  <si>
    <t>SUBTOTAL: MEDIA TENSION</t>
  </si>
  <si>
    <t>SUBTOTAL: OFICIALIA DE PARTES</t>
  </si>
  <si>
    <t>SUBTOTAL: CAPTURADORES Y CERTIFICACIONES</t>
  </si>
  <si>
    <t>SUBTOTAL: JURIDICO</t>
  </si>
  <si>
    <t>SUBTOTAL: REGISTRADORES</t>
  </si>
  <si>
    <t>SUBTOTAL: SECRETARIA</t>
  </si>
  <si>
    <t>SUBTOTAL: INFORMATICA</t>
  </si>
  <si>
    <t>SUBTOTAL: ADMINISTRACION</t>
  </si>
  <si>
    <t>SUBTOTAL: OFICINA DIRECCION</t>
  </si>
  <si>
    <t>SUBTOTAL: COCINETA</t>
  </si>
  <si>
    <t>SUBTOTAL: MONBILIARIO N1</t>
  </si>
  <si>
    <t>SUBTOTAL: ARCHIVO</t>
  </si>
  <si>
    <t>SUBTOTAL: RECEPCION Y SALA DE ESPERA</t>
  </si>
  <si>
    <t>SUBTOTAL: AREA COMEDOR</t>
  </si>
  <si>
    <t>SUBTOTAL: OFICINA 1</t>
  </si>
  <si>
    <t>SUBTOTAL: OFICINA 2</t>
  </si>
  <si>
    <t>SUBOTAL: SECRETARIAS</t>
  </si>
  <si>
    <t>SUBTOTAL: MOBILIARIO N2</t>
  </si>
  <si>
    <t>SUBTOTAL: MOBILIARIOS N1 Y N2</t>
  </si>
  <si>
    <t>SUBTOTAL: SISTEMA DE ALMACENAMIENTO</t>
  </si>
  <si>
    <t>SUBTOTAL: SISTEMA DE ARCHIVO DE ALTA DENSIDAD</t>
  </si>
  <si>
    <t>SUBTOTAL: ALTERNATIVAS</t>
  </si>
  <si>
    <t xml:space="preserve">IMPORTE TOTAL: </t>
  </si>
  <si>
    <t>MT</t>
  </si>
  <si>
    <t>MT1</t>
  </si>
  <si>
    <t>MT2</t>
  </si>
  <si>
    <t>MT3</t>
  </si>
  <si>
    <t>MT4</t>
  </si>
  <si>
    <t>MT5</t>
  </si>
  <si>
    <t>MT6</t>
  </si>
  <si>
    <t>MT7</t>
  </si>
  <si>
    <t>MT8</t>
  </si>
  <si>
    <t>MT9</t>
  </si>
  <si>
    <t>MT10</t>
  </si>
  <si>
    <t>MT11</t>
  </si>
  <si>
    <t>MT12</t>
  </si>
  <si>
    <t>MT13</t>
  </si>
  <si>
    <t>MT14</t>
  </si>
  <si>
    <t>MOB</t>
  </si>
  <si>
    <t>MOBN1</t>
  </si>
  <si>
    <t>MOBN1.1</t>
  </si>
  <si>
    <t>MOBN1.2</t>
  </si>
  <si>
    <t>MOBN1.3</t>
  </si>
  <si>
    <t>MOBN1.4</t>
  </si>
  <si>
    <t>MOBN1.5</t>
  </si>
  <si>
    <t>MOBN1.6</t>
  </si>
  <si>
    <t>MOBN1.7</t>
  </si>
  <si>
    <t>MOBN1.8</t>
  </si>
  <si>
    <t>MOBN1.9</t>
  </si>
  <si>
    <t>MOBN1.10</t>
  </si>
  <si>
    <t>MOBN1.11</t>
  </si>
  <si>
    <t>MOBN1.12</t>
  </si>
  <si>
    <t>MOBN1.13</t>
  </si>
  <si>
    <t>MOBN2</t>
  </si>
  <si>
    <t>MOBN2.14</t>
  </si>
  <si>
    <t>MOBN2.15</t>
  </si>
  <si>
    <t>MOBN2.16</t>
  </si>
  <si>
    <t>MOBN2.17</t>
  </si>
  <si>
    <t>MOBN2.18</t>
  </si>
  <si>
    <t>MOBN2.19</t>
  </si>
  <si>
    <t>MOBN2.20</t>
  </si>
  <si>
    <t>MOBN2.21</t>
  </si>
  <si>
    <t>MOBN2.22</t>
  </si>
  <si>
    <t>MOBN2.23</t>
  </si>
  <si>
    <t>MOBN2.24</t>
  </si>
  <si>
    <t>ALT</t>
  </si>
  <si>
    <t>ALT.SAAD</t>
  </si>
  <si>
    <t>ALT.SA</t>
  </si>
  <si>
    <t>09 IE</t>
  </si>
  <si>
    <t>09.1  IE</t>
  </si>
  <si>
    <t>09.2 IE</t>
  </si>
  <si>
    <t>09.3 IE</t>
  </si>
  <si>
    <t>09.4 IE</t>
  </si>
  <si>
    <t>09.5 IE</t>
  </si>
  <si>
    <t>12.1.1</t>
  </si>
  <si>
    <t>12.1.2</t>
  </si>
  <si>
    <t>12.2.1</t>
  </si>
  <si>
    <t>12.2.2</t>
  </si>
  <si>
    <t>12.2.3</t>
  </si>
  <si>
    <t>OE</t>
  </si>
  <si>
    <t>SUBTOTAL: SISTEMA CONTRA INCENDIO Y ALARMAS.</t>
  </si>
  <si>
    <t>EAC</t>
  </si>
  <si>
    <t>SUBTOTAL: AREA COMUNES</t>
  </si>
  <si>
    <t>SUBTOTAL: MOBILIARIA N1</t>
  </si>
  <si>
    <t>SUBTOTAL:MOBILIARIO N2</t>
  </si>
  <si>
    <t>SUBTOTAL ALTERNATIVAS.</t>
  </si>
  <si>
    <t>M2</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</si>
</sst>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quot;$&quot;* #,##0.00_-;\-&quot;$&quot;* #,##0.00_-;_-&quot;$&quot;* &quot;-&quot;??_-;_-@_-"/>
    <numFmt numFmtId="43" formatCode="_-* #,##0.00_-;\-* #,##0.00_-;_-* &quot;-&quot;??_-;_-@_-"/>
    <numFmt numFmtId="164" formatCode="_-[$€-2]* #,##0.00_-;\-[$€-2]* #,##0.00_-;_-[$€-2]* &quot;-&quot;??_-"/>
    <numFmt numFmtId="165" formatCode="&quot;$&quot;#,##0\ ;\(&quot;$&quot;#,##0\)"/>
    <numFmt numFmtId="166" formatCode="_-* #,##0.00\ &quot;€&quot;_-;\-* #,##0.00\ &quot;€&quot;_-;_-* &quot;-&quot;??\ &quot;€&quot;_-;_-@_-"/>
    <numFmt numFmtId="167" formatCode="[$$-80A]#,##0.00"/>
    <numFmt numFmtId="168" formatCode="_ &quot;$&quot;\ * #,##0.00_ ;_ &quot;$&quot;\ * \-#,##0.00_ ;_ &quot;$&quot;\ * &quot;-&quot;??_ ;_ @_ "/>
    <numFmt numFmtId="169" formatCode="_ * #,##0.00_ ;_ * \-#,##0.00_ ;_ * &quot;-&quot;??_ ;_ @_ "/>
    <numFmt numFmtId="170" formatCode="&quot;$&quot;#,##0.00"/>
    <numFmt numFmtId="171" formatCode="#,##0.0"/>
  </numFmts>
  <fonts count="35" x14ac:knownFonts="1">
    <font>
      <sz val="11"/>
      <color theme="1"/>
      <name val="Calibri"/>
      <family val="2"/>
      <scheme val="minor"/>
    </font>
    <font>
      <sz val="11"/>
      <color theme="1"/>
      <name val="Calibri"/>
      <family val="2"/>
      <scheme val="minor"/>
    </font>
    <font>
      <sz val="10"/>
      <name val="Arial"/>
      <family val="2"/>
    </font>
    <font>
      <b/>
      <sz val="11"/>
      <color indexed="8"/>
      <name val="Calibri"/>
      <family val="2"/>
    </font>
    <font>
      <sz val="11"/>
      <color indexed="8"/>
      <name val="Calibri"/>
      <family val="2"/>
    </font>
    <font>
      <sz val="11"/>
      <color indexed="9"/>
      <name val="Calibri"/>
      <family val="2"/>
    </font>
    <font>
      <sz val="10"/>
      <name val="Courier"/>
      <family val="3"/>
    </font>
    <font>
      <b/>
      <sz val="18"/>
      <color indexed="62"/>
      <name val="Cambria"/>
      <family val="2"/>
    </font>
    <font>
      <sz val="10"/>
      <color indexed="24"/>
      <name val="Arial"/>
      <family val="2"/>
    </font>
    <font>
      <b/>
      <sz val="18"/>
      <color indexed="24"/>
      <name val="Arial"/>
      <family val="2"/>
    </font>
    <font>
      <b/>
      <sz val="12"/>
      <color indexed="24"/>
      <name val="Arial"/>
      <family val="2"/>
    </font>
    <font>
      <sz val="10"/>
      <name val="Arial"/>
      <family val="2"/>
    </font>
    <font>
      <u/>
      <sz val="11"/>
      <color theme="10"/>
      <name val="Calibri"/>
      <family val="2"/>
      <scheme val="minor"/>
    </font>
    <font>
      <u/>
      <sz val="11"/>
      <color theme="11"/>
      <name val="Calibri"/>
      <family val="2"/>
      <scheme val="minor"/>
    </font>
    <font>
      <sz val="10"/>
      <name val="Arial Narrow"/>
      <family val="2"/>
    </font>
    <font>
      <b/>
      <sz val="10"/>
      <name val="Arial Narrow"/>
      <family val="2"/>
    </font>
    <font>
      <sz val="10"/>
      <name val="MS Sans Serif"/>
      <family val="2"/>
    </font>
    <font>
      <sz val="12"/>
      <name val="Arial Narrow"/>
      <family val="2"/>
    </font>
    <font>
      <sz val="12"/>
      <color theme="1"/>
      <name val="Calibri"/>
      <family val="2"/>
      <scheme val="minor"/>
    </font>
    <font>
      <b/>
      <sz val="12"/>
      <color theme="1"/>
      <name val="Calibri"/>
      <family val="2"/>
      <scheme val="minor"/>
    </font>
    <font>
      <b/>
      <sz val="14"/>
      <name val="Calibri"/>
      <family val="2"/>
      <scheme val="minor"/>
    </font>
    <font>
      <b/>
      <sz val="18"/>
      <name val="Calibri"/>
      <family val="2"/>
      <scheme val="minor"/>
    </font>
    <font>
      <sz val="10"/>
      <color theme="1"/>
      <name val="Arial Narrow"/>
      <family val="2"/>
    </font>
    <font>
      <sz val="12"/>
      <name val="Calibri"/>
      <family val="2"/>
      <scheme val="minor"/>
    </font>
    <font>
      <sz val="12"/>
      <color theme="1"/>
      <name val="Arial Narrow"/>
      <family val="2"/>
    </font>
    <font>
      <b/>
      <sz val="12"/>
      <color theme="1"/>
      <name val="Arial Narrow"/>
      <family val="2"/>
    </font>
    <font>
      <b/>
      <sz val="20"/>
      <name val="Calibri"/>
      <family val="2"/>
      <scheme val="minor"/>
    </font>
    <font>
      <b/>
      <sz val="10"/>
      <color theme="1"/>
      <name val="Arial"/>
      <family val="2"/>
    </font>
    <font>
      <sz val="10"/>
      <color theme="1"/>
      <name val="Arial"/>
      <family val="2"/>
    </font>
    <font>
      <b/>
      <sz val="10"/>
      <name val="Arial"/>
      <family val="2"/>
    </font>
    <font>
      <sz val="8"/>
      <name val="Arial Narrow"/>
      <family val="2"/>
    </font>
    <font>
      <b/>
      <sz val="8"/>
      <name val="Calibri"/>
      <family val="2"/>
      <scheme val="minor"/>
    </font>
    <font>
      <b/>
      <sz val="8"/>
      <name val="Arial Narrow"/>
      <family val="2"/>
    </font>
    <font>
      <b/>
      <sz val="8"/>
      <color theme="1"/>
      <name val="Arial"/>
      <family val="2"/>
    </font>
    <font>
      <sz val="8"/>
      <color theme="1"/>
      <name val="Arial"/>
      <family val="2"/>
    </font>
  </fonts>
  <fills count="15">
    <fill>
      <patternFill patternType="none"/>
    </fill>
    <fill>
      <patternFill patternType="gray125"/>
    </fill>
    <fill>
      <patternFill patternType="solid">
        <fgColor theme="0"/>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31"/>
        <bgColor indexed="31"/>
      </patternFill>
    </fill>
    <fill>
      <patternFill patternType="solid">
        <fgColor indexed="44"/>
        <bgColor indexed="4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27"/>
        <bgColor indexed="27"/>
      </patternFill>
    </fill>
    <fill>
      <patternFill patternType="solid">
        <fgColor indexed="47"/>
        <bgColor indexed="47"/>
      </patternFill>
    </fill>
    <fill>
      <patternFill patternType="solid">
        <fgColor theme="5" tint="0.39997558519241921"/>
        <bgColor indexed="64"/>
      </patternFill>
    </fill>
  </fills>
  <borders count="14">
    <border>
      <left/>
      <right/>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auto="1"/>
      </left>
      <right/>
      <top/>
      <bottom/>
      <diagonal/>
    </border>
  </borders>
  <cellStyleXfs count="1038">
    <xf numFmtId="0" fontId="0" fillId="0" borderId="0"/>
    <xf numFmtId="0" fontId="2" fillId="0" borderId="0"/>
    <xf numFmtId="0" fontId="1" fillId="0" borderId="0"/>
    <xf numFmtId="44" fontId="2" fillId="0" borderId="0" applyFont="0" applyFill="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5"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5" fillId="10"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9"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5" fillId="9" borderId="0" applyNumberFormat="0" applyBorder="0" applyAlignment="0" applyProtection="0"/>
    <xf numFmtId="0" fontId="4" fillId="12" borderId="0" applyNumberFormat="0" applyBorder="0" applyAlignment="0" applyProtection="0"/>
    <xf numFmtId="0" fontId="4" fillId="6" borderId="0" applyNumberFormat="0" applyBorder="0" applyAlignment="0" applyProtection="0"/>
    <xf numFmtId="0" fontId="5" fillId="7" borderId="0" applyNumberFormat="0" applyBorder="0" applyAlignment="0" applyProtection="0"/>
    <xf numFmtId="0" fontId="4" fillId="8" borderId="0" applyNumberFormat="0" applyBorder="0" applyAlignment="0" applyProtection="0"/>
    <xf numFmtId="0" fontId="4" fillId="13" borderId="0" applyNumberFormat="0" applyBorder="0" applyAlignment="0" applyProtection="0"/>
    <xf numFmtId="0" fontId="5" fillId="13" borderId="0" applyNumberFormat="0" applyBorder="0" applyAlignment="0" applyProtection="0"/>
    <xf numFmtId="164" fontId="2" fillId="0" borderId="0" applyFont="0" applyFill="0" applyBorder="0" applyAlignment="0" applyProtection="0"/>
    <xf numFmtId="43" fontId="2" fillId="0" borderId="0" applyFont="0" applyFill="0" applyBorder="0" applyAlignment="0" applyProtection="0"/>
    <xf numFmtId="39" fontId="6" fillId="0" borderId="0"/>
    <xf numFmtId="9" fontId="2" fillId="0" borderId="0" applyFont="0" applyFill="0" applyBorder="0" applyAlignment="0" applyProtection="0"/>
    <xf numFmtId="0" fontId="7" fillId="0" borderId="0" applyNumberForma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3" fontId="8" fillId="0" borderId="0" applyFont="0" applyFill="0" applyBorder="0" applyAlignment="0" applyProtection="0"/>
    <xf numFmtId="165" fontId="8" fillId="0" borderId="0" applyFont="0" applyFill="0" applyBorder="0" applyAlignment="0" applyProtection="0"/>
    <xf numFmtId="0" fontId="8" fillId="0" borderId="0" applyFont="0" applyFill="0" applyBorder="0" applyAlignment="0" applyProtection="0"/>
    <xf numFmtId="2" fontId="8" fillId="0" borderId="0" applyFon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39" fontId="6" fillId="0" borderId="0"/>
    <xf numFmtId="0" fontId="2" fillId="0" borderId="0"/>
    <xf numFmtId="0" fontId="2" fillId="0" borderId="0"/>
    <xf numFmtId="0" fontId="1" fillId="0" borderId="0"/>
    <xf numFmtId="166" fontId="2" fillId="0" borderId="0" applyFont="0" applyFill="0" applyBorder="0" applyAlignment="0" applyProtection="0"/>
    <xf numFmtId="43"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0" fontId="1" fillId="0" borderId="0"/>
    <xf numFmtId="39" fontId="6" fillId="0" borderId="0"/>
    <xf numFmtId="0" fontId="11" fillId="0" borderId="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39" fontId="6" fillId="0" borderId="0"/>
    <xf numFmtId="0" fontId="2" fillId="0" borderId="0"/>
    <xf numFmtId="0" fontId="2" fillId="0" borderId="0"/>
    <xf numFmtId="0" fontId="16" fillId="0" borderId="0"/>
    <xf numFmtId="0" fontId="2" fillId="0" borderId="0"/>
    <xf numFmtId="169"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cellStyleXfs>
  <cellXfs count="120">
    <xf numFmtId="0" fontId="0" fillId="0" borderId="0" xfId="0"/>
    <xf numFmtId="4" fontId="14" fillId="0" borderId="0" xfId="0" applyNumberFormat="1" applyFont="1"/>
    <xf numFmtId="0" fontId="14" fillId="0" borderId="0" xfId="0" applyFont="1"/>
    <xf numFmtId="0" fontId="14" fillId="0" borderId="1" xfId="0" applyFont="1" applyBorder="1" applyAlignment="1">
      <alignment horizontal="justify"/>
    </xf>
    <xf numFmtId="4" fontId="14" fillId="0" borderId="1" xfId="0" applyNumberFormat="1" applyFont="1" applyBorder="1" applyAlignment="1">
      <alignment horizontal="center" vertical="top"/>
    </xf>
    <xf numFmtId="0" fontId="14" fillId="0" borderId="0" xfId="0" applyFont="1" applyAlignment="1">
      <alignment horizontal="justify"/>
    </xf>
    <xf numFmtId="4" fontId="14" fillId="0" borderId="0" xfId="0" applyNumberFormat="1" applyFont="1" applyAlignment="1">
      <alignment horizontal="center" vertical="top"/>
    </xf>
    <xf numFmtId="4" fontId="14" fillId="0" borderId="0" xfId="0" applyNumberFormat="1" applyFont="1" applyAlignment="1">
      <alignment vertical="top"/>
    </xf>
    <xf numFmtId="0" fontId="20" fillId="14" borderId="2" xfId="0" applyFont="1" applyFill="1" applyBorder="1" applyAlignment="1">
      <alignment horizontal="center" vertical="center"/>
    </xf>
    <xf numFmtId="4" fontId="20" fillId="14" borderId="2" xfId="0" applyNumberFormat="1" applyFont="1" applyFill="1" applyBorder="1" applyAlignment="1">
      <alignment horizontal="center" vertical="center"/>
    </xf>
    <xf numFmtId="0" fontId="14" fillId="0" borderId="0" xfId="0" applyFont="1" applyAlignment="1">
      <alignment horizontal="center" vertical="center"/>
    </xf>
    <xf numFmtId="0" fontId="14" fillId="0" borderId="6" xfId="0" applyFont="1" applyBorder="1" applyAlignment="1">
      <alignment horizontal="justify"/>
    </xf>
    <xf numFmtId="4" fontId="14" fillId="0" borderId="6" xfId="0" applyNumberFormat="1" applyFont="1" applyBorder="1" applyAlignment="1">
      <alignment horizontal="center" vertical="top"/>
    </xf>
    <xf numFmtId="4" fontId="14" fillId="0" borderId="6" xfId="0" applyNumberFormat="1" applyFont="1" applyBorder="1" applyAlignment="1">
      <alignment vertical="top"/>
    </xf>
    <xf numFmtId="4" fontId="14" fillId="0" borderId="7" xfId="0" applyNumberFormat="1" applyFont="1" applyBorder="1"/>
    <xf numFmtId="0" fontId="15" fillId="0" borderId="8" xfId="0" applyFont="1" applyBorder="1" applyAlignment="1">
      <alignment horizontal="center"/>
    </xf>
    <xf numFmtId="0" fontId="15" fillId="0" borderId="9" xfId="0" applyFont="1" applyBorder="1" applyAlignment="1">
      <alignment horizontal="center"/>
    </xf>
    <xf numFmtId="0" fontId="15" fillId="0" borderId="9" xfId="0" applyFont="1" applyBorder="1" applyAlignment="1">
      <alignment horizontal="center" vertical="top"/>
    </xf>
    <xf numFmtId="4" fontId="15" fillId="0" borderId="9" xfId="0" applyNumberFormat="1" applyFont="1" applyBorder="1" applyAlignment="1">
      <alignment horizontal="center" vertical="top"/>
    </xf>
    <xf numFmtId="0" fontId="15" fillId="0" borderId="10" xfId="0" applyFont="1" applyBorder="1" applyAlignment="1">
      <alignment horizontal="center"/>
    </xf>
    <xf numFmtId="0" fontId="23" fillId="0" borderId="0" xfId="0" applyFont="1" applyAlignment="1">
      <alignment horizontal="center"/>
    </xf>
    <xf numFmtId="4" fontId="22" fillId="0" borderId="8" xfId="0" applyNumberFormat="1" applyFont="1" applyBorder="1" applyAlignment="1">
      <alignment vertical="top"/>
    </xf>
    <xf numFmtId="4" fontId="22" fillId="0" borderId="10" xfId="0" applyNumberFormat="1" applyFont="1" applyBorder="1" applyAlignment="1">
      <alignment vertical="top"/>
    </xf>
    <xf numFmtId="167" fontId="18" fillId="2" borderId="0" xfId="1" applyNumberFormat="1" applyFont="1" applyFill="1" applyBorder="1" applyAlignment="1">
      <alignment horizontal="right" vertical="center"/>
    </xf>
    <xf numFmtId="167" fontId="19" fillId="2" borderId="0" xfId="1" applyNumberFormat="1" applyFont="1" applyFill="1" applyBorder="1" applyAlignment="1">
      <alignment horizontal="right" vertical="center"/>
    </xf>
    <xf numFmtId="4" fontId="14" fillId="0" borderId="0" xfId="0" applyNumberFormat="1" applyFont="1" applyAlignment="1">
      <alignment horizontal="right"/>
    </xf>
    <xf numFmtId="4" fontId="14" fillId="0" borderId="0" xfId="0" applyNumberFormat="1" applyFont="1" applyAlignment="1">
      <alignment horizontal="justify"/>
    </xf>
    <xf numFmtId="0" fontId="14" fillId="0" borderId="5" xfId="0" applyFont="1" applyBorder="1" applyAlignment="1">
      <alignment vertical="top"/>
    </xf>
    <xf numFmtId="0" fontId="21" fillId="0" borderId="0" xfId="0" applyFont="1" applyBorder="1" applyAlignment="1">
      <alignment horizontal="center" vertical="center"/>
    </xf>
    <xf numFmtId="0" fontId="27" fillId="14" borderId="2" xfId="1" quotePrefix="1" applyNumberFormat="1" applyFont="1" applyFill="1" applyBorder="1" applyAlignment="1">
      <alignment horizontal="justify" vertical="top" wrapText="1"/>
    </xf>
    <xf numFmtId="0" fontId="27" fillId="14" borderId="2" xfId="0" applyFont="1" applyFill="1" applyBorder="1" applyAlignment="1">
      <alignment horizontal="justify" vertical="top" wrapText="1"/>
    </xf>
    <xf numFmtId="0" fontId="28" fillId="0" borderId="2" xfId="1" quotePrefix="1" applyNumberFormat="1" applyFont="1" applyFill="1" applyBorder="1" applyAlignment="1">
      <alignment horizontal="justify" vertical="top" wrapText="1"/>
    </xf>
    <xf numFmtId="4" fontId="28" fillId="0" borderId="2" xfId="1" applyNumberFormat="1" applyFont="1" applyFill="1" applyBorder="1" applyAlignment="1">
      <alignment horizontal="right" vertical="top" wrapText="1"/>
    </xf>
    <xf numFmtId="167" fontId="2" fillId="0" borderId="2" xfId="1" applyNumberFormat="1" applyFont="1" applyFill="1" applyBorder="1" applyAlignment="1">
      <alignment horizontal="right" vertical="top" wrapText="1"/>
    </xf>
    <xf numFmtId="167" fontId="28" fillId="2" borderId="2" xfId="1" applyNumberFormat="1" applyFont="1" applyFill="1" applyBorder="1" applyAlignment="1">
      <alignment horizontal="right" vertical="top" wrapText="1"/>
    </xf>
    <xf numFmtId="170" fontId="29" fillId="14" borderId="2" xfId="0" applyNumberFormat="1" applyFont="1" applyFill="1" applyBorder="1" applyAlignment="1">
      <alignment horizontal="right" vertical="top" wrapText="1"/>
    </xf>
    <xf numFmtId="0" fontId="14" fillId="0" borderId="0" xfId="0" applyFont="1" applyAlignment="1">
      <alignment horizontal="left"/>
    </xf>
    <xf numFmtId="0" fontId="27" fillId="14" borderId="2" xfId="1" applyNumberFormat="1" applyFont="1" applyFill="1" applyBorder="1" applyAlignment="1">
      <alignment horizontal="center" vertical="top" wrapText="1"/>
    </xf>
    <xf numFmtId="0" fontId="28" fillId="14" borderId="2" xfId="0" applyFont="1" applyFill="1" applyBorder="1" applyAlignment="1">
      <alignment horizontal="center" vertical="top" wrapText="1"/>
    </xf>
    <xf numFmtId="0" fontId="28" fillId="0" borderId="2" xfId="1" quotePrefix="1" applyNumberFormat="1" applyFont="1" applyFill="1" applyBorder="1" applyAlignment="1">
      <alignment horizontal="center" vertical="top" wrapText="1"/>
    </xf>
    <xf numFmtId="0" fontId="14" fillId="0" borderId="0" xfId="0" applyFont="1" applyAlignment="1">
      <alignment horizontal="right"/>
    </xf>
    <xf numFmtId="4" fontId="28" fillId="14" borderId="2" xfId="0" applyNumberFormat="1" applyFont="1" applyFill="1" applyBorder="1" applyAlignment="1">
      <alignment horizontal="right" vertical="top" wrapText="1"/>
    </xf>
    <xf numFmtId="4" fontId="25" fillId="0" borderId="9" xfId="0" applyNumberFormat="1" applyFont="1" applyBorder="1" applyAlignment="1">
      <alignment horizontal="left" vertical="top"/>
    </xf>
    <xf numFmtId="0" fontId="21" fillId="0" borderId="0" xfId="0" applyFont="1" applyBorder="1" applyAlignment="1">
      <alignment horizontal="center" vertical="center"/>
    </xf>
    <xf numFmtId="4" fontId="14" fillId="0" borderId="0" xfId="0" applyNumberFormat="1" applyFont="1" applyAlignment="1"/>
    <xf numFmtId="0" fontId="15" fillId="0" borderId="0" xfId="0" applyFont="1" applyAlignment="1">
      <alignment horizontal="right"/>
    </xf>
    <xf numFmtId="0" fontId="15" fillId="0" borderId="0" xfId="0" applyFont="1" applyAlignment="1">
      <alignment horizontal="justify"/>
    </xf>
    <xf numFmtId="0" fontId="15" fillId="0" borderId="0" xfId="0" applyFont="1" applyAlignment="1">
      <alignment horizontal="left"/>
    </xf>
    <xf numFmtId="4" fontId="15" fillId="0" borderId="0" xfId="0" applyNumberFormat="1" applyFont="1" applyAlignment="1">
      <alignment horizontal="center" vertical="top"/>
    </xf>
    <xf numFmtId="4" fontId="15" fillId="0" borderId="0" xfId="0" applyNumberFormat="1" applyFont="1" applyAlignment="1">
      <alignment vertical="top"/>
    </xf>
    <xf numFmtId="0" fontId="23" fillId="0" borderId="0" xfId="0" applyFont="1" applyAlignment="1">
      <alignment wrapText="1"/>
    </xf>
    <xf numFmtId="4" fontId="14" fillId="0" borderId="6" xfId="0" applyNumberFormat="1" applyFont="1" applyBorder="1" applyAlignment="1">
      <alignment horizontal="right" vertical="top"/>
    </xf>
    <xf numFmtId="4" fontId="14" fillId="0" borderId="7" xfId="0" applyNumberFormat="1" applyFont="1" applyBorder="1" applyAlignment="1">
      <alignment horizontal="right"/>
    </xf>
    <xf numFmtId="0" fontId="21" fillId="0" borderId="0" xfId="0" applyFont="1" applyBorder="1" applyAlignment="1">
      <alignment horizontal="right" vertical="center"/>
    </xf>
    <xf numFmtId="0" fontId="21" fillId="0" borderId="12" xfId="0" applyFont="1" applyBorder="1" applyAlignment="1">
      <alignment horizontal="right" vertical="center"/>
    </xf>
    <xf numFmtId="4" fontId="15" fillId="0" borderId="9" xfId="0" applyNumberFormat="1" applyFont="1" applyBorder="1" applyAlignment="1">
      <alignment horizontal="right" vertical="top"/>
    </xf>
    <xf numFmtId="0" fontId="15" fillId="0" borderId="10" xfId="0" applyFont="1" applyBorder="1" applyAlignment="1">
      <alignment horizontal="right"/>
    </xf>
    <xf numFmtId="4" fontId="22" fillId="0" borderId="8" xfId="0" applyNumberFormat="1" applyFont="1" applyBorder="1" applyAlignment="1">
      <alignment horizontal="right" vertical="top"/>
    </xf>
    <xf numFmtId="4" fontId="22" fillId="0" borderId="10" xfId="0" applyNumberFormat="1" applyFont="1" applyBorder="1" applyAlignment="1">
      <alignment horizontal="right" vertical="top"/>
    </xf>
    <xf numFmtId="4" fontId="14" fillId="0" borderId="1" xfId="0" applyNumberFormat="1" applyFont="1" applyBorder="1" applyAlignment="1">
      <alignment horizontal="right" vertical="top"/>
    </xf>
    <xf numFmtId="4" fontId="14" fillId="0" borderId="4" xfId="0" applyNumberFormat="1" applyFont="1" applyBorder="1" applyAlignment="1">
      <alignment horizontal="right"/>
    </xf>
    <xf numFmtId="4" fontId="27" fillId="14" borderId="2" xfId="1" applyNumberFormat="1" applyFont="1" applyFill="1" applyBorder="1" applyAlignment="1">
      <alignment horizontal="right" vertical="top" wrapText="1"/>
    </xf>
    <xf numFmtId="4" fontId="29" fillId="14" borderId="2" xfId="0" applyNumberFormat="1" applyFont="1" applyFill="1" applyBorder="1" applyAlignment="1">
      <alignment horizontal="right" vertical="top" wrapText="1"/>
    </xf>
    <xf numFmtId="4" fontId="14" fillId="0" borderId="0" xfId="0" applyNumberFormat="1" applyFont="1" applyAlignment="1">
      <alignment horizontal="right" vertical="top"/>
    </xf>
    <xf numFmtId="0" fontId="30" fillId="0" borderId="5" xfId="0" applyFont="1" applyBorder="1" applyAlignment="1">
      <alignment horizontal="center" vertical="top"/>
    </xf>
    <xf numFmtId="0" fontId="31" fillId="0" borderId="11" xfId="0" applyFont="1" applyBorder="1" applyAlignment="1">
      <alignment horizontal="center" vertical="center"/>
    </xf>
    <xf numFmtId="0" fontId="32" fillId="0" borderId="8" xfId="0" applyFont="1" applyBorder="1" applyAlignment="1">
      <alignment horizontal="center" vertical="top"/>
    </xf>
    <xf numFmtId="0" fontId="32" fillId="0" borderId="3" xfId="0" applyFont="1" applyBorder="1" applyAlignment="1">
      <alignment horizontal="center" vertical="top"/>
    </xf>
    <xf numFmtId="0" fontId="33" fillId="14" borderId="2" xfId="1" applyNumberFormat="1" applyFont="1" applyFill="1" applyBorder="1" applyAlignment="1">
      <alignment horizontal="center" vertical="top" wrapText="1"/>
    </xf>
    <xf numFmtId="0" fontId="30" fillId="0" borderId="0" xfId="0" applyFont="1" applyAlignment="1">
      <alignment horizontal="center" vertical="top"/>
    </xf>
    <xf numFmtId="0" fontId="27" fillId="14" borderId="2" xfId="0" applyFont="1" applyFill="1" applyBorder="1" applyAlignment="1">
      <alignment horizontal="left" vertical="top" wrapText="1"/>
    </xf>
    <xf numFmtId="4" fontId="29" fillId="14" borderId="2" xfId="0" applyNumberFormat="1" applyFont="1" applyFill="1" applyBorder="1" applyAlignment="1">
      <alignment horizontal="left" vertical="top" wrapText="1"/>
    </xf>
    <xf numFmtId="3" fontId="29" fillId="14" borderId="2" xfId="0" applyNumberFormat="1" applyFont="1" applyFill="1" applyBorder="1" applyAlignment="1">
      <alignment horizontal="center" vertical="top" wrapText="1"/>
    </xf>
    <xf numFmtId="0" fontId="34" fillId="2" borderId="2" xfId="1" applyNumberFormat="1" applyFont="1" applyFill="1" applyBorder="1" applyAlignment="1">
      <alignment horizontal="center" vertical="top" wrapText="1"/>
    </xf>
    <xf numFmtId="0" fontId="30" fillId="0" borderId="2" xfId="0" applyFont="1" applyBorder="1" applyAlignment="1">
      <alignment horizontal="center" vertical="top" wrapText="1"/>
    </xf>
    <xf numFmtId="0" fontId="14" fillId="0" borderId="2" xfId="0" applyFont="1" applyBorder="1" applyAlignment="1">
      <alignment horizontal="justify" vertical="top" wrapText="1"/>
    </xf>
    <xf numFmtId="4" fontId="14" fillId="0" borderId="2" xfId="0" applyNumberFormat="1" applyFont="1" applyBorder="1" applyAlignment="1">
      <alignment horizontal="center" vertical="top" wrapText="1"/>
    </xf>
    <xf numFmtId="4" fontId="14" fillId="0" borderId="2" xfId="0" applyNumberFormat="1" applyFont="1" applyBorder="1" applyAlignment="1">
      <alignment horizontal="right" vertical="top" wrapText="1"/>
    </xf>
    <xf numFmtId="171" fontId="29" fillId="14" borderId="2" xfId="0" applyNumberFormat="1" applyFont="1" applyFill="1" applyBorder="1" applyAlignment="1">
      <alignment horizontal="center" vertical="top" wrapText="1"/>
    </xf>
    <xf numFmtId="4" fontId="29" fillId="14" borderId="2" xfId="0" applyNumberFormat="1" applyFont="1" applyFill="1" applyBorder="1" applyAlignment="1">
      <alignment horizontal="center" vertical="top" wrapText="1"/>
    </xf>
    <xf numFmtId="0" fontId="15" fillId="0" borderId="0" xfId="0" applyFont="1" applyAlignment="1">
      <alignment horizontal="left"/>
    </xf>
    <xf numFmtId="4" fontId="25" fillId="0" borderId="9" xfId="0" applyNumberFormat="1" applyFont="1" applyBorder="1" applyAlignment="1">
      <alignment horizontal="right" vertical="top"/>
    </xf>
    <xf numFmtId="0" fontId="17" fillId="0" borderId="5" xfId="0" applyFont="1" applyBorder="1" applyAlignment="1">
      <alignment horizontal="justify" vertical="top" wrapText="1"/>
    </xf>
    <xf numFmtId="0" fontId="14" fillId="0" borderId="6" xfId="0" applyFont="1" applyBorder="1" applyAlignment="1">
      <alignment horizontal="justify" vertical="top" wrapText="1"/>
    </xf>
    <xf numFmtId="0" fontId="14" fillId="0" borderId="7" xfId="0" applyFont="1" applyBorder="1" applyAlignment="1">
      <alignment horizontal="justify" vertical="top" wrapText="1"/>
    </xf>
    <xf numFmtId="0" fontId="14" fillId="0" borderId="11" xfId="0" applyFont="1" applyBorder="1" applyAlignment="1">
      <alignment horizontal="justify" vertical="top" wrapText="1"/>
    </xf>
    <xf numFmtId="0" fontId="14" fillId="0" borderId="0" xfId="0" applyFont="1" applyBorder="1" applyAlignment="1">
      <alignment horizontal="justify" vertical="top" wrapText="1"/>
    </xf>
    <xf numFmtId="0" fontId="14" fillId="0" borderId="12" xfId="0" applyFont="1" applyBorder="1" applyAlignment="1">
      <alignment horizontal="justify" vertical="top" wrapText="1"/>
    </xf>
    <xf numFmtId="0" fontId="0" fillId="0" borderId="11" xfId="0" applyBorder="1" applyAlignment="1">
      <alignment horizontal="justify" vertical="top" wrapText="1"/>
    </xf>
    <xf numFmtId="0" fontId="0" fillId="0" borderId="0" xfId="0" applyAlignment="1">
      <alignment horizontal="justify" vertical="top" wrapText="1"/>
    </xf>
    <xf numFmtId="0" fontId="0" fillId="0" borderId="12" xfId="0" applyBorder="1" applyAlignment="1">
      <alignment horizontal="justify" vertical="top" wrapText="1"/>
    </xf>
    <xf numFmtId="0" fontId="0" fillId="0" borderId="8" xfId="0" applyBorder="1" applyAlignment="1">
      <alignment horizontal="justify" vertical="top" wrapText="1"/>
    </xf>
    <xf numFmtId="0" fontId="0" fillId="0" borderId="9" xfId="0" applyBorder="1" applyAlignment="1">
      <alignment horizontal="justify" vertical="top" wrapText="1"/>
    </xf>
    <xf numFmtId="0" fontId="0" fillId="0" borderId="10" xfId="0" applyBorder="1" applyAlignment="1">
      <alignment horizontal="justify" vertical="top" wrapText="1"/>
    </xf>
    <xf numFmtId="0" fontId="26" fillId="0" borderId="11" xfId="0" applyFont="1" applyBorder="1" applyAlignment="1">
      <alignment horizontal="center" vertical="center"/>
    </xf>
    <xf numFmtId="0" fontId="26" fillId="0" borderId="0" xfId="0" applyFont="1" applyBorder="1" applyAlignment="1">
      <alignment horizontal="center" vertical="center"/>
    </xf>
    <xf numFmtId="0" fontId="26" fillId="0" borderId="12" xfId="0" applyFont="1" applyBorder="1" applyAlignment="1">
      <alignment horizontal="center" vertical="center"/>
    </xf>
    <xf numFmtId="4" fontId="24" fillId="0" borderId="5" xfId="0" applyNumberFormat="1" applyFont="1" applyBorder="1" applyAlignment="1">
      <alignment horizontal="right" vertical="top" wrapText="1"/>
    </xf>
    <xf numFmtId="4" fontId="24" fillId="0" borderId="6" xfId="0" applyNumberFormat="1" applyFont="1" applyBorder="1" applyAlignment="1">
      <alignment horizontal="right" vertical="top" wrapText="1"/>
    </xf>
    <xf numFmtId="4" fontId="24" fillId="0" borderId="7" xfId="0" applyNumberFormat="1" applyFont="1" applyBorder="1" applyAlignment="1">
      <alignment horizontal="right" vertical="top" wrapText="1"/>
    </xf>
    <xf numFmtId="0" fontId="21" fillId="0" borderId="11" xfId="0" applyFont="1" applyBorder="1" applyAlignment="1">
      <alignment horizontal="center" vertical="center"/>
    </xf>
    <xf numFmtId="0" fontId="21" fillId="0" borderId="0" xfId="0" applyFont="1" applyBorder="1" applyAlignment="1">
      <alignment horizontal="center" vertical="center"/>
    </xf>
    <xf numFmtId="0" fontId="21" fillId="0" borderId="12" xfId="0" applyFont="1" applyBorder="1" applyAlignment="1">
      <alignment horizontal="center" vertical="center"/>
    </xf>
    <xf numFmtId="4" fontId="24" fillId="0" borderId="5" xfId="0" applyNumberFormat="1" applyFont="1" applyBorder="1" applyAlignment="1">
      <alignment horizontal="left" vertical="top" wrapText="1"/>
    </xf>
    <xf numFmtId="4" fontId="24" fillId="0" borderId="6" xfId="0" applyNumberFormat="1" applyFont="1" applyBorder="1" applyAlignment="1">
      <alignment horizontal="left" vertical="top" wrapText="1"/>
    </xf>
    <xf numFmtId="4" fontId="24" fillId="0" borderId="7" xfId="0" applyNumberFormat="1" applyFont="1" applyBorder="1" applyAlignment="1">
      <alignment horizontal="left" vertical="top" wrapText="1"/>
    </xf>
    <xf numFmtId="0" fontId="14" fillId="0" borderId="5" xfId="0" applyFont="1" applyBorder="1" applyAlignment="1">
      <alignment horizontal="justify" vertical="top" wrapText="1"/>
    </xf>
    <xf numFmtId="0" fontId="14" fillId="0" borderId="0" xfId="0" applyFont="1" applyAlignment="1">
      <alignment horizontal="right" vertical="center"/>
    </xf>
    <xf numFmtId="0" fontId="2" fillId="0" borderId="0" xfId="0" applyFont="1" applyAlignment="1">
      <alignment horizontal="right" vertical="top" wrapText="1"/>
    </xf>
    <xf numFmtId="167" fontId="28" fillId="2" borderId="13" xfId="1" applyNumberFormat="1" applyFont="1" applyFill="1" applyBorder="1" applyAlignment="1">
      <alignment horizontal="right" vertical="top" wrapText="1"/>
    </xf>
    <xf numFmtId="4" fontId="15" fillId="0" borderId="0" xfId="0" applyNumberFormat="1" applyFont="1" applyAlignment="1">
      <alignment horizontal="justify"/>
    </xf>
    <xf numFmtId="4" fontId="14" fillId="0" borderId="0" xfId="0" applyNumberFormat="1" applyFont="1" applyAlignment="1">
      <alignment horizontal="left"/>
    </xf>
    <xf numFmtId="4" fontId="15" fillId="0" borderId="0" xfId="0" applyNumberFormat="1" applyFont="1" applyAlignment="1">
      <alignment horizontal="right"/>
    </xf>
    <xf numFmtId="0" fontId="15" fillId="0" borderId="0" xfId="0" applyFont="1"/>
    <xf numFmtId="171" fontId="14" fillId="0" borderId="0" xfId="0" applyNumberFormat="1" applyFont="1" applyAlignment="1">
      <alignment horizontal="right"/>
    </xf>
    <xf numFmtId="171" fontId="15" fillId="0" borderId="0" xfId="0" applyNumberFormat="1" applyFont="1" applyAlignment="1">
      <alignment horizontal="right"/>
    </xf>
    <xf numFmtId="3" fontId="14" fillId="0" borderId="0" xfId="0" applyNumberFormat="1" applyFont="1" applyAlignment="1">
      <alignment horizontal="right"/>
    </xf>
    <xf numFmtId="4" fontId="15" fillId="0" borderId="0" xfId="0" applyNumberFormat="1" applyFont="1" applyAlignment="1">
      <alignment horizontal="left"/>
    </xf>
    <xf numFmtId="3" fontId="15" fillId="0" borderId="0" xfId="0" applyNumberFormat="1" applyFont="1" applyAlignment="1">
      <alignment horizontal="right"/>
    </xf>
    <xf numFmtId="4" fontId="20" fillId="14" borderId="2" xfId="0" applyNumberFormat="1" applyFont="1" applyFill="1" applyBorder="1" applyAlignment="1">
      <alignment horizontal="center" vertical="center" wrapText="1"/>
    </xf>
  </cellXfs>
  <cellStyles count="1038">
    <cellStyle name="Comma0" xfId="34"/>
    <cellStyle name="Currency0" xfId="35"/>
    <cellStyle name="Date" xfId="36"/>
    <cellStyle name="Énfasis 1" xfId="4"/>
    <cellStyle name="Énfasis 2" xfId="5"/>
    <cellStyle name="Énfasis 3" xfId="6"/>
    <cellStyle name="Énfasis1 - 20%" xfId="7"/>
    <cellStyle name="Énfasis1 - 40%" xfId="8"/>
    <cellStyle name="Énfasis1 - 60%" xfId="9"/>
    <cellStyle name="Énfasis2 - 20%" xfId="10"/>
    <cellStyle name="Énfasis2 - 40%" xfId="11"/>
    <cellStyle name="Énfasis2 - 60%" xfId="12"/>
    <cellStyle name="Énfasis3 - 20%" xfId="13"/>
    <cellStyle name="Énfasis3 - 40%" xfId="14"/>
    <cellStyle name="Énfasis3 - 60%" xfId="15"/>
    <cellStyle name="Énfasis4 - 20%" xfId="16"/>
    <cellStyle name="Énfasis4 - 40%" xfId="17"/>
    <cellStyle name="Énfasis4 - 60%" xfId="18"/>
    <cellStyle name="Énfasis5 - 20%" xfId="19"/>
    <cellStyle name="Énfasis5 - 40%" xfId="20"/>
    <cellStyle name="Énfasis5 - 60%" xfId="21"/>
    <cellStyle name="Énfasis6 - 20%" xfId="22"/>
    <cellStyle name="Énfasis6 - 40%" xfId="23"/>
    <cellStyle name="Énfasis6 - 60%" xfId="24"/>
    <cellStyle name="Euro" xfId="25"/>
    <cellStyle name="Euro 2" xfId="46"/>
    <cellStyle name="Fixed" xfId="37"/>
    <cellStyle name="Heading 1" xfId="38"/>
    <cellStyle name="Heading 2" xfId="39"/>
    <cellStyle name="Hipervínculo" xfId="53" builtinId="8" hidden="1"/>
    <cellStyle name="Hipervínculo" xfId="55" builtinId="8" hidden="1"/>
    <cellStyle name="Hipervínculo" xfId="57" builtinId="8" hidden="1"/>
    <cellStyle name="Hipervínculo" xfId="59" builtinId="8" hidden="1"/>
    <cellStyle name="Hipervínculo" xfId="61" builtinId="8" hidden="1"/>
    <cellStyle name="Hipervínculo" xfId="63" builtinId="8" hidden="1"/>
    <cellStyle name="Hipervínculo" xfId="65" builtinId="8" hidden="1"/>
    <cellStyle name="Hipervínculo" xfId="67" builtinId="8" hidden="1"/>
    <cellStyle name="Hipervínculo" xfId="69" builtinId="8" hidden="1"/>
    <cellStyle name="Hipervínculo" xfId="71" builtinId="8" hidden="1"/>
    <cellStyle name="Hipervínculo" xfId="73" builtinId="8" hidden="1"/>
    <cellStyle name="Hipervínculo" xfId="75" builtinId="8" hidden="1"/>
    <cellStyle name="Hipervínculo" xfId="77" builtinId="8" hidden="1"/>
    <cellStyle name="Hipervínculo" xfId="79" builtinId="8" hidden="1"/>
    <cellStyle name="Hipervínculo" xfId="81" builtinId="8" hidden="1"/>
    <cellStyle name="Hipervínculo" xfId="83" builtinId="8" hidden="1"/>
    <cellStyle name="Hipervínculo" xfId="85" builtinId="8" hidden="1"/>
    <cellStyle name="Hipervínculo" xfId="87" builtinId="8" hidden="1"/>
    <cellStyle name="Hipervínculo" xfId="89" builtinId="8" hidden="1"/>
    <cellStyle name="Hipervínculo" xfId="91" builtinId="8" hidden="1"/>
    <cellStyle name="Hipervínculo" xfId="93" builtinId="8" hidden="1"/>
    <cellStyle name="Hipervínculo" xfId="95" builtinId="8" hidden="1"/>
    <cellStyle name="Hipervínculo" xfId="97" builtinId="8" hidden="1"/>
    <cellStyle name="Hipervínculo" xfId="99" builtinId="8" hidden="1"/>
    <cellStyle name="Hipervínculo" xfId="101" builtinId="8" hidden="1"/>
    <cellStyle name="Hipervínculo" xfId="103" builtinId="8" hidden="1"/>
    <cellStyle name="Hipervínculo" xfId="105" builtinId="8" hidden="1"/>
    <cellStyle name="Hipervínculo" xfId="107" builtinId="8" hidden="1"/>
    <cellStyle name="Hipervínculo" xfId="109" builtinId="8" hidden="1"/>
    <cellStyle name="Hipervínculo" xfId="111" builtinId="8" hidden="1"/>
    <cellStyle name="Hipervínculo" xfId="113" builtinId="8" hidden="1"/>
    <cellStyle name="Hipervínculo" xfId="115" builtinId="8" hidden="1"/>
    <cellStyle name="Hipervínculo" xfId="117" builtinId="8" hidden="1"/>
    <cellStyle name="Hipervínculo" xfId="119" builtinId="8" hidden="1"/>
    <cellStyle name="Hipervínculo" xfId="121" builtinId="8" hidden="1"/>
    <cellStyle name="Hipervínculo" xfId="123" builtinId="8" hidden="1"/>
    <cellStyle name="Hipervínculo" xfId="125" builtinId="8" hidden="1"/>
    <cellStyle name="Hipervínculo" xfId="127" builtinId="8" hidden="1"/>
    <cellStyle name="Hipervínculo" xfId="129" builtinId="8" hidden="1"/>
    <cellStyle name="Hipervínculo" xfId="131" builtinId="8" hidden="1"/>
    <cellStyle name="Hipervínculo" xfId="133" builtinId="8" hidden="1"/>
    <cellStyle name="Hipervínculo" xfId="135" builtinId="8" hidden="1"/>
    <cellStyle name="Hipervínculo" xfId="137" builtinId="8" hidden="1"/>
    <cellStyle name="Hipervínculo" xfId="139" builtinId="8" hidden="1"/>
    <cellStyle name="Hipervínculo" xfId="141" builtinId="8" hidden="1"/>
    <cellStyle name="Hipervínculo" xfId="143" builtinId="8" hidden="1"/>
    <cellStyle name="Hipervínculo" xfId="145" builtinId="8" hidden="1"/>
    <cellStyle name="Hipervínculo" xfId="147" builtinId="8" hidden="1"/>
    <cellStyle name="Hipervínculo" xfId="149" builtinId="8" hidden="1"/>
    <cellStyle name="Hipervínculo" xfId="151" builtinId="8" hidden="1"/>
    <cellStyle name="Hipervínculo" xfId="153" builtinId="8" hidden="1"/>
    <cellStyle name="Hipervínculo" xfId="155" builtinId="8" hidden="1"/>
    <cellStyle name="Hipervínculo" xfId="157" builtinId="8" hidden="1"/>
    <cellStyle name="Hipervínculo" xfId="159" builtinId="8" hidden="1"/>
    <cellStyle name="Hipervínculo" xfId="161" builtinId="8" hidden="1"/>
    <cellStyle name="Hipervínculo" xfId="163" builtinId="8" hidden="1"/>
    <cellStyle name="Hipervínculo" xfId="165" builtinId="8" hidden="1"/>
    <cellStyle name="Hipervínculo" xfId="167" builtinId="8" hidden="1"/>
    <cellStyle name="Hipervínculo" xfId="169" builtinId="8" hidden="1"/>
    <cellStyle name="Hipervínculo" xfId="171" builtinId="8" hidden="1"/>
    <cellStyle name="Hipervínculo" xfId="173" builtinId="8" hidden="1"/>
    <cellStyle name="Hipervínculo" xfId="175" builtinId="8" hidden="1"/>
    <cellStyle name="Hipervínculo" xfId="177" builtinId="8" hidden="1"/>
    <cellStyle name="Hipervínculo" xfId="179" builtinId="8" hidden="1"/>
    <cellStyle name="Hipervínculo" xfId="181" builtinId="8" hidden="1"/>
    <cellStyle name="Hipervínculo" xfId="183" builtinId="8" hidden="1"/>
    <cellStyle name="Hipervínculo" xfId="185" builtinId="8" hidden="1"/>
    <cellStyle name="Hipervínculo" xfId="187" builtinId="8" hidden="1"/>
    <cellStyle name="Hipervínculo" xfId="189" builtinId="8" hidden="1"/>
    <cellStyle name="Hipervínculo" xfId="191" builtinId="8" hidden="1"/>
    <cellStyle name="Hipervínculo" xfId="193" builtinId="8" hidden="1"/>
    <cellStyle name="Hipervínculo" xfId="195" builtinId="8" hidden="1"/>
    <cellStyle name="Hipervínculo" xfId="197" builtinId="8" hidden="1"/>
    <cellStyle name="Hipervínculo" xfId="199" builtinId="8" hidden="1"/>
    <cellStyle name="Hipervínculo" xfId="201" builtinId="8" hidden="1"/>
    <cellStyle name="Hipervínculo" xfId="203" builtinId="8" hidden="1"/>
    <cellStyle name="Hipervínculo" xfId="205" builtinId="8" hidden="1"/>
    <cellStyle name="Hipervínculo" xfId="207" builtinId="8" hidden="1"/>
    <cellStyle name="Hipervínculo" xfId="209" builtinId="8" hidden="1"/>
    <cellStyle name="Hipervínculo" xfId="211" builtinId="8" hidden="1"/>
    <cellStyle name="Hipervínculo" xfId="213" builtinId="8" hidden="1"/>
    <cellStyle name="Hipervínculo" xfId="215" builtinId="8" hidden="1"/>
    <cellStyle name="Hipervínculo" xfId="217" builtinId="8" hidden="1"/>
    <cellStyle name="Hipervínculo" xfId="219" builtinId="8" hidden="1"/>
    <cellStyle name="Hipervínculo" xfId="221" builtinId="8" hidden="1"/>
    <cellStyle name="Hipervínculo" xfId="223" builtinId="8" hidden="1"/>
    <cellStyle name="Hipervínculo" xfId="225" builtinId="8" hidden="1"/>
    <cellStyle name="Hipervínculo" xfId="227" builtinId="8" hidden="1"/>
    <cellStyle name="Hipervínculo" xfId="229" builtinId="8" hidden="1"/>
    <cellStyle name="Hipervínculo" xfId="231" builtinId="8" hidden="1"/>
    <cellStyle name="Hipervínculo" xfId="233" builtinId="8" hidden="1"/>
    <cellStyle name="Hipervínculo" xfId="235" builtinId="8" hidden="1"/>
    <cellStyle name="Hipervínculo" xfId="237" builtinId="8" hidden="1"/>
    <cellStyle name="Hipervínculo" xfId="239" builtinId="8" hidden="1"/>
    <cellStyle name="Hipervínculo" xfId="241" builtinId="8" hidden="1"/>
    <cellStyle name="Hipervínculo" xfId="243" builtinId="8" hidden="1"/>
    <cellStyle name="Hipervínculo" xfId="245" builtinId="8" hidden="1"/>
    <cellStyle name="Hipervínculo" xfId="247" builtinId="8" hidden="1"/>
    <cellStyle name="Hipervínculo" xfId="249" builtinId="8" hidden="1"/>
    <cellStyle name="Hipervínculo" xfId="251" builtinId="8" hidden="1"/>
    <cellStyle name="Hipervínculo" xfId="253" builtinId="8" hidden="1"/>
    <cellStyle name="Hipervínculo" xfId="255" builtinId="8" hidden="1"/>
    <cellStyle name="Hipervínculo" xfId="257" builtinId="8" hidden="1"/>
    <cellStyle name="Hipervínculo" xfId="259" builtinId="8" hidden="1"/>
    <cellStyle name="Hipervínculo" xfId="261" builtinId="8" hidden="1"/>
    <cellStyle name="Hipervínculo" xfId="263" builtinId="8" hidden="1"/>
    <cellStyle name="Hipervínculo" xfId="265" builtinId="8" hidden="1"/>
    <cellStyle name="Hipervínculo" xfId="267" builtinId="8" hidden="1"/>
    <cellStyle name="Hipervínculo" xfId="269" builtinId="8" hidden="1"/>
    <cellStyle name="Hipervínculo" xfId="271" builtinId="8" hidden="1"/>
    <cellStyle name="Hipervínculo" xfId="273" builtinId="8" hidden="1"/>
    <cellStyle name="Hipervínculo" xfId="275" builtinId="8" hidden="1"/>
    <cellStyle name="Hipervínculo" xfId="277" builtinId="8" hidden="1"/>
    <cellStyle name="Hipervínculo" xfId="279" builtinId="8" hidden="1"/>
    <cellStyle name="Hipervínculo" xfId="281" builtinId="8" hidden="1"/>
    <cellStyle name="Hipervínculo" xfId="283" builtinId="8" hidden="1"/>
    <cellStyle name="Hipervínculo" xfId="285" builtinId="8" hidden="1"/>
    <cellStyle name="Hipervínculo" xfId="287" builtinId="8" hidden="1"/>
    <cellStyle name="Hipervínculo" xfId="289" builtinId="8" hidden="1"/>
    <cellStyle name="Hipervínculo" xfId="291" builtinId="8" hidden="1"/>
    <cellStyle name="Hipervínculo" xfId="293" builtinId="8" hidden="1"/>
    <cellStyle name="Hipervínculo" xfId="295" builtinId="8" hidden="1"/>
    <cellStyle name="Hipervínculo" xfId="297" builtinId="8" hidden="1"/>
    <cellStyle name="Hipervínculo" xfId="299" builtinId="8" hidden="1"/>
    <cellStyle name="Hipervínculo" xfId="301" builtinId="8" hidden="1"/>
    <cellStyle name="Hipervínculo" xfId="303" builtinId="8" hidden="1"/>
    <cellStyle name="Hipervínculo" xfId="305" builtinId="8" hidden="1"/>
    <cellStyle name="Hipervínculo" xfId="307" builtinId="8" hidden="1"/>
    <cellStyle name="Hipervínculo" xfId="309" builtinId="8" hidden="1"/>
    <cellStyle name="Hipervínculo" xfId="311" builtinId="8" hidden="1"/>
    <cellStyle name="Hipervínculo" xfId="313" builtinId="8" hidden="1"/>
    <cellStyle name="Hipervínculo" xfId="315" builtinId="8" hidden="1"/>
    <cellStyle name="Hipervínculo" xfId="317" builtinId="8" hidden="1"/>
    <cellStyle name="Hipervínculo" xfId="319" builtinId="8" hidden="1"/>
    <cellStyle name="Hipervínculo" xfId="321" builtinId="8" hidden="1"/>
    <cellStyle name="Hipervínculo" xfId="323" builtinId="8" hidden="1"/>
    <cellStyle name="Hipervínculo" xfId="325" builtinId="8" hidden="1"/>
    <cellStyle name="Hipervínculo" xfId="327" builtinId="8" hidden="1"/>
    <cellStyle name="Hipervínculo" xfId="329" builtinId="8" hidden="1"/>
    <cellStyle name="Hipervínculo" xfId="331" builtinId="8" hidden="1"/>
    <cellStyle name="Hipervínculo" xfId="333" builtinId="8" hidden="1"/>
    <cellStyle name="Hipervínculo" xfId="335" builtinId="8" hidden="1"/>
    <cellStyle name="Hipervínculo" xfId="337" builtinId="8" hidden="1"/>
    <cellStyle name="Hipervínculo" xfId="339" builtinId="8" hidden="1"/>
    <cellStyle name="Hipervínculo" xfId="341" builtinId="8" hidden="1"/>
    <cellStyle name="Hipervínculo" xfId="343" builtinId="8" hidden="1"/>
    <cellStyle name="Hipervínculo" xfId="345" builtinId="8" hidden="1"/>
    <cellStyle name="Hipervínculo" xfId="347" builtinId="8" hidden="1"/>
    <cellStyle name="Hipervínculo" xfId="349" builtinId="8" hidden="1"/>
    <cellStyle name="Hipervínculo" xfId="351" builtinId="8" hidden="1"/>
    <cellStyle name="Hipervínculo" xfId="353" builtinId="8" hidden="1"/>
    <cellStyle name="Hipervínculo" xfId="355" builtinId="8" hidden="1"/>
    <cellStyle name="Hipervínculo" xfId="357" builtinId="8" hidden="1"/>
    <cellStyle name="Hipervínculo" xfId="359" builtinId="8" hidden="1"/>
    <cellStyle name="Hipervínculo" xfId="361" builtinId="8" hidden="1"/>
    <cellStyle name="Hipervínculo" xfId="363" builtinId="8" hidden="1"/>
    <cellStyle name="Hipervínculo" xfId="365" builtinId="8" hidden="1"/>
    <cellStyle name="Hipervínculo" xfId="367" builtinId="8" hidden="1"/>
    <cellStyle name="Hipervínculo" xfId="369" builtinId="8" hidden="1"/>
    <cellStyle name="Hipervínculo" xfId="371" builtinId="8" hidden="1"/>
    <cellStyle name="Hipervínculo" xfId="373" builtinId="8" hidden="1"/>
    <cellStyle name="Hipervínculo" xfId="375" builtinId="8" hidden="1"/>
    <cellStyle name="Hipervínculo" xfId="377" builtinId="8" hidden="1"/>
    <cellStyle name="Hipervínculo" xfId="379" builtinId="8" hidden="1"/>
    <cellStyle name="Hipervínculo" xfId="381" builtinId="8" hidden="1"/>
    <cellStyle name="Hipervínculo" xfId="383" builtinId="8" hidden="1"/>
    <cellStyle name="Hipervínculo" xfId="385" builtinId="8" hidden="1"/>
    <cellStyle name="Hipervínculo" xfId="387" builtinId="8" hidden="1"/>
    <cellStyle name="Hipervínculo" xfId="389" builtinId="8" hidden="1"/>
    <cellStyle name="Hipervínculo" xfId="391" builtinId="8" hidden="1"/>
    <cellStyle name="Hipervínculo" xfId="393" builtinId="8" hidden="1"/>
    <cellStyle name="Hipervínculo" xfId="395" builtinId="8" hidden="1"/>
    <cellStyle name="Hipervínculo" xfId="397" builtinId="8" hidden="1"/>
    <cellStyle name="Hipervínculo" xfId="399" builtinId="8" hidden="1"/>
    <cellStyle name="Hipervínculo" xfId="401" builtinId="8" hidden="1"/>
    <cellStyle name="Hipervínculo" xfId="403" builtinId="8" hidden="1"/>
    <cellStyle name="Hipervínculo" xfId="405" builtinId="8" hidden="1"/>
    <cellStyle name="Hipervínculo" xfId="407" builtinId="8" hidden="1"/>
    <cellStyle name="Hipervínculo" xfId="409" builtinId="8" hidden="1"/>
    <cellStyle name="Hipervínculo" xfId="411" builtinId="8" hidden="1"/>
    <cellStyle name="Hipervínculo" xfId="413" builtinId="8" hidden="1"/>
    <cellStyle name="Hipervínculo" xfId="415" builtinId="8" hidden="1"/>
    <cellStyle name="Hipervínculo" xfId="417" builtinId="8" hidden="1"/>
    <cellStyle name="Hipervínculo" xfId="419" builtinId="8" hidden="1"/>
    <cellStyle name="Hipervínculo" xfId="421" builtinId="8" hidden="1"/>
    <cellStyle name="Hipervínculo" xfId="423" builtinId="8" hidden="1"/>
    <cellStyle name="Hipervínculo" xfId="425" builtinId="8" hidden="1"/>
    <cellStyle name="Hipervínculo" xfId="427" builtinId="8" hidden="1"/>
    <cellStyle name="Hipervínculo" xfId="429" builtinId="8" hidden="1"/>
    <cellStyle name="Hipervínculo" xfId="431" builtinId="8" hidden="1"/>
    <cellStyle name="Hipervínculo" xfId="433" builtinId="8" hidden="1"/>
    <cellStyle name="Hipervínculo" xfId="435" builtinId="8" hidden="1"/>
    <cellStyle name="Hipervínculo" xfId="437" builtinId="8" hidden="1"/>
    <cellStyle name="Hipervínculo" xfId="439" builtinId="8" hidden="1"/>
    <cellStyle name="Hipervínculo" xfId="441" builtinId="8" hidden="1"/>
    <cellStyle name="Hipervínculo" xfId="443" builtinId="8" hidden="1"/>
    <cellStyle name="Hipervínculo" xfId="445" builtinId="8" hidden="1"/>
    <cellStyle name="Hipervínculo" xfId="447" builtinId="8" hidden="1"/>
    <cellStyle name="Hipervínculo" xfId="449" builtinId="8" hidden="1"/>
    <cellStyle name="Hipervínculo" xfId="451" builtinId="8" hidden="1"/>
    <cellStyle name="Hipervínculo" xfId="453" builtinId="8" hidden="1"/>
    <cellStyle name="Hipervínculo" xfId="455" builtinId="8" hidden="1"/>
    <cellStyle name="Hipervínculo" xfId="457" builtinId="8" hidden="1"/>
    <cellStyle name="Hipervínculo" xfId="459" builtinId="8" hidden="1"/>
    <cellStyle name="Hipervínculo" xfId="461" builtinId="8" hidden="1"/>
    <cellStyle name="Hipervínculo" xfId="463" builtinId="8" hidden="1"/>
    <cellStyle name="Hipervínculo" xfId="465" builtinId="8" hidden="1"/>
    <cellStyle name="Hipervínculo" xfId="467" builtinId="8" hidden="1"/>
    <cellStyle name="Hipervínculo" xfId="469" builtinId="8" hidden="1"/>
    <cellStyle name="Hipervínculo" xfId="471" builtinId="8" hidden="1"/>
    <cellStyle name="Hipervínculo" xfId="473" builtinId="8" hidden="1"/>
    <cellStyle name="Hipervínculo" xfId="475" builtinId="8" hidden="1"/>
    <cellStyle name="Hipervínculo" xfId="477" builtinId="8" hidden="1"/>
    <cellStyle name="Hipervínculo" xfId="479" builtinId="8" hidden="1"/>
    <cellStyle name="Hipervínculo" xfId="481" builtinId="8" hidden="1"/>
    <cellStyle name="Hipervínculo" xfId="483" builtinId="8" hidden="1"/>
    <cellStyle name="Hipervínculo" xfId="485" builtinId="8" hidden="1"/>
    <cellStyle name="Hipervínculo" xfId="487" builtinId="8" hidden="1"/>
    <cellStyle name="Hipervínculo" xfId="489" builtinId="8" hidden="1"/>
    <cellStyle name="Hipervínculo" xfId="491" builtinId="8" hidden="1"/>
    <cellStyle name="Hipervínculo" xfId="493" builtinId="8" hidden="1"/>
    <cellStyle name="Hipervínculo" xfId="495" builtinId="8" hidden="1"/>
    <cellStyle name="Hipervínculo" xfId="497" builtinId="8" hidden="1"/>
    <cellStyle name="Hipervínculo" xfId="499" builtinId="8" hidden="1"/>
    <cellStyle name="Hipervínculo" xfId="501" builtinId="8" hidden="1"/>
    <cellStyle name="Hipervínculo" xfId="503" builtinId="8" hidden="1"/>
    <cellStyle name="Hipervínculo" xfId="505" builtinId="8" hidden="1"/>
    <cellStyle name="Hipervínculo" xfId="507" builtinId="8" hidden="1"/>
    <cellStyle name="Hipervínculo" xfId="509" builtinId="8" hidden="1"/>
    <cellStyle name="Hipervínculo" xfId="511" builtinId="8" hidden="1"/>
    <cellStyle name="Hipervínculo" xfId="513" builtinId="8" hidden="1"/>
    <cellStyle name="Hipervínculo" xfId="515" builtinId="8" hidden="1"/>
    <cellStyle name="Hipervínculo" xfId="517" builtinId="8" hidden="1"/>
    <cellStyle name="Hipervínculo" xfId="519" builtinId="8" hidden="1"/>
    <cellStyle name="Hipervínculo" xfId="521" builtinId="8" hidden="1"/>
    <cellStyle name="Hipervínculo" xfId="523" builtinId="8" hidden="1"/>
    <cellStyle name="Hipervínculo" xfId="525" builtinId="8" hidden="1"/>
    <cellStyle name="Hipervínculo" xfId="527" builtinId="8" hidden="1"/>
    <cellStyle name="Hipervínculo" xfId="529" builtinId="8" hidden="1"/>
    <cellStyle name="Hipervínculo" xfId="531" builtinId="8" hidden="1"/>
    <cellStyle name="Hipervínculo" xfId="533" builtinId="8" hidden="1"/>
    <cellStyle name="Hipervínculo" xfId="535" builtinId="8" hidden="1"/>
    <cellStyle name="Hipervínculo" xfId="537" builtinId="8" hidden="1"/>
    <cellStyle name="Hipervínculo" xfId="539" builtinId="8" hidden="1"/>
    <cellStyle name="Hipervínculo" xfId="541" builtinId="8" hidden="1"/>
    <cellStyle name="Hipervínculo" xfId="543" builtinId="8" hidden="1"/>
    <cellStyle name="Hipervínculo" xfId="545" builtinId="8" hidden="1"/>
    <cellStyle name="Hipervínculo" xfId="547" builtinId="8" hidden="1"/>
    <cellStyle name="Hipervínculo" xfId="549" builtinId="8" hidden="1"/>
    <cellStyle name="Hipervínculo" xfId="551" builtinId="8" hidden="1"/>
    <cellStyle name="Hipervínculo" xfId="553" builtinId="8" hidden="1"/>
    <cellStyle name="Hipervínculo" xfId="555" builtinId="8" hidden="1"/>
    <cellStyle name="Hipervínculo" xfId="557" builtinId="8" hidden="1"/>
    <cellStyle name="Hipervínculo" xfId="559" builtinId="8" hidden="1"/>
    <cellStyle name="Hipervínculo" xfId="561" builtinId="8" hidden="1"/>
    <cellStyle name="Hipervínculo" xfId="563" builtinId="8" hidden="1"/>
    <cellStyle name="Hipervínculo" xfId="565" builtinId="8" hidden="1"/>
    <cellStyle name="Hipervínculo" xfId="567" builtinId="8" hidden="1"/>
    <cellStyle name="Hipervínculo" xfId="569" builtinId="8" hidden="1"/>
    <cellStyle name="Hipervínculo" xfId="571" builtinId="8" hidden="1"/>
    <cellStyle name="Hipervínculo" xfId="573" builtinId="8" hidden="1"/>
    <cellStyle name="Hipervínculo" xfId="575" builtinId="8" hidden="1"/>
    <cellStyle name="Hipervínculo" xfId="577" builtinId="8" hidden="1"/>
    <cellStyle name="Hipervínculo" xfId="579" builtinId="8" hidden="1"/>
    <cellStyle name="Hipervínculo" xfId="581" builtinId="8" hidden="1"/>
    <cellStyle name="Hipervínculo" xfId="583" builtinId="8" hidden="1"/>
    <cellStyle name="Hipervínculo" xfId="585" builtinId="8" hidden="1"/>
    <cellStyle name="Hipervínculo" xfId="587" builtinId="8" hidden="1"/>
    <cellStyle name="Hipervínculo" xfId="589" builtinId="8" hidden="1"/>
    <cellStyle name="Hipervínculo" xfId="591" builtinId="8" hidden="1"/>
    <cellStyle name="Hipervínculo" xfId="593" builtinId="8" hidden="1"/>
    <cellStyle name="Hipervínculo" xfId="595" builtinId="8" hidden="1"/>
    <cellStyle name="Hipervínculo" xfId="597" builtinId="8" hidden="1"/>
    <cellStyle name="Hipervínculo" xfId="599" builtinId="8" hidden="1"/>
    <cellStyle name="Hipervínculo" xfId="601" builtinId="8" hidden="1"/>
    <cellStyle name="Hipervínculo" xfId="603" builtinId="8" hidden="1"/>
    <cellStyle name="Hipervínculo" xfId="605" builtinId="8" hidden="1"/>
    <cellStyle name="Hipervínculo" xfId="607" builtinId="8" hidden="1"/>
    <cellStyle name="Hipervínculo" xfId="609" builtinId="8" hidden="1"/>
    <cellStyle name="Hipervínculo" xfId="611" builtinId="8" hidden="1"/>
    <cellStyle name="Hipervínculo" xfId="613" builtinId="8" hidden="1"/>
    <cellStyle name="Hipervínculo" xfId="615" builtinId="8" hidden="1"/>
    <cellStyle name="Hipervínculo" xfId="617" builtinId="8" hidden="1"/>
    <cellStyle name="Hipervínculo" xfId="619" builtinId="8" hidden="1"/>
    <cellStyle name="Hipervínculo" xfId="621" builtinId="8" hidden="1"/>
    <cellStyle name="Hipervínculo" xfId="623" builtinId="8" hidden="1"/>
    <cellStyle name="Hipervínculo" xfId="625" builtinId="8" hidden="1"/>
    <cellStyle name="Hipervínculo" xfId="627" builtinId="8" hidden="1"/>
    <cellStyle name="Hipervínculo" xfId="629" builtinId="8" hidden="1"/>
    <cellStyle name="Hipervínculo" xfId="631" builtinId="8" hidden="1"/>
    <cellStyle name="Hipervínculo" xfId="633" builtinId="8" hidden="1"/>
    <cellStyle name="Hipervínculo" xfId="635" builtinId="8" hidden="1"/>
    <cellStyle name="Hipervínculo" xfId="637" builtinId="8" hidden="1"/>
    <cellStyle name="Hipervínculo" xfId="639" builtinId="8" hidden="1"/>
    <cellStyle name="Hipervínculo" xfId="641" builtinId="8" hidden="1"/>
    <cellStyle name="Hipervínculo" xfId="643" builtinId="8" hidden="1"/>
    <cellStyle name="Hipervínculo" xfId="645" builtinId="8" hidden="1"/>
    <cellStyle name="Hipervínculo" xfId="647" builtinId="8" hidden="1"/>
    <cellStyle name="Hipervínculo" xfId="649" builtinId="8" hidden="1"/>
    <cellStyle name="Hipervínculo" xfId="651" builtinId="8" hidden="1"/>
    <cellStyle name="Hipervínculo" xfId="653" builtinId="8" hidden="1"/>
    <cellStyle name="Hipervínculo" xfId="655" builtinId="8" hidden="1"/>
    <cellStyle name="Hipervínculo" xfId="657" builtinId="8" hidden="1"/>
    <cellStyle name="Hipervínculo" xfId="659" builtinId="8" hidden="1"/>
    <cellStyle name="Hipervínculo" xfId="661" builtinId="8" hidden="1"/>
    <cellStyle name="Hipervínculo" xfId="663" builtinId="8" hidden="1"/>
    <cellStyle name="Hipervínculo" xfId="665" builtinId="8" hidden="1"/>
    <cellStyle name="Hipervínculo" xfId="667" builtinId="8" hidden="1"/>
    <cellStyle name="Hipervínculo" xfId="669" builtinId="8" hidden="1"/>
    <cellStyle name="Hipervínculo" xfId="671" builtinId="8" hidden="1"/>
    <cellStyle name="Hipervínculo" xfId="673" builtinId="8" hidden="1"/>
    <cellStyle name="Hipervínculo" xfId="675" builtinId="8" hidden="1"/>
    <cellStyle name="Hipervínculo" xfId="677" builtinId="8" hidden="1"/>
    <cellStyle name="Hipervínculo" xfId="679" builtinId="8" hidden="1"/>
    <cellStyle name="Hipervínculo" xfId="681" builtinId="8" hidden="1"/>
    <cellStyle name="Hipervínculo" xfId="683" builtinId="8" hidden="1"/>
    <cellStyle name="Hipervínculo" xfId="685" builtinId="8" hidden="1"/>
    <cellStyle name="Hipervínculo" xfId="687" builtinId="8" hidden="1"/>
    <cellStyle name="Hipervínculo" xfId="689" builtinId="8" hidden="1"/>
    <cellStyle name="Hipervínculo" xfId="691" builtinId="8" hidden="1"/>
    <cellStyle name="Hipervínculo" xfId="693" builtinId="8" hidden="1"/>
    <cellStyle name="Hipervínculo" xfId="695" builtinId="8" hidden="1"/>
    <cellStyle name="Hipervínculo" xfId="697" builtinId="8" hidden="1"/>
    <cellStyle name="Hipervínculo" xfId="699" builtinId="8" hidden="1"/>
    <cellStyle name="Hipervínculo" xfId="701" builtinId="8" hidden="1"/>
    <cellStyle name="Hipervínculo" xfId="703" builtinId="8" hidden="1"/>
    <cellStyle name="Hipervínculo" xfId="705" builtinId="8" hidden="1"/>
    <cellStyle name="Hipervínculo" xfId="707" builtinId="8" hidden="1"/>
    <cellStyle name="Hipervínculo" xfId="709" builtinId="8" hidden="1"/>
    <cellStyle name="Hipervínculo" xfId="711" builtinId="8" hidden="1"/>
    <cellStyle name="Hipervínculo" xfId="713" builtinId="8" hidden="1"/>
    <cellStyle name="Hipervínculo" xfId="715" builtinId="8" hidden="1"/>
    <cellStyle name="Hipervínculo" xfId="717" builtinId="8" hidden="1"/>
    <cellStyle name="Hipervínculo" xfId="719" builtinId="8" hidden="1"/>
    <cellStyle name="Hipervínculo" xfId="721" builtinId="8" hidden="1"/>
    <cellStyle name="Hipervínculo" xfId="723" builtinId="8" hidden="1"/>
    <cellStyle name="Hipervínculo" xfId="725" builtinId="8" hidden="1"/>
    <cellStyle name="Hipervínculo" xfId="727" builtinId="8" hidden="1"/>
    <cellStyle name="Hipervínculo" xfId="729" builtinId="8" hidden="1"/>
    <cellStyle name="Hipervínculo" xfId="731" builtinId="8" hidden="1"/>
    <cellStyle name="Hipervínculo" xfId="733" builtinId="8" hidden="1"/>
    <cellStyle name="Hipervínculo" xfId="735" builtinId="8" hidden="1"/>
    <cellStyle name="Hipervínculo" xfId="737" builtinId="8" hidden="1"/>
    <cellStyle name="Hipervínculo" xfId="739" builtinId="8" hidden="1"/>
    <cellStyle name="Hipervínculo" xfId="741" builtinId="8" hidden="1"/>
    <cellStyle name="Hipervínculo" xfId="743" builtinId="8" hidden="1"/>
    <cellStyle name="Hipervínculo" xfId="745" builtinId="8" hidden="1"/>
    <cellStyle name="Hipervínculo" xfId="747" builtinId="8" hidden="1"/>
    <cellStyle name="Hipervínculo" xfId="749" builtinId="8" hidden="1"/>
    <cellStyle name="Hipervínculo" xfId="751" builtinId="8" hidden="1"/>
    <cellStyle name="Hipervínculo" xfId="753" builtinId="8" hidden="1"/>
    <cellStyle name="Hipervínculo" xfId="755" builtinId="8" hidden="1"/>
    <cellStyle name="Hipervínculo" xfId="757" builtinId="8" hidden="1"/>
    <cellStyle name="Hipervínculo" xfId="759" builtinId="8" hidden="1"/>
    <cellStyle name="Hipervínculo" xfId="761" builtinId="8" hidden="1"/>
    <cellStyle name="Hipervínculo" xfId="763" builtinId="8" hidden="1"/>
    <cellStyle name="Hipervínculo" xfId="765" builtinId="8" hidden="1"/>
    <cellStyle name="Hipervínculo" xfId="767" builtinId="8" hidden="1"/>
    <cellStyle name="Hipervínculo" xfId="769" builtinId="8" hidden="1"/>
    <cellStyle name="Hipervínculo" xfId="771" builtinId="8" hidden="1"/>
    <cellStyle name="Hipervínculo" xfId="773" builtinId="8" hidden="1"/>
    <cellStyle name="Hipervínculo" xfId="775" builtinId="8" hidden="1"/>
    <cellStyle name="Hipervínculo" xfId="777" builtinId="8" hidden="1"/>
    <cellStyle name="Hipervínculo" xfId="779" builtinId="8" hidden="1"/>
    <cellStyle name="Hipervínculo" xfId="781" builtinId="8" hidden="1"/>
    <cellStyle name="Hipervínculo" xfId="783" builtinId="8" hidden="1"/>
    <cellStyle name="Hipervínculo" xfId="785" builtinId="8" hidden="1"/>
    <cellStyle name="Hipervínculo" xfId="787" builtinId="8" hidden="1"/>
    <cellStyle name="Hipervínculo" xfId="789" builtinId="8" hidden="1"/>
    <cellStyle name="Hipervínculo" xfId="791" builtinId="8" hidden="1"/>
    <cellStyle name="Hipervínculo" xfId="793" builtinId="8" hidden="1"/>
    <cellStyle name="Hipervínculo" xfId="795" builtinId="8" hidden="1"/>
    <cellStyle name="Hipervínculo" xfId="797" builtinId="8" hidden="1"/>
    <cellStyle name="Hipervínculo" xfId="799" builtinId="8" hidden="1"/>
    <cellStyle name="Hipervínculo" xfId="801" builtinId="8" hidden="1"/>
    <cellStyle name="Hipervínculo" xfId="803" builtinId="8" hidden="1"/>
    <cellStyle name="Hipervínculo" xfId="805" builtinId="8" hidden="1"/>
    <cellStyle name="Hipervínculo" xfId="807" builtinId="8" hidden="1"/>
    <cellStyle name="Hipervínculo" xfId="809" builtinId="8" hidden="1"/>
    <cellStyle name="Hipervínculo" xfId="811" builtinId="8" hidden="1"/>
    <cellStyle name="Hipervínculo" xfId="813" builtinId="8" hidden="1"/>
    <cellStyle name="Hipervínculo" xfId="815" builtinId="8" hidden="1"/>
    <cellStyle name="Hipervínculo" xfId="817" builtinId="8" hidden="1"/>
    <cellStyle name="Hipervínculo" xfId="819" builtinId="8" hidden="1"/>
    <cellStyle name="Hipervínculo" xfId="821" builtinId="8" hidden="1"/>
    <cellStyle name="Hipervínculo" xfId="823" builtinId="8" hidden="1"/>
    <cellStyle name="Hipervínculo" xfId="825" builtinId="8" hidden="1"/>
    <cellStyle name="Hipervínculo" xfId="827" builtinId="8" hidden="1"/>
    <cellStyle name="Hipervínculo" xfId="829" builtinId="8" hidden="1"/>
    <cellStyle name="Hipervínculo" xfId="831" builtinId="8" hidden="1"/>
    <cellStyle name="Hipervínculo" xfId="833" builtinId="8" hidden="1"/>
    <cellStyle name="Hipervínculo" xfId="835" builtinId="8" hidden="1"/>
    <cellStyle name="Hipervínculo" xfId="837" builtinId="8" hidden="1"/>
    <cellStyle name="Hipervínculo" xfId="839" builtinId="8" hidden="1"/>
    <cellStyle name="Hipervínculo" xfId="841" builtinId="8" hidden="1"/>
    <cellStyle name="Hipervínculo" xfId="843" builtinId="8" hidden="1"/>
    <cellStyle name="Hipervínculo" xfId="845" builtinId="8" hidden="1"/>
    <cellStyle name="Hipervínculo" xfId="847" builtinId="8" hidden="1"/>
    <cellStyle name="Hipervínculo" xfId="849" builtinId="8" hidden="1"/>
    <cellStyle name="Hipervínculo" xfId="851" builtinId="8" hidden="1"/>
    <cellStyle name="Hipervínculo" xfId="853" builtinId="8" hidden="1"/>
    <cellStyle name="Hipervínculo" xfId="855" builtinId="8" hidden="1"/>
    <cellStyle name="Hipervínculo" xfId="857" builtinId="8" hidden="1"/>
    <cellStyle name="Hipervínculo" xfId="859" builtinId="8" hidden="1"/>
    <cellStyle name="Hipervínculo" xfId="861" builtinId="8" hidden="1"/>
    <cellStyle name="Hipervínculo" xfId="863" builtinId="8" hidden="1"/>
    <cellStyle name="Hipervínculo" xfId="865" builtinId="8" hidden="1"/>
    <cellStyle name="Hipervínculo" xfId="867" builtinId="8" hidden="1"/>
    <cellStyle name="Hipervínculo" xfId="869" builtinId="8" hidden="1"/>
    <cellStyle name="Hipervínculo" xfId="871" builtinId="8" hidden="1"/>
    <cellStyle name="Hipervínculo" xfId="873" builtinId="8" hidden="1"/>
    <cellStyle name="Hipervínculo" xfId="875" builtinId="8" hidden="1"/>
    <cellStyle name="Hipervínculo" xfId="877" builtinId="8" hidden="1"/>
    <cellStyle name="Hipervínculo" xfId="879" builtinId="8" hidden="1"/>
    <cellStyle name="Hipervínculo" xfId="881" builtinId="8" hidden="1"/>
    <cellStyle name="Hipervínculo" xfId="883" builtinId="8" hidden="1"/>
    <cellStyle name="Hipervínculo" xfId="885" builtinId="8" hidden="1"/>
    <cellStyle name="Hipervínculo" xfId="887" builtinId="8" hidden="1"/>
    <cellStyle name="Hipervínculo" xfId="889" builtinId="8" hidden="1"/>
    <cellStyle name="Hipervínculo" xfId="891" builtinId="8" hidden="1"/>
    <cellStyle name="Hipervínculo" xfId="893" builtinId="8" hidden="1"/>
    <cellStyle name="Hipervínculo" xfId="895" builtinId="8" hidden="1"/>
    <cellStyle name="Hipervínculo" xfId="897" builtinId="8" hidden="1"/>
    <cellStyle name="Hipervínculo" xfId="899" builtinId="8" hidden="1"/>
    <cellStyle name="Hipervínculo" xfId="901" builtinId="8" hidden="1"/>
    <cellStyle name="Hipervínculo" xfId="903" builtinId="8" hidden="1"/>
    <cellStyle name="Hipervínculo" xfId="905" builtinId="8" hidden="1"/>
    <cellStyle name="Hipervínculo" xfId="907" builtinId="8" hidden="1"/>
    <cellStyle name="Hipervínculo" xfId="909" builtinId="8" hidden="1"/>
    <cellStyle name="Hipervínculo" xfId="911" builtinId="8" hidden="1"/>
    <cellStyle name="Hipervínculo" xfId="913" builtinId="8" hidden="1"/>
    <cellStyle name="Hipervínculo" xfId="915" builtinId="8" hidden="1"/>
    <cellStyle name="Hipervínculo" xfId="917" builtinId="8" hidden="1"/>
    <cellStyle name="Hipervínculo" xfId="919" builtinId="8" hidden="1"/>
    <cellStyle name="Hipervínculo" xfId="921" builtinId="8" hidden="1"/>
    <cellStyle name="Hipervínculo" xfId="923" builtinId="8" hidden="1"/>
    <cellStyle name="Hipervínculo" xfId="925" builtinId="8" hidden="1"/>
    <cellStyle name="Hipervínculo" xfId="927" builtinId="8" hidden="1"/>
    <cellStyle name="Hipervínculo" xfId="929" builtinId="8" hidden="1"/>
    <cellStyle name="Hipervínculo" xfId="931" builtinId="8" hidden="1"/>
    <cellStyle name="Hipervínculo" xfId="933" builtinId="8" hidden="1"/>
    <cellStyle name="Hipervínculo" xfId="935" builtinId="8" hidden="1"/>
    <cellStyle name="Hipervínculo" xfId="937" builtinId="8" hidden="1"/>
    <cellStyle name="Hipervínculo" xfId="939" builtinId="8" hidden="1"/>
    <cellStyle name="Hipervínculo" xfId="941" builtinId="8" hidden="1"/>
    <cellStyle name="Hipervínculo" xfId="943" builtinId="8" hidden="1"/>
    <cellStyle name="Hipervínculo" xfId="945" builtinId="8" hidden="1"/>
    <cellStyle name="Hipervínculo" xfId="947" builtinId="8" hidden="1"/>
    <cellStyle name="Hipervínculo" xfId="949" builtinId="8" hidden="1"/>
    <cellStyle name="Hipervínculo" xfId="951" builtinId="8" hidden="1"/>
    <cellStyle name="Hipervínculo" xfId="953" builtinId="8" hidden="1"/>
    <cellStyle name="Hipervínculo" xfId="955" builtinId="8" hidden="1"/>
    <cellStyle name="Hipervínculo" xfId="957" builtinId="8" hidden="1"/>
    <cellStyle name="Hipervínculo" xfId="959" builtinId="8" hidden="1"/>
    <cellStyle name="Hipervínculo" xfId="961" builtinId="8" hidden="1"/>
    <cellStyle name="Hipervínculo" xfId="963" builtinId="8" hidden="1"/>
    <cellStyle name="Hipervínculo" xfId="965" builtinId="8" hidden="1"/>
    <cellStyle name="Hipervínculo" xfId="967" builtinId="8" hidden="1"/>
    <cellStyle name="Hipervínculo" xfId="969" builtinId="8" hidden="1"/>
    <cellStyle name="Hipervínculo" xfId="971" builtinId="8" hidden="1"/>
    <cellStyle name="Hipervínculo" xfId="973" builtinId="8" hidden="1"/>
    <cellStyle name="Hipervínculo" xfId="975" builtinId="8" hidden="1"/>
    <cellStyle name="Hipervínculo" xfId="977" builtinId="8" hidden="1"/>
    <cellStyle name="Hipervínculo" xfId="979" builtinId="8" hidden="1"/>
    <cellStyle name="Hipervínculo" xfId="981" builtinId="8" hidden="1"/>
    <cellStyle name="Hipervínculo" xfId="983" builtinId="8" hidden="1"/>
    <cellStyle name="Hipervínculo" xfId="985" builtinId="8" hidden="1"/>
    <cellStyle name="Hipervínculo" xfId="987" builtinId="8" hidden="1"/>
    <cellStyle name="Hipervínculo" xfId="989" builtinId="8" hidden="1"/>
    <cellStyle name="Hipervínculo" xfId="991" builtinId="8" hidden="1"/>
    <cellStyle name="Hipervínculo" xfId="993" builtinId="8" hidden="1"/>
    <cellStyle name="Hipervínculo" xfId="995" builtinId="8" hidden="1"/>
    <cellStyle name="Hipervínculo" xfId="997" builtinId="8" hidden="1"/>
    <cellStyle name="Hipervínculo" xfId="999" builtinId="8" hidden="1"/>
    <cellStyle name="Hipervínculo" xfId="1001" builtinId="8" hidden="1"/>
    <cellStyle name="Hipervínculo" xfId="1003" builtinId="8" hidden="1"/>
    <cellStyle name="Hipervínculo" xfId="1005" builtinId="8" hidden="1"/>
    <cellStyle name="Hipervínculo" xfId="1007" builtinId="8" hidden="1"/>
    <cellStyle name="Hipervínculo visitado" xfId="54" builtinId="9" hidden="1"/>
    <cellStyle name="Hipervínculo visitado" xfId="56" builtinId="9" hidden="1"/>
    <cellStyle name="Hipervínculo visitado" xfId="58" builtinId="9" hidden="1"/>
    <cellStyle name="Hipervínculo visitado" xfId="60" builtinId="9" hidden="1"/>
    <cellStyle name="Hipervínculo visitado" xfId="62" builtinId="9" hidden="1"/>
    <cellStyle name="Hipervínculo visitado" xfId="64" builtinId="9" hidden="1"/>
    <cellStyle name="Hipervínculo visitado" xfId="66" builtinId="9" hidden="1"/>
    <cellStyle name="Hipervínculo visitado" xfId="68" builtinId="9" hidden="1"/>
    <cellStyle name="Hipervínculo visitado" xfId="70" builtinId="9" hidden="1"/>
    <cellStyle name="Hipervínculo visitado" xfId="72" builtinId="9" hidden="1"/>
    <cellStyle name="Hipervínculo visitado" xfId="74" builtinId="9" hidden="1"/>
    <cellStyle name="Hipervínculo visitado" xfId="76" builtinId="9" hidden="1"/>
    <cellStyle name="Hipervínculo visitado" xfId="78" builtinId="9" hidden="1"/>
    <cellStyle name="Hipervínculo visitado" xfId="80" builtinId="9" hidden="1"/>
    <cellStyle name="Hipervínculo visitado" xfId="82" builtinId="9" hidden="1"/>
    <cellStyle name="Hipervínculo visitado" xfId="84" builtinId="9" hidden="1"/>
    <cellStyle name="Hipervínculo visitado" xfId="86" builtinId="9" hidden="1"/>
    <cellStyle name="Hipervínculo visitado" xfId="88" builtinId="9" hidden="1"/>
    <cellStyle name="Hipervínculo visitado" xfId="90" builtinId="9" hidden="1"/>
    <cellStyle name="Hipervínculo visitado" xfId="92" builtinId="9" hidden="1"/>
    <cellStyle name="Hipervínculo visitado" xfId="94" builtinId="9" hidden="1"/>
    <cellStyle name="Hipervínculo visitado" xfId="96" builtinId="9" hidden="1"/>
    <cellStyle name="Hipervínculo visitado" xfId="98" builtinId="9" hidden="1"/>
    <cellStyle name="Hipervínculo visitado" xfId="100" builtinId="9" hidden="1"/>
    <cellStyle name="Hipervínculo visitado" xfId="102" builtinId="9" hidden="1"/>
    <cellStyle name="Hipervínculo visitado" xfId="104" builtinId="9" hidden="1"/>
    <cellStyle name="Hipervínculo visitado" xfId="106" builtinId="9" hidden="1"/>
    <cellStyle name="Hipervínculo visitado" xfId="108" builtinId="9" hidden="1"/>
    <cellStyle name="Hipervínculo visitado" xfId="110" builtinId="9" hidden="1"/>
    <cellStyle name="Hipervínculo visitado" xfId="112" builtinId="9" hidden="1"/>
    <cellStyle name="Hipervínculo visitado" xfId="114" builtinId="9" hidden="1"/>
    <cellStyle name="Hipervínculo visitado" xfId="116" builtinId="9" hidden="1"/>
    <cellStyle name="Hipervínculo visitado" xfId="118" builtinId="9" hidden="1"/>
    <cellStyle name="Hipervínculo visitado" xfId="120" builtinId="9" hidden="1"/>
    <cellStyle name="Hipervínculo visitado" xfId="122" builtinId="9" hidden="1"/>
    <cellStyle name="Hipervínculo visitado" xfId="124" builtinId="9" hidden="1"/>
    <cellStyle name="Hipervínculo visitado" xfId="126" builtinId="9" hidden="1"/>
    <cellStyle name="Hipervínculo visitado" xfId="128" builtinId="9" hidden="1"/>
    <cellStyle name="Hipervínculo visitado" xfId="130" builtinId="9" hidden="1"/>
    <cellStyle name="Hipervínculo visitado" xfId="132" builtinId="9" hidden="1"/>
    <cellStyle name="Hipervínculo visitado" xfId="134" builtinId="9" hidden="1"/>
    <cellStyle name="Hipervínculo visitado" xfId="136" builtinId="9" hidden="1"/>
    <cellStyle name="Hipervínculo visitado" xfId="138" builtinId="9" hidden="1"/>
    <cellStyle name="Hipervínculo visitado" xfId="140" builtinId="9" hidden="1"/>
    <cellStyle name="Hipervínculo visitado" xfId="142" builtinId="9" hidden="1"/>
    <cellStyle name="Hipervínculo visitado" xfId="144" builtinId="9" hidden="1"/>
    <cellStyle name="Hipervínculo visitado" xfId="146" builtinId="9" hidden="1"/>
    <cellStyle name="Hipervínculo visitado" xfId="148" builtinId="9" hidden="1"/>
    <cellStyle name="Hipervínculo visitado" xfId="150" builtinId="9" hidden="1"/>
    <cellStyle name="Hipervínculo visitado" xfId="152" builtinId="9" hidden="1"/>
    <cellStyle name="Hipervínculo visitado" xfId="154" builtinId="9" hidden="1"/>
    <cellStyle name="Hipervínculo visitado" xfId="156" builtinId="9" hidden="1"/>
    <cellStyle name="Hipervínculo visitado" xfId="158" builtinId="9" hidden="1"/>
    <cellStyle name="Hipervínculo visitado" xfId="160" builtinId="9" hidden="1"/>
    <cellStyle name="Hipervínculo visitado" xfId="162" builtinId="9" hidden="1"/>
    <cellStyle name="Hipervínculo visitado" xfId="164" builtinId="9" hidden="1"/>
    <cellStyle name="Hipervínculo visitado" xfId="166" builtinId="9" hidden="1"/>
    <cellStyle name="Hipervínculo visitado" xfId="168" builtinId="9" hidden="1"/>
    <cellStyle name="Hipervínculo visitado" xfId="170" builtinId="9" hidden="1"/>
    <cellStyle name="Hipervínculo visitado" xfId="172" builtinId="9" hidden="1"/>
    <cellStyle name="Hipervínculo visitado" xfId="174" builtinId="9" hidden="1"/>
    <cellStyle name="Hipervínculo visitado" xfId="176" builtinId="9" hidden="1"/>
    <cellStyle name="Hipervínculo visitado" xfId="178" builtinId="9" hidden="1"/>
    <cellStyle name="Hipervínculo visitado" xfId="180" builtinId="9" hidden="1"/>
    <cellStyle name="Hipervínculo visitado" xfId="182" builtinId="9" hidden="1"/>
    <cellStyle name="Hipervínculo visitado" xfId="184" builtinId="9" hidden="1"/>
    <cellStyle name="Hipervínculo visitado" xfId="186" builtinId="9" hidden="1"/>
    <cellStyle name="Hipervínculo visitado" xfId="188" builtinId="9" hidden="1"/>
    <cellStyle name="Hipervínculo visitado" xfId="190" builtinId="9" hidden="1"/>
    <cellStyle name="Hipervínculo visitado" xfId="192" builtinId="9" hidden="1"/>
    <cellStyle name="Hipervínculo visitado" xfId="194" builtinId="9" hidden="1"/>
    <cellStyle name="Hipervínculo visitado" xfId="196" builtinId="9" hidden="1"/>
    <cellStyle name="Hipervínculo visitado" xfId="198" builtinId="9" hidden="1"/>
    <cellStyle name="Hipervínculo visitado" xfId="200" builtinId="9" hidden="1"/>
    <cellStyle name="Hipervínculo visitado" xfId="202" builtinId="9" hidden="1"/>
    <cellStyle name="Hipervínculo visitado" xfId="204" builtinId="9" hidden="1"/>
    <cellStyle name="Hipervínculo visitado" xfId="206" builtinId="9" hidden="1"/>
    <cellStyle name="Hipervínculo visitado" xfId="208" builtinId="9" hidden="1"/>
    <cellStyle name="Hipervínculo visitado" xfId="210" builtinId="9" hidden="1"/>
    <cellStyle name="Hipervínculo visitado" xfId="212" builtinId="9" hidden="1"/>
    <cellStyle name="Hipervínculo visitado" xfId="214" builtinId="9" hidden="1"/>
    <cellStyle name="Hipervínculo visitado" xfId="216" builtinId="9" hidden="1"/>
    <cellStyle name="Hipervínculo visitado" xfId="218" builtinId="9" hidden="1"/>
    <cellStyle name="Hipervínculo visitado" xfId="220" builtinId="9" hidden="1"/>
    <cellStyle name="Hipervínculo visitado" xfId="222" builtinId="9" hidden="1"/>
    <cellStyle name="Hipervínculo visitado" xfId="224" builtinId="9" hidden="1"/>
    <cellStyle name="Hipervínculo visitado" xfId="226" builtinId="9" hidden="1"/>
    <cellStyle name="Hipervínculo visitado" xfId="228" builtinId="9" hidden="1"/>
    <cellStyle name="Hipervínculo visitado" xfId="230" builtinId="9" hidden="1"/>
    <cellStyle name="Hipervínculo visitado" xfId="232" builtinId="9" hidden="1"/>
    <cellStyle name="Hipervínculo visitado" xfId="234" builtinId="9" hidden="1"/>
    <cellStyle name="Hipervínculo visitado" xfId="236" builtinId="9" hidden="1"/>
    <cellStyle name="Hipervínculo visitado" xfId="238" builtinId="9" hidden="1"/>
    <cellStyle name="Hipervínculo visitado" xfId="240" builtinId="9" hidden="1"/>
    <cellStyle name="Hipervínculo visitado" xfId="242" builtinId="9" hidden="1"/>
    <cellStyle name="Hipervínculo visitado" xfId="244" builtinId="9" hidden="1"/>
    <cellStyle name="Hipervínculo visitado" xfId="246" builtinId="9" hidden="1"/>
    <cellStyle name="Hipervínculo visitado" xfId="248" builtinId="9" hidden="1"/>
    <cellStyle name="Hipervínculo visitado" xfId="250" builtinId="9" hidden="1"/>
    <cellStyle name="Hipervínculo visitado" xfId="252" builtinId="9" hidden="1"/>
    <cellStyle name="Hipervínculo visitado" xfId="254" builtinId="9" hidden="1"/>
    <cellStyle name="Hipervínculo visitado" xfId="256" builtinId="9" hidden="1"/>
    <cellStyle name="Hipervínculo visitado" xfId="258" builtinId="9" hidden="1"/>
    <cellStyle name="Hipervínculo visitado" xfId="260" builtinId="9" hidden="1"/>
    <cellStyle name="Hipervínculo visitado" xfId="262" builtinId="9" hidden="1"/>
    <cellStyle name="Hipervínculo visitado" xfId="264" builtinId="9" hidden="1"/>
    <cellStyle name="Hipervínculo visitado" xfId="266" builtinId="9" hidden="1"/>
    <cellStyle name="Hipervínculo visitado" xfId="268" builtinId="9" hidden="1"/>
    <cellStyle name="Hipervínculo visitado" xfId="270" builtinId="9" hidden="1"/>
    <cellStyle name="Hipervínculo visitado" xfId="272" builtinId="9" hidden="1"/>
    <cellStyle name="Hipervínculo visitado" xfId="274" builtinId="9" hidden="1"/>
    <cellStyle name="Hipervínculo visitado" xfId="276" builtinId="9" hidden="1"/>
    <cellStyle name="Hipervínculo visitado" xfId="278" builtinId="9" hidden="1"/>
    <cellStyle name="Hipervínculo visitado" xfId="280" builtinId="9" hidden="1"/>
    <cellStyle name="Hipervínculo visitado" xfId="282" builtinId="9" hidden="1"/>
    <cellStyle name="Hipervínculo visitado" xfId="284" builtinId="9" hidden="1"/>
    <cellStyle name="Hipervínculo visitado" xfId="286" builtinId="9" hidden="1"/>
    <cellStyle name="Hipervínculo visitado" xfId="288" builtinId="9" hidden="1"/>
    <cellStyle name="Hipervínculo visitado" xfId="290" builtinId="9" hidden="1"/>
    <cellStyle name="Hipervínculo visitado" xfId="292" builtinId="9" hidden="1"/>
    <cellStyle name="Hipervínculo visitado" xfId="294" builtinId="9" hidden="1"/>
    <cellStyle name="Hipervínculo visitado" xfId="296" builtinId="9" hidden="1"/>
    <cellStyle name="Hipervínculo visitado" xfId="298" builtinId="9" hidden="1"/>
    <cellStyle name="Hipervínculo visitado" xfId="300" builtinId="9" hidden="1"/>
    <cellStyle name="Hipervínculo visitado" xfId="302" builtinId="9" hidden="1"/>
    <cellStyle name="Hipervínculo visitado" xfId="304" builtinId="9" hidden="1"/>
    <cellStyle name="Hipervínculo visitado" xfId="306" builtinId="9" hidden="1"/>
    <cellStyle name="Hipervínculo visitado" xfId="308" builtinId="9" hidden="1"/>
    <cellStyle name="Hipervínculo visitado" xfId="310" builtinId="9" hidden="1"/>
    <cellStyle name="Hipervínculo visitado" xfId="312" builtinId="9" hidden="1"/>
    <cellStyle name="Hipervínculo visitado" xfId="314" builtinId="9" hidden="1"/>
    <cellStyle name="Hipervínculo visitado" xfId="316" builtinId="9" hidden="1"/>
    <cellStyle name="Hipervínculo visitado" xfId="318" builtinId="9" hidden="1"/>
    <cellStyle name="Hipervínculo visitado" xfId="320" builtinId="9" hidden="1"/>
    <cellStyle name="Hipervínculo visitado" xfId="322" builtinId="9" hidden="1"/>
    <cellStyle name="Hipervínculo visitado" xfId="324" builtinId="9" hidden="1"/>
    <cellStyle name="Hipervínculo visitado" xfId="326" builtinId="9" hidden="1"/>
    <cellStyle name="Hipervínculo visitado" xfId="328" builtinId="9" hidden="1"/>
    <cellStyle name="Hipervínculo visitado" xfId="330" builtinId="9" hidden="1"/>
    <cellStyle name="Hipervínculo visitado" xfId="332" builtinId="9" hidden="1"/>
    <cellStyle name="Hipervínculo visitado" xfId="334" builtinId="9" hidden="1"/>
    <cellStyle name="Hipervínculo visitado" xfId="336" builtinId="9" hidden="1"/>
    <cellStyle name="Hipervínculo visitado" xfId="338" builtinId="9" hidden="1"/>
    <cellStyle name="Hipervínculo visitado" xfId="340" builtinId="9" hidden="1"/>
    <cellStyle name="Hipervínculo visitado" xfId="342" builtinId="9" hidden="1"/>
    <cellStyle name="Hipervínculo visitado" xfId="344" builtinId="9" hidden="1"/>
    <cellStyle name="Hipervínculo visitado" xfId="346" builtinId="9" hidden="1"/>
    <cellStyle name="Hipervínculo visitado" xfId="348" builtinId="9" hidden="1"/>
    <cellStyle name="Hipervínculo visitado" xfId="350" builtinId="9" hidden="1"/>
    <cellStyle name="Hipervínculo visitado" xfId="352" builtinId="9" hidden="1"/>
    <cellStyle name="Hipervínculo visitado" xfId="354" builtinId="9" hidden="1"/>
    <cellStyle name="Hipervínculo visitado" xfId="356" builtinId="9" hidden="1"/>
    <cellStyle name="Hipervínculo visitado" xfId="358" builtinId="9" hidden="1"/>
    <cellStyle name="Hipervínculo visitado" xfId="360" builtinId="9" hidden="1"/>
    <cellStyle name="Hipervínculo visitado" xfId="362" builtinId="9" hidden="1"/>
    <cellStyle name="Hipervínculo visitado" xfId="364" builtinId="9" hidden="1"/>
    <cellStyle name="Hipervínculo visitado" xfId="366" builtinId="9" hidden="1"/>
    <cellStyle name="Hipervínculo visitado" xfId="368" builtinId="9" hidden="1"/>
    <cellStyle name="Hipervínculo visitado" xfId="370" builtinId="9" hidden="1"/>
    <cellStyle name="Hipervínculo visitado" xfId="372" builtinId="9" hidden="1"/>
    <cellStyle name="Hipervínculo visitado" xfId="374" builtinId="9" hidden="1"/>
    <cellStyle name="Hipervínculo visitado" xfId="376" builtinId="9" hidden="1"/>
    <cellStyle name="Hipervínculo visitado" xfId="378" builtinId="9" hidden="1"/>
    <cellStyle name="Hipervínculo visitado" xfId="380" builtinId="9" hidden="1"/>
    <cellStyle name="Hipervínculo visitado" xfId="382" builtinId="9" hidden="1"/>
    <cellStyle name="Hipervínculo visitado" xfId="384" builtinId="9" hidden="1"/>
    <cellStyle name="Hipervínculo visitado" xfId="386" builtinId="9" hidden="1"/>
    <cellStyle name="Hipervínculo visitado" xfId="388" builtinId="9" hidden="1"/>
    <cellStyle name="Hipervínculo visitado" xfId="390" builtinId="9" hidden="1"/>
    <cellStyle name="Hipervínculo visitado" xfId="392" builtinId="9" hidden="1"/>
    <cellStyle name="Hipervínculo visitado" xfId="394" builtinId="9" hidden="1"/>
    <cellStyle name="Hipervínculo visitado" xfId="396" builtinId="9" hidden="1"/>
    <cellStyle name="Hipervínculo visitado" xfId="398" builtinId="9" hidden="1"/>
    <cellStyle name="Hipervínculo visitado" xfId="400" builtinId="9" hidden="1"/>
    <cellStyle name="Hipervínculo visitado" xfId="402" builtinId="9" hidden="1"/>
    <cellStyle name="Hipervínculo visitado" xfId="404" builtinId="9" hidden="1"/>
    <cellStyle name="Hipervínculo visitado" xfId="406" builtinId="9" hidden="1"/>
    <cellStyle name="Hipervínculo visitado" xfId="408" builtinId="9" hidden="1"/>
    <cellStyle name="Hipervínculo visitado" xfId="410" builtinId="9" hidden="1"/>
    <cellStyle name="Hipervínculo visitado" xfId="412" builtinId="9" hidden="1"/>
    <cellStyle name="Hipervínculo visitado" xfId="414" builtinId="9" hidden="1"/>
    <cellStyle name="Hipervínculo visitado" xfId="416" builtinId="9" hidden="1"/>
    <cellStyle name="Hipervínculo visitado" xfId="418" builtinId="9" hidden="1"/>
    <cellStyle name="Hipervínculo visitado" xfId="420" builtinId="9" hidden="1"/>
    <cellStyle name="Hipervínculo visitado" xfId="422" builtinId="9" hidden="1"/>
    <cellStyle name="Hipervínculo visitado" xfId="424" builtinId="9" hidden="1"/>
    <cellStyle name="Hipervínculo visitado" xfId="426" builtinId="9" hidden="1"/>
    <cellStyle name="Hipervínculo visitado" xfId="428" builtinId="9" hidden="1"/>
    <cellStyle name="Hipervínculo visitado" xfId="430" builtinId="9" hidden="1"/>
    <cellStyle name="Hipervínculo visitado" xfId="432" builtinId="9" hidden="1"/>
    <cellStyle name="Hipervínculo visitado" xfId="434" builtinId="9" hidden="1"/>
    <cellStyle name="Hipervínculo visitado" xfId="436" builtinId="9" hidden="1"/>
    <cellStyle name="Hipervínculo visitado" xfId="438" builtinId="9" hidden="1"/>
    <cellStyle name="Hipervínculo visitado" xfId="440" builtinId="9" hidden="1"/>
    <cellStyle name="Hipervínculo visitado" xfId="442" builtinId="9" hidden="1"/>
    <cellStyle name="Hipervínculo visitado" xfId="444" builtinId="9" hidden="1"/>
    <cellStyle name="Hipervínculo visitado" xfId="446" builtinId="9" hidden="1"/>
    <cellStyle name="Hipervínculo visitado" xfId="448" builtinId="9" hidden="1"/>
    <cellStyle name="Hipervínculo visitado" xfId="450" builtinId="9" hidden="1"/>
    <cellStyle name="Hipervínculo visitado" xfId="452" builtinId="9" hidden="1"/>
    <cellStyle name="Hipervínculo visitado" xfId="454" builtinId="9" hidden="1"/>
    <cellStyle name="Hipervínculo visitado" xfId="456" builtinId="9" hidden="1"/>
    <cellStyle name="Hipervínculo visitado" xfId="458" builtinId="9" hidden="1"/>
    <cellStyle name="Hipervínculo visitado" xfId="460" builtinId="9" hidden="1"/>
    <cellStyle name="Hipervínculo visitado" xfId="462" builtinId="9" hidden="1"/>
    <cellStyle name="Hipervínculo visitado" xfId="464" builtinId="9" hidden="1"/>
    <cellStyle name="Hipervínculo visitado" xfId="466" builtinId="9" hidden="1"/>
    <cellStyle name="Hipervínculo visitado" xfId="468" builtinId="9" hidden="1"/>
    <cellStyle name="Hipervínculo visitado" xfId="470" builtinId="9" hidden="1"/>
    <cellStyle name="Hipervínculo visitado" xfId="472" builtinId="9" hidden="1"/>
    <cellStyle name="Hipervínculo visitado" xfId="474" builtinId="9" hidden="1"/>
    <cellStyle name="Hipervínculo visitado" xfId="476" builtinId="9" hidden="1"/>
    <cellStyle name="Hipervínculo visitado" xfId="478" builtinId="9" hidden="1"/>
    <cellStyle name="Hipervínculo visitado" xfId="480" builtinId="9" hidden="1"/>
    <cellStyle name="Hipervínculo visitado" xfId="482" builtinId="9" hidden="1"/>
    <cellStyle name="Hipervínculo visitado" xfId="484" builtinId="9" hidden="1"/>
    <cellStyle name="Hipervínculo visitado" xfId="486" builtinId="9" hidden="1"/>
    <cellStyle name="Hipervínculo visitado" xfId="488" builtinId="9" hidden="1"/>
    <cellStyle name="Hipervínculo visitado" xfId="490" builtinId="9" hidden="1"/>
    <cellStyle name="Hipervínculo visitado" xfId="492" builtinId="9" hidden="1"/>
    <cellStyle name="Hipervínculo visitado" xfId="494" builtinId="9" hidden="1"/>
    <cellStyle name="Hipervínculo visitado" xfId="496" builtinId="9" hidden="1"/>
    <cellStyle name="Hipervínculo visitado" xfId="498" builtinId="9" hidden="1"/>
    <cellStyle name="Hipervínculo visitado" xfId="500" builtinId="9" hidden="1"/>
    <cellStyle name="Hipervínculo visitado" xfId="502" builtinId="9" hidden="1"/>
    <cellStyle name="Hipervínculo visitado" xfId="504" builtinId="9" hidden="1"/>
    <cellStyle name="Hipervínculo visitado" xfId="506" builtinId="9" hidden="1"/>
    <cellStyle name="Hipervínculo visitado" xfId="508" builtinId="9" hidden="1"/>
    <cellStyle name="Hipervínculo visitado" xfId="510" builtinId="9" hidden="1"/>
    <cellStyle name="Hipervínculo visitado" xfId="512" builtinId="9" hidden="1"/>
    <cellStyle name="Hipervínculo visitado" xfId="514" builtinId="9" hidden="1"/>
    <cellStyle name="Hipervínculo visitado" xfId="516" builtinId="9" hidden="1"/>
    <cellStyle name="Hipervínculo visitado" xfId="518" builtinId="9" hidden="1"/>
    <cellStyle name="Hipervínculo visitado" xfId="520" builtinId="9" hidden="1"/>
    <cellStyle name="Hipervínculo visitado" xfId="522" builtinId="9" hidden="1"/>
    <cellStyle name="Hipervínculo visitado" xfId="524" builtinId="9" hidden="1"/>
    <cellStyle name="Hipervínculo visitado" xfId="526" builtinId="9" hidden="1"/>
    <cellStyle name="Hipervínculo visitado" xfId="528" builtinId="9" hidden="1"/>
    <cellStyle name="Hipervínculo visitado" xfId="530" builtinId="9" hidden="1"/>
    <cellStyle name="Hipervínculo visitado" xfId="532" builtinId="9" hidden="1"/>
    <cellStyle name="Hipervínculo visitado" xfId="534" builtinId="9" hidden="1"/>
    <cellStyle name="Hipervínculo visitado" xfId="536" builtinId="9" hidden="1"/>
    <cellStyle name="Hipervínculo visitado" xfId="538" builtinId="9" hidden="1"/>
    <cellStyle name="Hipervínculo visitado" xfId="540" builtinId="9" hidden="1"/>
    <cellStyle name="Hipervínculo visitado" xfId="542" builtinId="9" hidden="1"/>
    <cellStyle name="Hipervínculo visitado" xfId="544" builtinId="9" hidden="1"/>
    <cellStyle name="Hipervínculo visitado" xfId="546" builtinId="9" hidden="1"/>
    <cellStyle name="Hipervínculo visitado" xfId="548" builtinId="9" hidden="1"/>
    <cellStyle name="Hipervínculo visitado" xfId="550" builtinId="9" hidden="1"/>
    <cellStyle name="Hipervínculo visitado" xfId="552" builtinId="9" hidden="1"/>
    <cellStyle name="Hipervínculo visitado" xfId="554" builtinId="9" hidden="1"/>
    <cellStyle name="Hipervínculo visitado" xfId="556" builtinId="9" hidden="1"/>
    <cellStyle name="Hipervínculo visitado" xfId="558" builtinId="9" hidden="1"/>
    <cellStyle name="Hipervínculo visitado" xfId="560" builtinId="9" hidden="1"/>
    <cellStyle name="Hipervínculo visitado" xfId="562" builtinId="9" hidden="1"/>
    <cellStyle name="Hipervínculo visitado" xfId="564" builtinId="9" hidden="1"/>
    <cellStyle name="Hipervínculo visitado" xfId="566" builtinId="9" hidden="1"/>
    <cellStyle name="Hipervínculo visitado" xfId="568" builtinId="9" hidden="1"/>
    <cellStyle name="Hipervínculo visitado" xfId="570" builtinId="9" hidden="1"/>
    <cellStyle name="Hipervínculo visitado" xfId="572" builtinId="9" hidden="1"/>
    <cellStyle name="Hipervínculo visitado" xfId="574" builtinId="9" hidden="1"/>
    <cellStyle name="Hipervínculo visitado" xfId="576" builtinId="9" hidden="1"/>
    <cellStyle name="Hipervínculo visitado" xfId="578" builtinId="9" hidden="1"/>
    <cellStyle name="Hipervínculo visitado" xfId="580" builtinId="9" hidden="1"/>
    <cellStyle name="Hipervínculo visitado" xfId="582" builtinId="9" hidden="1"/>
    <cellStyle name="Hipervínculo visitado" xfId="584" builtinId="9" hidden="1"/>
    <cellStyle name="Hipervínculo visitado" xfId="586" builtinId="9" hidden="1"/>
    <cellStyle name="Hipervínculo visitado" xfId="588" builtinId="9" hidden="1"/>
    <cellStyle name="Hipervínculo visitado" xfId="590" builtinId="9" hidden="1"/>
    <cellStyle name="Hipervínculo visitado" xfId="592" builtinId="9" hidden="1"/>
    <cellStyle name="Hipervínculo visitado" xfId="594" builtinId="9" hidden="1"/>
    <cellStyle name="Hipervínculo visitado" xfId="596" builtinId="9" hidden="1"/>
    <cellStyle name="Hipervínculo visitado" xfId="598" builtinId="9" hidden="1"/>
    <cellStyle name="Hipervínculo visitado" xfId="600" builtinId="9" hidden="1"/>
    <cellStyle name="Hipervínculo visitado" xfId="602" builtinId="9" hidden="1"/>
    <cellStyle name="Hipervínculo visitado" xfId="604" builtinId="9" hidden="1"/>
    <cellStyle name="Hipervínculo visitado" xfId="606" builtinId="9" hidden="1"/>
    <cellStyle name="Hipervínculo visitado" xfId="608" builtinId="9" hidden="1"/>
    <cellStyle name="Hipervínculo visitado" xfId="610" builtinId="9" hidden="1"/>
    <cellStyle name="Hipervínculo visitado" xfId="612" builtinId="9" hidden="1"/>
    <cellStyle name="Hipervínculo visitado" xfId="614" builtinId="9" hidden="1"/>
    <cellStyle name="Hipervínculo visitado" xfId="616" builtinId="9" hidden="1"/>
    <cellStyle name="Hipervínculo visitado" xfId="618" builtinId="9" hidden="1"/>
    <cellStyle name="Hipervínculo visitado" xfId="620" builtinId="9" hidden="1"/>
    <cellStyle name="Hipervínculo visitado" xfId="622" builtinId="9" hidden="1"/>
    <cellStyle name="Hipervínculo visitado" xfId="624" builtinId="9" hidden="1"/>
    <cellStyle name="Hipervínculo visitado" xfId="626" builtinId="9" hidden="1"/>
    <cellStyle name="Hipervínculo visitado" xfId="628" builtinId="9" hidden="1"/>
    <cellStyle name="Hipervínculo visitado" xfId="630" builtinId="9" hidden="1"/>
    <cellStyle name="Hipervínculo visitado" xfId="632" builtinId="9" hidden="1"/>
    <cellStyle name="Hipervínculo visitado" xfId="634" builtinId="9" hidden="1"/>
    <cellStyle name="Hipervínculo visitado" xfId="636" builtinId="9" hidden="1"/>
    <cellStyle name="Hipervínculo visitado" xfId="638" builtinId="9" hidden="1"/>
    <cellStyle name="Hipervínculo visitado" xfId="640" builtinId="9" hidden="1"/>
    <cellStyle name="Hipervínculo visitado" xfId="642" builtinId="9" hidden="1"/>
    <cellStyle name="Hipervínculo visitado" xfId="644" builtinId="9" hidden="1"/>
    <cellStyle name="Hipervínculo visitado" xfId="646" builtinId="9" hidden="1"/>
    <cellStyle name="Hipervínculo visitado" xfId="648" builtinId="9" hidden="1"/>
    <cellStyle name="Hipervínculo visitado" xfId="650" builtinId="9" hidden="1"/>
    <cellStyle name="Hipervínculo visitado" xfId="652" builtinId="9" hidden="1"/>
    <cellStyle name="Hipervínculo visitado" xfId="654" builtinId="9" hidden="1"/>
    <cellStyle name="Hipervínculo visitado" xfId="656" builtinId="9" hidden="1"/>
    <cellStyle name="Hipervínculo visitado" xfId="658" builtinId="9" hidden="1"/>
    <cellStyle name="Hipervínculo visitado" xfId="660" builtinId="9" hidden="1"/>
    <cellStyle name="Hipervínculo visitado" xfId="662" builtinId="9" hidden="1"/>
    <cellStyle name="Hipervínculo visitado" xfId="664" builtinId="9" hidden="1"/>
    <cellStyle name="Hipervínculo visitado" xfId="666" builtinId="9" hidden="1"/>
    <cellStyle name="Hipervínculo visitado" xfId="668" builtinId="9" hidden="1"/>
    <cellStyle name="Hipervínculo visitado" xfId="670" builtinId="9" hidden="1"/>
    <cellStyle name="Hipervínculo visitado" xfId="672" builtinId="9" hidden="1"/>
    <cellStyle name="Hipervínculo visitado" xfId="674" builtinId="9" hidden="1"/>
    <cellStyle name="Hipervínculo visitado" xfId="676" builtinId="9" hidden="1"/>
    <cellStyle name="Hipervínculo visitado" xfId="678" builtinId="9" hidden="1"/>
    <cellStyle name="Hipervínculo visitado" xfId="680" builtinId="9" hidden="1"/>
    <cellStyle name="Hipervínculo visitado" xfId="682" builtinId="9" hidden="1"/>
    <cellStyle name="Hipervínculo visitado" xfId="684" builtinId="9" hidden="1"/>
    <cellStyle name="Hipervínculo visitado" xfId="686" builtinId="9" hidden="1"/>
    <cellStyle name="Hipervínculo visitado" xfId="688" builtinId="9" hidden="1"/>
    <cellStyle name="Hipervínculo visitado" xfId="690" builtinId="9" hidden="1"/>
    <cellStyle name="Hipervínculo visitado" xfId="692" builtinId="9" hidden="1"/>
    <cellStyle name="Hipervínculo visitado" xfId="694" builtinId="9" hidden="1"/>
    <cellStyle name="Hipervínculo visitado" xfId="696" builtinId="9" hidden="1"/>
    <cellStyle name="Hipervínculo visitado" xfId="698" builtinId="9" hidden="1"/>
    <cellStyle name="Hipervínculo visitado" xfId="700" builtinId="9" hidden="1"/>
    <cellStyle name="Hipervínculo visitado" xfId="702" builtinId="9" hidden="1"/>
    <cellStyle name="Hipervínculo visitado" xfId="704" builtinId="9" hidden="1"/>
    <cellStyle name="Hipervínculo visitado" xfId="706" builtinId="9" hidden="1"/>
    <cellStyle name="Hipervínculo visitado" xfId="708" builtinId="9" hidden="1"/>
    <cellStyle name="Hipervínculo visitado" xfId="710" builtinId="9" hidden="1"/>
    <cellStyle name="Hipervínculo visitado" xfId="712" builtinId="9" hidden="1"/>
    <cellStyle name="Hipervínculo visitado" xfId="714" builtinId="9" hidden="1"/>
    <cellStyle name="Hipervínculo visitado" xfId="716" builtinId="9" hidden="1"/>
    <cellStyle name="Hipervínculo visitado" xfId="718" builtinId="9" hidden="1"/>
    <cellStyle name="Hipervínculo visitado" xfId="720" builtinId="9" hidden="1"/>
    <cellStyle name="Hipervínculo visitado" xfId="722" builtinId="9" hidden="1"/>
    <cellStyle name="Hipervínculo visitado" xfId="724" builtinId="9" hidden="1"/>
    <cellStyle name="Hipervínculo visitado" xfId="726" builtinId="9" hidden="1"/>
    <cellStyle name="Hipervínculo visitado" xfId="728" builtinId="9" hidden="1"/>
    <cellStyle name="Hipervínculo visitado" xfId="730" builtinId="9" hidden="1"/>
    <cellStyle name="Hipervínculo visitado" xfId="732" builtinId="9" hidden="1"/>
    <cellStyle name="Hipervínculo visitado" xfId="734" builtinId="9" hidden="1"/>
    <cellStyle name="Hipervínculo visitado" xfId="736" builtinId="9" hidden="1"/>
    <cellStyle name="Hipervínculo visitado" xfId="738" builtinId="9" hidden="1"/>
    <cellStyle name="Hipervínculo visitado" xfId="740" builtinId="9" hidden="1"/>
    <cellStyle name="Hipervínculo visitado" xfId="742" builtinId="9" hidden="1"/>
    <cellStyle name="Hipervínculo visitado" xfId="744" builtinId="9" hidden="1"/>
    <cellStyle name="Hipervínculo visitado" xfId="746" builtinId="9" hidden="1"/>
    <cellStyle name="Hipervínculo visitado" xfId="748" builtinId="9" hidden="1"/>
    <cellStyle name="Hipervínculo visitado" xfId="750" builtinId="9" hidden="1"/>
    <cellStyle name="Hipervínculo visitado" xfId="752" builtinId="9" hidden="1"/>
    <cellStyle name="Hipervínculo visitado" xfId="754" builtinId="9" hidden="1"/>
    <cellStyle name="Hipervínculo visitado" xfId="756" builtinId="9" hidden="1"/>
    <cellStyle name="Hipervínculo visitado" xfId="758" builtinId="9" hidden="1"/>
    <cellStyle name="Hipervínculo visitado" xfId="760" builtinId="9" hidden="1"/>
    <cellStyle name="Hipervínculo visitado" xfId="762" builtinId="9" hidden="1"/>
    <cellStyle name="Hipervínculo visitado" xfId="764" builtinId="9" hidden="1"/>
    <cellStyle name="Hipervínculo visitado" xfId="766" builtinId="9" hidden="1"/>
    <cellStyle name="Hipervínculo visitado" xfId="768" builtinId="9" hidden="1"/>
    <cellStyle name="Hipervínculo visitado" xfId="770" builtinId="9" hidden="1"/>
    <cellStyle name="Hipervínculo visitado" xfId="772" builtinId="9" hidden="1"/>
    <cellStyle name="Hipervínculo visitado" xfId="774" builtinId="9" hidden="1"/>
    <cellStyle name="Hipervínculo visitado" xfId="776" builtinId="9" hidden="1"/>
    <cellStyle name="Hipervínculo visitado" xfId="778" builtinId="9" hidden="1"/>
    <cellStyle name="Hipervínculo visitado" xfId="780" builtinId="9" hidden="1"/>
    <cellStyle name="Hipervínculo visitado" xfId="782" builtinId="9" hidden="1"/>
    <cellStyle name="Hipervínculo visitado" xfId="784" builtinId="9" hidden="1"/>
    <cellStyle name="Hipervínculo visitado" xfId="786" builtinId="9" hidden="1"/>
    <cellStyle name="Hipervínculo visitado" xfId="788" builtinId="9" hidden="1"/>
    <cellStyle name="Hipervínculo visitado" xfId="790" builtinId="9" hidden="1"/>
    <cellStyle name="Hipervínculo visitado" xfId="792" builtinId="9" hidden="1"/>
    <cellStyle name="Hipervínculo visitado" xfId="794" builtinId="9" hidden="1"/>
    <cellStyle name="Hipervínculo visitado" xfId="796" builtinId="9" hidden="1"/>
    <cellStyle name="Hipervínculo visitado" xfId="798" builtinId="9" hidden="1"/>
    <cellStyle name="Hipervínculo visitado" xfId="800" builtinId="9" hidden="1"/>
    <cellStyle name="Hipervínculo visitado" xfId="802" builtinId="9" hidden="1"/>
    <cellStyle name="Hipervínculo visitado" xfId="804" builtinId="9" hidden="1"/>
    <cellStyle name="Hipervínculo visitado" xfId="806" builtinId="9" hidden="1"/>
    <cellStyle name="Hipervínculo visitado" xfId="808" builtinId="9" hidden="1"/>
    <cellStyle name="Hipervínculo visitado" xfId="810" builtinId="9" hidden="1"/>
    <cellStyle name="Hipervínculo visitado" xfId="812" builtinId="9" hidden="1"/>
    <cellStyle name="Hipervínculo visitado" xfId="814" builtinId="9" hidden="1"/>
    <cellStyle name="Hipervínculo visitado" xfId="816" builtinId="9" hidden="1"/>
    <cellStyle name="Hipervínculo visitado" xfId="818" builtinId="9" hidden="1"/>
    <cellStyle name="Hipervínculo visitado" xfId="820" builtinId="9" hidden="1"/>
    <cellStyle name="Hipervínculo visitado" xfId="822" builtinId="9" hidden="1"/>
    <cellStyle name="Hipervínculo visitado" xfId="824" builtinId="9" hidden="1"/>
    <cellStyle name="Hipervínculo visitado" xfId="826" builtinId="9" hidden="1"/>
    <cellStyle name="Hipervínculo visitado" xfId="828" builtinId="9" hidden="1"/>
    <cellStyle name="Hipervínculo visitado" xfId="830" builtinId="9" hidden="1"/>
    <cellStyle name="Hipervínculo visitado" xfId="832" builtinId="9" hidden="1"/>
    <cellStyle name="Hipervínculo visitado" xfId="834" builtinId="9" hidden="1"/>
    <cellStyle name="Hipervínculo visitado" xfId="836" builtinId="9" hidden="1"/>
    <cellStyle name="Hipervínculo visitado" xfId="838" builtinId="9" hidden="1"/>
    <cellStyle name="Hipervínculo visitado" xfId="840" builtinId="9" hidden="1"/>
    <cellStyle name="Hipervínculo visitado" xfId="842" builtinId="9" hidden="1"/>
    <cellStyle name="Hipervínculo visitado" xfId="844" builtinId="9" hidden="1"/>
    <cellStyle name="Hipervínculo visitado" xfId="846" builtinId="9" hidden="1"/>
    <cellStyle name="Hipervínculo visitado" xfId="848" builtinId="9" hidden="1"/>
    <cellStyle name="Hipervínculo visitado" xfId="850" builtinId="9" hidden="1"/>
    <cellStyle name="Hipervínculo visitado" xfId="852" builtinId="9" hidden="1"/>
    <cellStyle name="Hipervínculo visitado" xfId="854" builtinId="9" hidden="1"/>
    <cellStyle name="Hipervínculo visitado" xfId="856" builtinId="9" hidden="1"/>
    <cellStyle name="Hipervínculo visitado" xfId="858" builtinId="9" hidden="1"/>
    <cellStyle name="Hipervínculo visitado" xfId="860" builtinId="9" hidden="1"/>
    <cellStyle name="Hipervínculo visitado" xfId="862" builtinId="9" hidden="1"/>
    <cellStyle name="Hipervínculo visitado" xfId="864" builtinId="9" hidden="1"/>
    <cellStyle name="Hipervínculo visitado" xfId="866" builtinId="9" hidden="1"/>
    <cellStyle name="Hipervínculo visitado" xfId="868" builtinId="9" hidden="1"/>
    <cellStyle name="Hipervínculo visitado" xfId="870" builtinId="9" hidden="1"/>
    <cellStyle name="Hipervínculo visitado" xfId="872" builtinId="9" hidden="1"/>
    <cellStyle name="Hipervínculo visitado" xfId="874" builtinId="9" hidden="1"/>
    <cellStyle name="Hipervínculo visitado" xfId="876" builtinId="9" hidden="1"/>
    <cellStyle name="Hipervínculo visitado" xfId="878" builtinId="9" hidden="1"/>
    <cellStyle name="Hipervínculo visitado" xfId="880" builtinId="9" hidden="1"/>
    <cellStyle name="Hipervínculo visitado" xfId="882" builtinId="9" hidden="1"/>
    <cellStyle name="Hipervínculo visitado" xfId="884" builtinId="9" hidden="1"/>
    <cellStyle name="Hipervínculo visitado" xfId="886" builtinId="9" hidden="1"/>
    <cellStyle name="Hipervínculo visitado" xfId="888" builtinId="9" hidden="1"/>
    <cellStyle name="Hipervínculo visitado" xfId="890" builtinId="9" hidden="1"/>
    <cellStyle name="Hipervínculo visitado" xfId="892" builtinId="9" hidden="1"/>
    <cellStyle name="Hipervínculo visitado" xfId="894" builtinId="9" hidden="1"/>
    <cellStyle name="Hipervínculo visitado" xfId="896" builtinId="9" hidden="1"/>
    <cellStyle name="Hipervínculo visitado" xfId="898" builtinId="9" hidden="1"/>
    <cellStyle name="Hipervínculo visitado" xfId="900" builtinId="9" hidden="1"/>
    <cellStyle name="Hipervínculo visitado" xfId="902" builtinId="9" hidden="1"/>
    <cellStyle name="Hipervínculo visitado" xfId="904" builtinId="9" hidden="1"/>
    <cellStyle name="Hipervínculo visitado" xfId="906" builtinId="9" hidden="1"/>
    <cellStyle name="Hipervínculo visitado" xfId="908" builtinId="9" hidden="1"/>
    <cellStyle name="Hipervínculo visitado" xfId="910" builtinId="9" hidden="1"/>
    <cellStyle name="Hipervínculo visitado" xfId="912" builtinId="9" hidden="1"/>
    <cellStyle name="Hipervínculo visitado" xfId="914" builtinId="9" hidden="1"/>
    <cellStyle name="Hipervínculo visitado" xfId="916" builtinId="9" hidden="1"/>
    <cellStyle name="Hipervínculo visitado" xfId="918" builtinId="9" hidden="1"/>
    <cellStyle name="Hipervínculo visitado" xfId="920" builtinId="9" hidden="1"/>
    <cellStyle name="Hipervínculo visitado" xfId="922" builtinId="9" hidden="1"/>
    <cellStyle name="Hipervínculo visitado" xfId="924" builtinId="9" hidden="1"/>
    <cellStyle name="Hipervínculo visitado" xfId="926" builtinId="9" hidden="1"/>
    <cellStyle name="Hipervínculo visitado" xfId="928" builtinId="9" hidden="1"/>
    <cellStyle name="Hipervínculo visitado" xfId="930" builtinId="9" hidden="1"/>
    <cellStyle name="Hipervínculo visitado" xfId="932" builtinId="9" hidden="1"/>
    <cellStyle name="Hipervínculo visitado" xfId="934" builtinId="9" hidden="1"/>
    <cellStyle name="Hipervínculo visitado" xfId="936" builtinId="9" hidden="1"/>
    <cellStyle name="Hipervínculo visitado" xfId="938" builtinId="9" hidden="1"/>
    <cellStyle name="Hipervínculo visitado" xfId="940" builtinId="9" hidden="1"/>
    <cellStyle name="Hipervínculo visitado" xfId="942" builtinId="9" hidden="1"/>
    <cellStyle name="Hipervínculo visitado" xfId="944" builtinId="9" hidden="1"/>
    <cellStyle name="Hipervínculo visitado" xfId="946" builtinId="9" hidden="1"/>
    <cellStyle name="Hipervínculo visitado" xfId="948" builtinId="9" hidden="1"/>
    <cellStyle name="Hipervínculo visitado" xfId="950" builtinId="9" hidden="1"/>
    <cellStyle name="Hipervínculo visitado" xfId="952" builtinId="9" hidden="1"/>
    <cellStyle name="Hipervínculo visitado" xfId="954" builtinId="9" hidden="1"/>
    <cellStyle name="Hipervínculo visitado" xfId="956" builtinId="9" hidden="1"/>
    <cellStyle name="Hipervínculo visitado" xfId="958" builtinId="9" hidden="1"/>
    <cellStyle name="Hipervínculo visitado" xfId="960" builtinId="9" hidden="1"/>
    <cellStyle name="Hipervínculo visitado" xfId="962" builtinId="9" hidden="1"/>
    <cellStyle name="Hipervínculo visitado" xfId="964" builtinId="9" hidden="1"/>
    <cellStyle name="Hipervínculo visitado" xfId="966" builtinId="9" hidden="1"/>
    <cellStyle name="Hipervínculo visitado" xfId="968" builtinId="9" hidden="1"/>
    <cellStyle name="Hipervínculo visitado" xfId="970" builtinId="9" hidden="1"/>
    <cellStyle name="Hipervínculo visitado" xfId="972" builtinId="9" hidden="1"/>
    <cellStyle name="Hipervínculo visitado" xfId="974" builtinId="9" hidden="1"/>
    <cellStyle name="Hipervínculo visitado" xfId="976" builtinId="9" hidden="1"/>
    <cellStyle name="Hipervínculo visitado" xfId="978" builtinId="9" hidden="1"/>
    <cellStyle name="Hipervínculo visitado" xfId="980" builtinId="9" hidden="1"/>
    <cellStyle name="Hipervínculo visitado" xfId="982" builtinId="9" hidden="1"/>
    <cellStyle name="Hipervínculo visitado" xfId="984" builtinId="9" hidden="1"/>
    <cellStyle name="Hipervínculo visitado" xfId="986" builtinId="9" hidden="1"/>
    <cellStyle name="Hipervínculo visitado" xfId="988" builtinId="9" hidden="1"/>
    <cellStyle name="Hipervínculo visitado" xfId="990" builtinId="9" hidden="1"/>
    <cellStyle name="Hipervínculo visitado" xfId="992" builtinId="9" hidden="1"/>
    <cellStyle name="Hipervínculo visitado" xfId="994" builtinId="9" hidden="1"/>
    <cellStyle name="Hipervínculo visitado" xfId="996" builtinId="9" hidden="1"/>
    <cellStyle name="Hipervínculo visitado" xfId="998" builtinId="9" hidden="1"/>
    <cellStyle name="Hipervínculo visitado" xfId="1000" builtinId="9" hidden="1"/>
    <cellStyle name="Hipervínculo visitado" xfId="1002" builtinId="9" hidden="1"/>
    <cellStyle name="Hipervínculo visitado" xfId="1004" builtinId="9" hidden="1"/>
    <cellStyle name="Hipervínculo visitado" xfId="1006" builtinId="9" hidden="1"/>
    <cellStyle name="Hipervínculo visitado" xfId="1008" builtinId="9" hidden="1"/>
    <cellStyle name="Millares 2" xfId="26"/>
    <cellStyle name="Millares 2 2" xfId="47"/>
    <cellStyle name="Millares 2 3" xfId="1013"/>
    <cellStyle name="Millares 3" xfId="33"/>
    <cellStyle name="Millares 3 2" xfId="1015"/>
    <cellStyle name="Millares 3 3" xfId="1014"/>
    <cellStyle name="Millares 4" xfId="40"/>
    <cellStyle name="Millares 5" xfId="41"/>
    <cellStyle name="Moneda 2" xfId="3"/>
    <cellStyle name="Moneda 3" xfId="48"/>
    <cellStyle name="Moneda 4" xfId="49"/>
    <cellStyle name="Moneda 5" xfId="1016"/>
    <cellStyle name="Normal" xfId="0" builtinId="0"/>
    <cellStyle name="Normal 10" xfId="31"/>
    <cellStyle name="Normal 10 2" xfId="1017"/>
    <cellStyle name="Normal 11" xfId="42"/>
    <cellStyle name="Normal 12" xfId="1018"/>
    <cellStyle name="Normal 13" xfId="43"/>
    <cellStyle name="Normal 14" xfId="1019"/>
    <cellStyle name="Normal 15" xfId="1012"/>
    <cellStyle name="Normal 16" xfId="1020"/>
    <cellStyle name="Normal 2" xfId="1"/>
    <cellStyle name="Normal 2 10 2" xfId="1011"/>
    <cellStyle name="Normal 2 2" xfId="30"/>
    <cellStyle name="Normal 2 3" xfId="44"/>
    <cellStyle name="Normal 25" xfId="1021"/>
    <cellStyle name="Normal 26" xfId="1022"/>
    <cellStyle name="Normal 27" xfId="1023"/>
    <cellStyle name="Normal 28" xfId="1024"/>
    <cellStyle name="Normal 3" xfId="2"/>
    <cellStyle name="Normal 3 2" xfId="50"/>
    <cellStyle name="Normal 3 2 2" xfId="1009"/>
    <cellStyle name="Normal 3 3" xfId="1025"/>
    <cellStyle name="Normal 33" xfId="1026"/>
    <cellStyle name="Normal 34" xfId="1027"/>
    <cellStyle name="Normal 35" xfId="1028"/>
    <cellStyle name="Normal 36" xfId="1029"/>
    <cellStyle name="Normal 4" xfId="32"/>
    <cellStyle name="Normal 4 2" xfId="1030"/>
    <cellStyle name="Normal 41" xfId="1031"/>
    <cellStyle name="Normal 42" xfId="1032"/>
    <cellStyle name="Normal 46" xfId="1033"/>
    <cellStyle name="Normal 48" xfId="1034"/>
    <cellStyle name="Normal 5" xfId="27"/>
    <cellStyle name="Normal 5 2" xfId="1035"/>
    <cellStyle name="Normal 53" xfId="1036"/>
    <cellStyle name="Normal 6" xfId="51"/>
    <cellStyle name="Normal 6 2" xfId="1037"/>
    <cellStyle name="Normal 7" xfId="52"/>
    <cellStyle name="Normal 7 2" xfId="1010"/>
    <cellStyle name="Normal 9" xfId="45"/>
    <cellStyle name="Porcentual 2" xfId="28"/>
    <cellStyle name="Título de hoja" xfId="29"/>
  </cellStyles>
  <dxfs count="0"/>
  <tableStyles count="0" defaultTableStyle="TableStyleMedium2" defaultPivotStyle="PivotStyleLight16"/>
  <colors>
    <mruColors>
      <color rgb="FFCC66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179454</xdr:colOff>
      <xdr:row>0</xdr:row>
      <xdr:rowOff>151846</xdr:rowOff>
    </xdr:from>
    <xdr:to>
      <xdr:col>2</xdr:col>
      <xdr:colOff>147204</xdr:colOff>
      <xdr:row>3</xdr:row>
      <xdr:rowOff>94135</xdr:rowOff>
    </xdr:to>
    <xdr:pic>
      <xdr:nvPicPr>
        <xdr:cNvPr id="10548" name="Imagen 10547">
          <a:extLst>
            <a:ext uri="{FF2B5EF4-FFF2-40B4-BE49-F238E27FC236}">
              <a16:creationId xmlns="" xmlns:a16="http://schemas.microsoft.com/office/drawing/2014/main" id="{7566B3D2-6892-4ED2-9FD0-0C8383D946C2}"/>
            </a:ext>
          </a:extLst>
        </xdr:cNvPr>
        <xdr:cNvPicPr>
          <a:picLocks noChangeAspect="1"/>
        </xdr:cNvPicPr>
      </xdr:nvPicPr>
      <xdr:blipFill>
        <a:blip xmlns:r="http://schemas.openxmlformats.org/officeDocument/2006/relationships" r:embed="rId1"/>
        <a:stretch>
          <a:fillRect/>
        </a:stretch>
      </xdr:blipFill>
      <xdr:spPr>
        <a:xfrm>
          <a:off x="179454" y="151846"/>
          <a:ext cx="3639205" cy="7389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179455</xdr:colOff>
      <xdr:row>0</xdr:row>
      <xdr:rowOff>151847</xdr:rowOff>
    </xdr:from>
    <xdr:to>
      <xdr:col>1</xdr:col>
      <xdr:colOff>3131950</xdr:colOff>
      <xdr:row>3</xdr:row>
      <xdr:rowOff>49970</xdr:rowOff>
    </xdr:to>
    <xdr:pic>
      <xdr:nvPicPr>
        <xdr:cNvPr id="3" name="Imagen 2">
          <a:extLst>
            <a:ext uri="{FF2B5EF4-FFF2-40B4-BE49-F238E27FC236}">
              <a16:creationId xmlns="" xmlns:a16="http://schemas.microsoft.com/office/drawing/2014/main" id="{9D5EF007-6B1D-43A8-9998-4A13A63B1B4B}"/>
            </a:ext>
          </a:extLst>
        </xdr:cNvPr>
        <xdr:cNvPicPr>
          <a:picLocks noChangeAspect="1"/>
        </xdr:cNvPicPr>
      </xdr:nvPicPr>
      <xdr:blipFill>
        <a:blip xmlns:r="http://schemas.openxmlformats.org/officeDocument/2006/relationships" r:embed="rId1"/>
        <a:stretch>
          <a:fillRect/>
        </a:stretch>
      </xdr:blipFill>
      <xdr:spPr>
        <a:xfrm>
          <a:off x="179455" y="151847"/>
          <a:ext cx="3711266" cy="6407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X\A\pase\concurso%20publico%202001%20recursos%20propios\LIC%2006%20Guadalupe%20victoria%20fco%20i%20madero%20a%20ignacio%20ramirez\RV%20OBRAS%20LIC%20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DATOS"/>
      <sheetName val="RELCONCU"/>
      <sheetName val="REGP01"/>
      <sheetName val="REC_PAQUETE"/>
      <sheetName val="CCALIF"/>
      <sheetName val="REC GARANTIA"/>
      <sheetName val="REVIS"/>
      <sheetName val="REVIS (2)"/>
      <sheetName val="REVIS (4)"/>
      <sheetName val="DICTAMEN"/>
      <sheetName val="by Martin Lopez E 55765 2591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18"/>
  <sheetViews>
    <sheetView showZeros="0" tabSelected="1" view="pageBreakPreview" zoomScale="110" zoomScaleNormal="100" zoomScaleSheetLayoutView="110" workbookViewId="0"/>
  </sheetViews>
  <sheetFormatPr baseColWidth="10" defaultColWidth="11.42578125" defaultRowHeight="12.75" x14ac:dyDescent="0.2"/>
  <cols>
    <col min="1" max="1" width="11.42578125" style="69" customWidth="1"/>
    <col min="2" max="2" width="43.5703125" style="5" customWidth="1"/>
    <col min="3" max="3" width="11.140625" style="6" customWidth="1"/>
    <col min="4" max="4" width="16.28515625" style="63" customWidth="1"/>
    <col min="5" max="5" width="18.5703125" style="63" customWidth="1"/>
    <col min="6" max="6" width="25.7109375" style="63" customWidth="1"/>
    <col min="7" max="7" width="19.85546875" style="25" customWidth="1"/>
    <col min="8" max="8" width="15.7109375" style="40" bestFit="1" customWidth="1"/>
    <col min="9" max="16384" width="11.42578125" style="2"/>
  </cols>
  <sheetData>
    <row r="1" spans="1:8" x14ac:dyDescent="0.2">
      <c r="A1" s="64"/>
      <c r="B1" s="11"/>
      <c r="C1" s="12"/>
      <c r="D1" s="51"/>
      <c r="E1" s="51"/>
      <c r="F1" s="51"/>
      <c r="G1" s="52"/>
    </row>
    <row r="2" spans="1:8" ht="26.25" x14ac:dyDescent="0.2">
      <c r="A2" s="94"/>
      <c r="B2" s="95"/>
      <c r="C2" s="95"/>
      <c r="D2" s="95"/>
      <c r="E2" s="95"/>
      <c r="F2" s="95"/>
      <c r="G2" s="96"/>
    </row>
    <row r="3" spans="1:8" ht="23.25" x14ac:dyDescent="0.2">
      <c r="A3" s="100" t="s">
        <v>8</v>
      </c>
      <c r="B3" s="101"/>
      <c r="C3" s="101"/>
      <c r="D3" s="101"/>
      <c r="E3" s="101"/>
      <c r="F3" s="101"/>
      <c r="G3" s="102"/>
    </row>
    <row r="4" spans="1:8" ht="23.25" x14ac:dyDescent="0.2">
      <c r="A4" s="65"/>
      <c r="B4" s="28"/>
      <c r="C4" s="43"/>
      <c r="D4" s="53"/>
      <c r="E4" s="53"/>
      <c r="F4" s="53"/>
      <c r="G4" s="54"/>
    </row>
    <row r="5" spans="1:8" ht="13.5" customHeight="1" thickBot="1" x14ac:dyDescent="0.25">
      <c r="A5" s="66"/>
      <c r="B5" s="16"/>
      <c r="C5" s="17"/>
      <c r="D5" s="55"/>
      <c r="E5" s="55"/>
      <c r="F5" s="55"/>
      <c r="G5" s="56"/>
    </row>
    <row r="6" spans="1:8" ht="23.1" customHeight="1" x14ac:dyDescent="0.2">
      <c r="A6" s="82" t="s">
        <v>12</v>
      </c>
      <c r="B6" s="83"/>
      <c r="C6" s="84"/>
      <c r="D6" s="97" t="s">
        <v>10</v>
      </c>
      <c r="E6" s="98"/>
      <c r="F6" s="98"/>
      <c r="G6" s="99"/>
    </row>
    <row r="7" spans="1:8" ht="23.1" customHeight="1" thickBot="1" x14ac:dyDescent="0.25">
      <c r="A7" s="85"/>
      <c r="B7" s="86"/>
      <c r="C7" s="87"/>
      <c r="D7" s="57"/>
      <c r="E7" s="81" t="s">
        <v>13</v>
      </c>
      <c r="F7" s="81"/>
      <c r="G7" s="58"/>
    </row>
    <row r="8" spans="1:8" ht="35.25" customHeight="1" x14ac:dyDescent="0.2">
      <c r="A8" s="88"/>
      <c r="B8" s="89"/>
      <c r="C8" s="90"/>
      <c r="D8" s="97" t="s">
        <v>7</v>
      </c>
      <c r="E8" s="98"/>
      <c r="F8" s="98"/>
      <c r="G8" s="99"/>
    </row>
    <row r="9" spans="1:8" ht="23.1" customHeight="1" thickBot="1" x14ac:dyDescent="0.25">
      <c r="A9" s="91"/>
      <c r="B9" s="92"/>
      <c r="C9" s="93"/>
      <c r="D9" s="57"/>
      <c r="E9" s="81"/>
      <c r="F9" s="81"/>
      <c r="G9" s="58"/>
    </row>
    <row r="10" spans="1:8" ht="9.9499999999999993" customHeight="1" x14ac:dyDescent="0.2">
      <c r="A10" s="67"/>
      <c r="B10" s="3"/>
      <c r="C10" s="4"/>
      <c r="D10" s="59"/>
      <c r="E10" s="59"/>
      <c r="F10" s="59"/>
      <c r="G10" s="60"/>
    </row>
    <row r="11" spans="1:8" s="10" customFormat="1" ht="41.25" customHeight="1" x14ac:dyDescent="0.25">
      <c r="A11" s="8" t="s">
        <v>0</v>
      </c>
      <c r="B11" s="8" t="s">
        <v>2</v>
      </c>
      <c r="C11" s="9" t="s">
        <v>1</v>
      </c>
      <c r="D11" s="9" t="s">
        <v>3</v>
      </c>
      <c r="E11" s="119" t="s">
        <v>4</v>
      </c>
      <c r="F11" s="119" t="s">
        <v>6</v>
      </c>
      <c r="G11" s="9" t="s">
        <v>5</v>
      </c>
      <c r="H11" s="107"/>
    </row>
    <row r="12" spans="1:8" s="20" customFormat="1" ht="102" x14ac:dyDescent="0.25">
      <c r="A12" s="68"/>
      <c r="B12" s="29" t="str">
        <f>+A6</f>
        <v>OBRA: CENTRO INTEGRAL DE FINANZAS, EN LA CIUDAD DE LA PAZ, MUNICIPIO DE LA PAZ, BAJA CALIFORNIA SUR. (PRIMERA ETAPA DEL CENTRO INTEGRAL DE FINANZAS CON LA CONSTRUCCION DE LA DIRECCION GENERAL DE REGISTRO PUBLICO DE LA PROPIEDAD, REGISTRO CIVIL Y EL COMERCIO ESTATAL Y MUNICIPAL).</v>
      </c>
      <c r="C12" s="37"/>
      <c r="D12" s="61"/>
      <c r="E12" s="62"/>
      <c r="F12" s="62"/>
      <c r="G12" s="62"/>
      <c r="H12" s="108"/>
    </row>
    <row r="13" spans="1:8" s="20" customFormat="1" ht="21.75" customHeight="1" x14ac:dyDescent="0.25">
      <c r="A13" s="68" t="s">
        <v>1218</v>
      </c>
      <c r="B13" s="30" t="s">
        <v>14</v>
      </c>
      <c r="C13" s="38"/>
      <c r="D13" s="41"/>
      <c r="E13" s="62"/>
      <c r="F13" s="62"/>
      <c r="G13" s="35">
        <f>ROUND($D13*E13,2)</f>
        <v>0</v>
      </c>
      <c r="H13" s="108">
        <f>ROUND($D13*E13,2)</f>
        <v>0</v>
      </c>
    </row>
    <row r="14" spans="1:8" s="50" customFormat="1" ht="229.5" x14ac:dyDescent="0.25">
      <c r="A14" s="73" t="s">
        <v>15</v>
      </c>
      <c r="B14" s="31" t="s">
        <v>16</v>
      </c>
      <c r="C14" s="39" t="s">
        <v>17</v>
      </c>
      <c r="D14" s="32">
        <v>4</v>
      </c>
      <c r="E14" s="33">
        <v>1</v>
      </c>
      <c r="F14" s="34"/>
      <c r="G14" s="34">
        <f>ROUND($D14*E14,2)</f>
        <v>4</v>
      </c>
      <c r="H14" s="109">
        <f>ROUND($D14*E14,2)</f>
        <v>4</v>
      </c>
    </row>
    <row r="15" spans="1:8" s="50" customFormat="1" ht="280.5" x14ac:dyDescent="0.25">
      <c r="A15" s="73" t="s">
        <v>18</v>
      </c>
      <c r="B15" s="31" t="s">
        <v>19</v>
      </c>
      <c r="C15" s="39" t="s">
        <v>17</v>
      </c>
      <c r="D15" s="32">
        <v>4</v>
      </c>
      <c r="E15" s="33">
        <v>1</v>
      </c>
      <c r="F15" s="34"/>
      <c r="G15" s="34">
        <f t="shared" ref="G15:G78" si="0">ROUND($D15*E15,2)</f>
        <v>4</v>
      </c>
      <c r="H15" s="109">
        <f t="shared" ref="H15:H78" si="1">ROUND($D15*E15,2)</f>
        <v>4</v>
      </c>
    </row>
    <row r="16" spans="1:8" s="50" customFormat="1" ht="306" x14ac:dyDescent="0.25">
      <c r="A16" s="73" t="s">
        <v>20</v>
      </c>
      <c r="B16" s="31" t="s">
        <v>21</v>
      </c>
      <c r="C16" s="39" t="s">
        <v>17</v>
      </c>
      <c r="D16" s="32">
        <v>1</v>
      </c>
      <c r="E16" s="33">
        <v>1</v>
      </c>
      <c r="F16" s="34"/>
      <c r="G16" s="34">
        <f t="shared" si="0"/>
        <v>1</v>
      </c>
      <c r="H16" s="109">
        <f t="shared" si="1"/>
        <v>1</v>
      </c>
    </row>
    <row r="17" spans="1:8" s="50" customFormat="1" ht="306" x14ac:dyDescent="0.25">
      <c r="A17" s="73" t="s">
        <v>22</v>
      </c>
      <c r="B17" s="31" t="s">
        <v>23</v>
      </c>
      <c r="C17" s="39" t="s">
        <v>17</v>
      </c>
      <c r="D17" s="32">
        <v>17</v>
      </c>
      <c r="E17" s="33">
        <v>1</v>
      </c>
      <c r="F17" s="34"/>
      <c r="G17" s="34">
        <f t="shared" si="0"/>
        <v>17</v>
      </c>
      <c r="H17" s="109">
        <f t="shared" si="1"/>
        <v>17</v>
      </c>
    </row>
    <row r="18" spans="1:8" s="50" customFormat="1" ht="306" x14ac:dyDescent="0.25">
      <c r="A18" s="73" t="s">
        <v>24</v>
      </c>
      <c r="B18" s="31" t="s">
        <v>25</v>
      </c>
      <c r="C18" s="39" t="s">
        <v>17</v>
      </c>
      <c r="D18" s="32">
        <v>8</v>
      </c>
      <c r="E18" s="33">
        <v>1</v>
      </c>
      <c r="F18" s="34"/>
      <c r="G18" s="34">
        <f t="shared" si="0"/>
        <v>8</v>
      </c>
      <c r="H18" s="109">
        <f t="shared" si="1"/>
        <v>8</v>
      </c>
    </row>
    <row r="19" spans="1:8" s="50" customFormat="1" ht="318.75" x14ac:dyDescent="0.25">
      <c r="A19" s="73" t="s">
        <v>26</v>
      </c>
      <c r="B19" s="31" t="s">
        <v>27</v>
      </c>
      <c r="C19" s="39" t="s">
        <v>28</v>
      </c>
      <c r="D19" s="32">
        <v>61.91</v>
      </c>
      <c r="E19" s="33">
        <v>1</v>
      </c>
      <c r="F19" s="34"/>
      <c r="G19" s="34">
        <f t="shared" si="0"/>
        <v>61.91</v>
      </c>
      <c r="H19" s="109">
        <f t="shared" si="1"/>
        <v>61.91</v>
      </c>
    </row>
    <row r="20" spans="1:8" s="50" customFormat="1" ht="318.75" x14ac:dyDescent="0.25">
      <c r="A20" s="73" t="s">
        <v>29</v>
      </c>
      <c r="B20" s="31" t="s">
        <v>30</v>
      </c>
      <c r="C20" s="39" t="s">
        <v>28</v>
      </c>
      <c r="D20" s="32">
        <v>81</v>
      </c>
      <c r="E20" s="33">
        <v>1</v>
      </c>
      <c r="F20" s="34"/>
      <c r="G20" s="34">
        <f t="shared" si="0"/>
        <v>81</v>
      </c>
      <c r="H20" s="109">
        <f t="shared" si="1"/>
        <v>81</v>
      </c>
    </row>
    <row r="21" spans="1:8" s="50" customFormat="1" ht="267.75" x14ac:dyDescent="0.25">
      <c r="A21" s="73" t="s">
        <v>31</v>
      </c>
      <c r="B21" s="31" t="s">
        <v>32</v>
      </c>
      <c r="C21" s="39" t="s">
        <v>28</v>
      </c>
      <c r="D21" s="32">
        <v>81.849999999999994</v>
      </c>
      <c r="E21" s="33">
        <v>1</v>
      </c>
      <c r="F21" s="34"/>
      <c r="G21" s="34">
        <f t="shared" si="0"/>
        <v>81.849999999999994</v>
      </c>
      <c r="H21" s="109">
        <f t="shared" si="1"/>
        <v>81.849999999999994</v>
      </c>
    </row>
    <row r="22" spans="1:8" s="50" customFormat="1" ht="267.75" x14ac:dyDescent="0.25">
      <c r="A22" s="73" t="s">
        <v>33</v>
      </c>
      <c r="B22" s="31" t="s">
        <v>34</v>
      </c>
      <c r="C22" s="39" t="s">
        <v>28</v>
      </c>
      <c r="D22" s="32">
        <v>20.86</v>
      </c>
      <c r="E22" s="33">
        <v>1</v>
      </c>
      <c r="F22" s="34"/>
      <c r="G22" s="34">
        <f t="shared" si="0"/>
        <v>20.86</v>
      </c>
      <c r="H22" s="109">
        <f t="shared" si="1"/>
        <v>20.86</v>
      </c>
    </row>
    <row r="23" spans="1:8" s="50" customFormat="1" ht="255" x14ac:dyDescent="0.25">
      <c r="A23" s="73" t="s">
        <v>35</v>
      </c>
      <c r="B23" s="31" t="s">
        <v>36</v>
      </c>
      <c r="C23" s="39" t="s">
        <v>28</v>
      </c>
      <c r="D23" s="32">
        <v>137.13</v>
      </c>
      <c r="E23" s="33">
        <v>1</v>
      </c>
      <c r="F23" s="34"/>
      <c r="G23" s="34">
        <f t="shared" si="0"/>
        <v>137.13</v>
      </c>
      <c r="H23" s="109">
        <f t="shared" si="1"/>
        <v>137.13</v>
      </c>
    </row>
    <row r="24" spans="1:8" s="50" customFormat="1" ht="267.75" x14ac:dyDescent="0.25">
      <c r="A24" s="73" t="s">
        <v>37</v>
      </c>
      <c r="B24" s="31" t="s">
        <v>38</v>
      </c>
      <c r="C24" s="39" t="s">
        <v>28</v>
      </c>
      <c r="D24" s="32">
        <v>1.5</v>
      </c>
      <c r="E24" s="33">
        <v>1</v>
      </c>
      <c r="F24" s="34"/>
      <c r="G24" s="34">
        <f t="shared" si="0"/>
        <v>1.5</v>
      </c>
      <c r="H24" s="109">
        <f t="shared" si="1"/>
        <v>1.5</v>
      </c>
    </row>
    <row r="25" spans="1:8" s="50" customFormat="1" ht="267.75" x14ac:dyDescent="0.25">
      <c r="A25" s="73" t="s">
        <v>39</v>
      </c>
      <c r="B25" s="31" t="s">
        <v>40</v>
      </c>
      <c r="C25" s="39" t="s">
        <v>28</v>
      </c>
      <c r="D25" s="32">
        <v>13.5</v>
      </c>
      <c r="E25" s="33">
        <v>1</v>
      </c>
      <c r="F25" s="34"/>
      <c r="G25" s="34">
        <f t="shared" si="0"/>
        <v>13.5</v>
      </c>
      <c r="H25" s="109">
        <f t="shared" si="1"/>
        <v>13.5</v>
      </c>
    </row>
    <row r="26" spans="1:8" s="50" customFormat="1" ht="267.75" x14ac:dyDescent="0.25">
      <c r="A26" s="73" t="s">
        <v>41</v>
      </c>
      <c r="B26" s="31" t="s">
        <v>42</v>
      </c>
      <c r="C26" s="39" t="s">
        <v>28</v>
      </c>
      <c r="D26" s="32">
        <v>16.5</v>
      </c>
      <c r="E26" s="33">
        <v>1</v>
      </c>
      <c r="F26" s="34"/>
      <c r="G26" s="34">
        <f t="shared" si="0"/>
        <v>16.5</v>
      </c>
      <c r="H26" s="109">
        <f t="shared" si="1"/>
        <v>16.5</v>
      </c>
    </row>
    <row r="27" spans="1:8" s="50" customFormat="1" ht="267.75" x14ac:dyDescent="0.25">
      <c r="A27" s="73" t="s">
        <v>43</v>
      </c>
      <c r="B27" s="31" t="s">
        <v>44</v>
      </c>
      <c r="C27" s="39" t="s">
        <v>28</v>
      </c>
      <c r="D27" s="32">
        <v>3</v>
      </c>
      <c r="E27" s="33">
        <v>1</v>
      </c>
      <c r="F27" s="34"/>
      <c r="G27" s="34">
        <f t="shared" si="0"/>
        <v>3</v>
      </c>
      <c r="H27" s="109">
        <f t="shared" si="1"/>
        <v>3</v>
      </c>
    </row>
    <row r="28" spans="1:8" s="50" customFormat="1" ht="255" x14ac:dyDescent="0.25">
      <c r="A28" s="73" t="s">
        <v>45</v>
      </c>
      <c r="B28" s="31" t="s">
        <v>46</v>
      </c>
      <c r="C28" s="39" t="s">
        <v>28</v>
      </c>
      <c r="D28" s="32">
        <v>6</v>
      </c>
      <c r="E28" s="33">
        <v>1</v>
      </c>
      <c r="F28" s="34"/>
      <c r="G28" s="34">
        <f t="shared" si="0"/>
        <v>6</v>
      </c>
      <c r="H28" s="109">
        <f t="shared" si="1"/>
        <v>6</v>
      </c>
    </row>
    <row r="29" spans="1:8" s="50" customFormat="1" ht="255" x14ac:dyDescent="0.25">
      <c r="A29" s="73" t="s">
        <v>47</v>
      </c>
      <c r="B29" s="31" t="s">
        <v>48</v>
      </c>
      <c r="C29" s="39" t="s">
        <v>28</v>
      </c>
      <c r="D29" s="32">
        <v>7.5</v>
      </c>
      <c r="E29" s="33">
        <v>1</v>
      </c>
      <c r="F29" s="34"/>
      <c r="G29" s="34">
        <f t="shared" si="0"/>
        <v>7.5</v>
      </c>
      <c r="H29" s="109">
        <f t="shared" si="1"/>
        <v>7.5</v>
      </c>
    </row>
    <row r="30" spans="1:8" s="50" customFormat="1" ht="255" x14ac:dyDescent="0.25">
      <c r="A30" s="73" t="s">
        <v>49</v>
      </c>
      <c r="B30" s="31" t="s">
        <v>50</v>
      </c>
      <c r="C30" s="39" t="s">
        <v>28</v>
      </c>
      <c r="D30" s="32">
        <v>6</v>
      </c>
      <c r="E30" s="33">
        <v>1</v>
      </c>
      <c r="F30" s="34"/>
      <c r="G30" s="34">
        <f t="shared" si="0"/>
        <v>6</v>
      </c>
      <c r="H30" s="109">
        <f t="shared" si="1"/>
        <v>6</v>
      </c>
    </row>
    <row r="31" spans="1:8" s="50" customFormat="1" ht="255" x14ac:dyDescent="0.25">
      <c r="A31" s="73" t="s">
        <v>51</v>
      </c>
      <c r="B31" s="31" t="s">
        <v>52</v>
      </c>
      <c r="C31" s="39" t="s">
        <v>28</v>
      </c>
      <c r="D31" s="32">
        <v>1.5</v>
      </c>
      <c r="E31" s="33">
        <v>1</v>
      </c>
      <c r="F31" s="34"/>
      <c r="G31" s="34">
        <f t="shared" si="0"/>
        <v>1.5</v>
      </c>
      <c r="H31" s="109">
        <f t="shared" si="1"/>
        <v>1.5</v>
      </c>
    </row>
    <row r="32" spans="1:8" s="50" customFormat="1" ht="242.25" x14ac:dyDescent="0.25">
      <c r="A32" s="73" t="s">
        <v>53</v>
      </c>
      <c r="B32" s="31" t="s">
        <v>54</v>
      </c>
      <c r="C32" s="39" t="s">
        <v>28</v>
      </c>
      <c r="D32" s="32">
        <v>4.5</v>
      </c>
      <c r="E32" s="33">
        <v>1</v>
      </c>
      <c r="F32" s="34"/>
      <c r="G32" s="34">
        <f t="shared" si="0"/>
        <v>4.5</v>
      </c>
      <c r="H32" s="109">
        <f t="shared" si="1"/>
        <v>4.5</v>
      </c>
    </row>
    <row r="33" spans="1:8" s="50" customFormat="1" ht="242.25" x14ac:dyDescent="0.25">
      <c r="A33" s="73" t="s">
        <v>55</v>
      </c>
      <c r="B33" s="31" t="s">
        <v>56</v>
      </c>
      <c r="C33" s="39" t="s">
        <v>28</v>
      </c>
      <c r="D33" s="32">
        <v>45</v>
      </c>
      <c r="E33" s="33">
        <v>1</v>
      </c>
      <c r="F33" s="34"/>
      <c r="G33" s="34">
        <f t="shared" si="0"/>
        <v>45</v>
      </c>
      <c r="H33" s="109">
        <f t="shared" si="1"/>
        <v>45</v>
      </c>
    </row>
    <row r="34" spans="1:8" s="50" customFormat="1" ht="255" x14ac:dyDescent="0.25">
      <c r="A34" s="73" t="s">
        <v>57</v>
      </c>
      <c r="B34" s="31" t="s">
        <v>58</v>
      </c>
      <c r="C34" s="39" t="s">
        <v>28</v>
      </c>
      <c r="D34" s="32">
        <v>1.5</v>
      </c>
      <c r="E34" s="33">
        <v>1</v>
      </c>
      <c r="F34" s="34"/>
      <c r="G34" s="34">
        <f t="shared" si="0"/>
        <v>1.5</v>
      </c>
      <c r="H34" s="109">
        <f t="shared" si="1"/>
        <v>1.5</v>
      </c>
    </row>
    <row r="35" spans="1:8" s="50" customFormat="1" ht="255" x14ac:dyDescent="0.25">
      <c r="A35" s="73" t="s">
        <v>59</v>
      </c>
      <c r="B35" s="31" t="s">
        <v>60</v>
      </c>
      <c r="C35" s="39" t="s">
        <v>17</v>
      </c>
      <c r="D35" s="32">
        <v>1</v>
      </c>
      <c r="E35" s="33">
        <v>1</v>
      </c>
      <c r="F35" s="34"/>
      <c r="G35" s="34">
        <f t="shared" si="0"/>
        <v>1</v>
      </c>
      <c r="H35" s="109">
        <f t="shared" si="1"/>
        <v>1</v>
      </c>
    </row>
    <row r="36" spans="1:8" s="50" customFormat="1" ht="318.75" x14ac:dyDescent="0.25">
      <c r="A36" s="73" t="s">
        <v>61</v>
      </c>
      <c r="B36" s="31" t="s">
        <v>62</v>
      </c>
      <c r="C36" s="39" t="s">
        <v>63</v>
      </c>
      <c r="D36" s="32">
        <v>59.4</v>
      </c>
      <c r="E36" s="33">
        <v>1</v>
      </c>
      <c r="F36" s="34"/>
      <c r="G36" s="34">
        <f t="shared" si="0"/>
        <v>59.4</v>
      </c>
      <c r="H36" s="109">
        <f t="shared" si="1"/>
        <v>59.4</v>
      </c>
    </row>
    <row r="37" spans="1:8" s="50" customFormat="1" ht="318.75" x14ac:dyDescent="0.25">
      <c r="A37" s="73" t="s">
        <v>64</v>
      </c>
      <c r="B37" s="31" t="s">
        <v>65</v>
      </c>
      <c r="C37" s="39" t="s">
        <v>63</v>
      </c>
      <c r="D37" s="32">
        <v>56.8</v>
      </c>
      <c r="E37" s="33">
        <v>1</v>
      </c>
      <c r="F37" s="34"/>
      <c r="G37" s="34">
        <f t="shared" si="0"/>
        <v>56.8</v>
      </c>
      <c r="H37" s="109">
        <f t="shared" si="1"/>
        <v>56.8</v>
      </c>
    </row>
    <row r="38" spans="1:8" s="20" customFormat="1" ht="21.75" customHeight="1" x14ac:dyDescent="0.25">
      <c r="A38" s="68"/>
      <c r="B38" s="30" t="s">
        <v>66</v>
      </c>
      <c r="C38" s="38"/>
      <c r="D38" s="41"/>
      <c r="E38" s="62"/>
      <c r="F38" s="62"/>
      <c r="G38" s="35">
        <f>SUM(G13:G37)</f>
        <v>640.45000000000005</v>
      </c>
      <c r="H38" s="108">
        <f t="shared" si="1"/>
        <v>0</v>
      </c>
    </row>
    <row r="39" spans="1:8" s="20" customFormat="1" ht="21.75" customHeight="1" x14ac:dyDescent="0.25">
      <c r="A39" s="68" t="s">
        <v>1219</v>
      </c>
      <c r="B39" s="30" t="s">
        <v>67</v>
      </c>
      <c r="C39" s="38"/>
      <c r="D39" s="41"/>
      <c r="E39" s="62"/>
      <c r="F39" s="62"/>
      <c r="G39" s="35"/>
      <c r="H39" s="108">
        <f t="shared" si="1"/>
        <v>0</v>
      </c>
    </row>
    <row r="40" spans="1:8" s="50" customFormat="1" ht="344.25" x14ac:dyDescent="0.25">
      <c r="A40" s="73" t="s">
        <v>68</v>
      </c>
      <c r="B40" s="31" t="s">
        <v>69</v>
      </c>
      <c r="C40" s="39" t="s">
        <v>63</v>
      </c>
      <c r="D40" s="32">
        <v>690.42</v>
      </c>
      <c r="E40" s="33">
        <v>1</v>
      </c>
      <c r="F40" s="34"/>
      <c r="G40" s="34">
        <f t="shared" si="0"/>
        <v>690.42</v>
      </c>
      <c r="H40" s="109">
        <f t="shared" si="1"/>
        <v>690.42</v>
      </c>
    </row>
    <row r="41" spans="1:8" s="50" customFormat="1" ht="344.25" x14ac:dyDescent="0.25">
      <c r="A41" s="73" t="s">
        <v>70</v>
      </c>
      <c r="B41" s="31" t="s">
        <v>71</v>
      </c>
      <c r="C41" s="39" t="s">
        <v>63</v>
      </c>
      <c r="D41" s="32">
        <v>1002.89</v>
      </c>
      <c r="E41" s="33">
        <v>1</v>
      </c>
      <c r="F41" s="34"/>
      <c r="G41" s="34">
        <f t="shared" si="0"/>
        <v>1002.89</v>
      </c>
      <c r="H41" s="109">
        <f t="shared" si="1"/>
        <v>1002.89</v>
      </c>
    </row>
    <row r="42" spans="1:8" s="50" customFormat="1" ht="280.5" x14ac:dyDescent="0.25">
      <c r="A42" s="73" t="s">
        <v>72</v>
      </c>
      <c r="B42" s="31" t="s">
        <v>73</v>
      </c>
      <c r="C42" s="39" t="s">
        <v>28</v>
      </c>
      <c r="D42" s="32">
        <v>13.2</v>
      </c>
      <c r="E42" s="33">
        <v>1</v>
      </c>
      <c r="F42" s="34"/>
      <c r="G42" s="34">
        <f t="shared" si="0"/>
        <v>13.2</v>
      </c>
      <c r="H42" s="109">
        <f t="shared" si="1"/>
        <v>13.2</v>
      </c>
    </row>
    <row r="43" spans="1:8" s="50" customFormat="1" ht="293.25" x14ac:dyDescent="0.25">
      <c r="A43" s="73" t="s">
        <v>74</v>
      </c>
      <c r="B43" s="31" t="s">
        <v>75</v>
      </c>
      <c r="C43" s="39" t="s">
        <v>28</v>
      </c>
      <c r="D43" s="32">
        <v>13.8</v>
      </c>
      <c r="E43" s="33">
        <v>1</v>
      </c>
      <c r="F43" s="34"/>
      <c r="G43" s="34">
        <f t="shared" si="0"/>
        <v>13.8</v>
      </c>
      <c r="H43" s="109">
        <f t="shared" si="1"/>
        <v>13.8</v>
      </c>
    </row>
    <row r="44" spans="1:8" s="50" customFormat="1" ht="293.25" x14ac:dyDescent="0.25">
      <c r="A44" s="73" t="s">
        <v>76</v>
      </c>
      <c r="B44" s="31" t="s">
        <v>77</v>
      </c>
      <c r="C44" s="39" t="s">
        <v>28</v>
      </c>
      <c r="D44" s="32">
        <v>59.8</v>
      </c>
      <c r="E44" s="33">
        <v>1</v>
      </c>
      <c r="F44" s="34"/>
      <c r="G44" s="34">
        <f t="shared" si="0"/>
        <v>59.8</v>
      </c>
      <c r="H44" s="109">
        <f t="shared" si="1"/>
        <v>59.8</v>
      </c>
    </row>
    <row r="45" spans="1:8" s="50" customFormat="1" ht="293.25" x14ac:dyDescent="0.25">
      <c r="A45" s="73" t="s">
        <v>78</v>
      </c>
      <c r="B45" s="31" t="s">
        <v>79</v>
      </c>
      <c r="C45" s="39" t="s">
        <v>28</v>
      </c>
      <c r="D45" s="32">
        <v>101.2</v>
      </c>
      <c r="E45" s="33">
        <v>1</v>
      </c>
      <c r="F45" s="34"/>
      <c r="G45" s="34">
        <f t="shared" si="0"/>
        <v>101.2</v>
      </c>
      <c r="H45" s="109">
        <f t="shared" si="1"/>
        <v>101.2</v>
      </c>
    </row>
    <row r="46" spans="1:8" s="50" customFormat="1" ht="293.25" x14ac:dyDescent="0.25">
      <c r="A46" s="73" t="s">
        <v>80</v>
      </c>
      <c r="B46" s="31" t="s">
        <v>81</v>
      </c>
      <c r="C46" s="39" t="s">
        <v>28</v>
      </c>
      <c r="D46" s="32">
        <v>13.8</v>
      </c>
      <c r="E46" s="33">
        <v>1</v>
      </c>
      <c r="F46" s="34"/>
      <c r="G46" s="34">
        <f t="shared" si="0"/>
        <v>13.8</v>
      </c>
      <c r="H46" s="109">
        <f t="shared" si="1"/>
        <v>13.8</v>
      </c>
    </row>
    <row r="47" spans="1:8" s="50" customFormat="1" ht="255" x14ac:dyDescent="0.25">
      <c r="A47" s="73" t="s">
        <v>82</v>
      </c>
      <c r="B47" s="31" t="s">
        <v>83</v>
      </c>
      <c r="C47" s="39" t="s">
        <v>28</v>
      </c>
      <c r="D47" s="32">
        <v>18.399999999999999</v>
      </c>
      <c r="E47" s="33">
        <v>1</v>
      </c>
      <c r="F47" s="34"/>
      <c r="G47" s="34">
        <f t="shared" si="0"/>
        <v>18.399999999999999</v>
      </c>
      <c r="H47" s="109">
        <f t="shared" si="1"/>
        <v>18.399999999999999</v>
      </c>
    </row>
    <row r="48" spans="1:8" s="50" customFormat="1" ht="255" x14ac:dyDescent="0.25">
      <c r="A48" s="73" t="s">
        <v>84</v>
      </c>
      <c r="B48" s="31" t="s">
        <v>85</v>
      </c>
      <c r="C48" s="39" t="s">
        <v>28</v>
      </c>
      <c r="D48" s="32">
        <v>16.25</v>
      </c>
      <c r="E48" s="33">
        <v>1</v>
      </c>
      <c r="F48" s="34"/>
      <c r="G48" s="34">
        <f t="shared" si="0"/>
        <v>16.25</v>
      </c>
      <c r="H48" s="109">
        <f t="shared" si="1"/>
        <v>16.25</v>
      </c>
    </row>
    <row r="49" spans="1:8" s="50" customFormat="1" ht="267.75" x14ac:dyDescent="0.25">
      <c r="A49" s="73" t="s">
        <v>86</v>
      </c>
      <c r="B49" s="31" t="s">
        <v>87</v>
      </c>
      <c r="C49" s="39" t="s">
        <v>28</v>
      </c>
      <c r="D49" s="32">
        <v>46</v>
      </c>
      <c r="E49" s="33">
        <v>1</v>
      </c>
      <c r="F49" s="34"/>
      <c r="G49" s="34">
        <f t="shared" si="0"/>
        <v>46</v>
      </c>
      <c r="H49" s="109">
        <f t="shared" si="1"/>
        <v>46</v>
      </c>
    </row>
    <row r="50" spans="1:8" s="50" customFormat="1" ht="267.75" x14ac:dyDescent="0.25">
      <c r="A50" s="73" t="s">
        <v>88</v>
      </c>
      <c r="B50" s="31" t="s">
        <v>89</v>
      </c>
      <c r="C50" s="39" t="s">
        <v>28</v>
      </c>
      <c r="D50" s="32">
        <v>9.1999999999999993</v>
      </c>
      <c r="E50" s="33">
        <v>1</v>
      </c>
      <c r="F50" s="34"/>
      <c r="G50" s="34">
        <f t="shared" si="0"/>
        <v>9.1999999999999993</v>
      </c>
      <c r="H50" s="109">
        <f t="shared" si="1"/>
        <v>9.1999999999999993</v>
      </c>
    </row>
    <row r="51" spans="1:8" s="50" customFormat="1" ht="255" x14ac:dyDescent="0.25">
      <c r="A51" s="73" t="s">
        <v>90</v>
      </c>
      <c r="B51" s="31" t="s">
        <v>91</v>
      </c>
      <c r="C51" s="39" t="s">
        <v>28</v>
      </c>
      <c r="D51" s="32">
        <v>78.2</v>
      </c>
      <c r="E51" s="33">
        <v>1</v>
      </c>
      <c r="F51" s="34"/>
      <c r="G51" s="34">
        <f t="shared" si="0"/>
        <v>78.2</v>
      </c>
      <c r="H51" s="109">
        <f t="shared" si="1"/>
        <v>78.2</v>
      </c>
    </row>
    <row r="52" spans="1:8" s="50" customFormat="1" ht="255" x14ac:dyDescent="0.25">
      <c r="A52" s="73" t="s">
        <v>92</v>
      </c>
      <c r="B52" s="31" t="s">
        <v>93</v>
      </c>
      <c r="C52" s="39" t="s">
        <v>28</v>
      </c>
      <c r="D52" s="32">
        <v>304.39999999999998</v>
      </c>
      <c r="E52" s="33">
        <v>1</v>
      </c>
      <c r="F52" s="34"/>
      <c r="G52" s="34">
        <f t="shared" si="0"/>
        <v>304.39999999999998</v>
      </c>
      <c r="H52" s="109">
        <f t="shared" si="1"/>
        <v>304.39999999999998</v>
      </c>
    </row>
    <row r="53" spans="1:8" s="50" customFormat="1" ht="255" x14ac:dyDescent="0.25">
      <c r="A53" s="73" t="s">
        <v>94</v>
      </c>
      <c r="B53" s="31" t="s">
        <v>95</v>
      </c>
      <c r="C53" s="39" t="s">
        <v>28</v>
      </c>
      <c r="D53" s="32">
        <v>13.8</v>
      </c>
      <c r="E53" s="33">
        <v>1</v>
      </c>
      <c r="F53" s="34"/>
      <c r="G53" s="34">
        <f t="shared" si="0"/>
        <v>13.8</v>
      </c>
      <c r="H53" s="109">
        <f t="shared" si="1"/>
        <v>13.8</v>
      </c>
    </row>
    <row r="54" spans="1:8" s="50" customFormat="1" ht="306" x14ac:dyDescent="0.25">
      <c r="A54" s="73" t="s">
        <v>96</v>
      </c>
      <c r="B54" s="31" t="s">
        <v>97</v>
      </c>
      <c r="C54" s="39" t="s">
        <v>63</v>
      </c>
      <c r="D54" s="32">
        <v>464.58</v>
      </c>
      <c r="E54" s="33">
        <v>1</v>
      </c>
      <c r="F54" s="34"/>
      <c r="G54" s="34">
        <f t="shared" si="0"/>
        <v>464.58</v>
      </c>
      <c r="H54" s="109">
        <f t="shared" si="1"/>
        <v>464.58</v>
      </c>
    </row>
    <row r="55" spans="1:8" s="50" customFormat="1" ht="306" x14ac:dyDescent="0.25">
      <c r="A55" s="73" t="s">
        <v>98</v>
      </c>
      <c r="B55" s="31" t="s">
        <v>99</v>
      </c>
      <c r="C55" s="39" t="s">
        <v>63</v>
      </c>
      <c r="D55" s="32">
        <v>142.15</v>
      </c>
      <c r="E55" s="33">
        <v>1</v>
      </c>
      <c r="F55" s="34"/>
      <c r="G55" s="34">
        <f t="shared" si="0"/>
        <v>142.15</v>
      </c>
      <c r="H55" s="109">
        <f t="shared" si="1"/>
        <v>142.15</v>
      </c>
    </row>
    <row r="56" spans="1:8" s="50" customFormat="1" ht="255" x14ac:dyDescent="0.25">
      <c r="A56" s="73" t="s">
        <v>100</v>
      </c>
      <c r="B56" s="31" t="s">
        <v>101</v>
      </c>
      <c r="C56" s="39" t="s">
        <v>63</v>
      </c>
      <c r="D56" s="32">
        <v>155.9</v>
      </c>
      <c r="E56" s="33">
        <v>1</v>
      </c>
      <c r="F56" s="34"/>
      <c r="G56" s="34">
        <f t="shared" si="0"/>
        <v>155.9</v>
      </c>
      <c r="H56" s="109">
        <f t="shared" si="1"/>
        <v>155.9</v>
      </c>
    </row>
    <row r="57" spans="1:8" s="50" customFormat="1" ht="242.25" x14ac:dyDescent="0.25">
      <c r="A57" s="73" t="s">
        <v>102</v>
      </c>
      <c r="B57" s="31" t="s">
        <v>103</v>
      </c>
      <c r="C57" s="39" t="s">
        <v>63</v>
      </c>
      <c r="D57" s="32">
        <v>590.37</v>
      </c>
      <c r="E57" s="33">
        <v>1</v>
      </c>
      <c r="F57" s="34"/>
      <c r="G57" s="34">
        <f t="shared" si="0"/>
        <v>590.37</v>
      </c>
      <c r="H57" s="109">
        <f t="shared" si="1"/>
        <v>590.37</v>
      </c>
    </row>
    <row r="58" spans="1:8" s="50" customFormat="1" ht="229.5" x14ac:dyDescent="0.25">
      <c r="A58" s="73" t="s">
        <v>104</v>
      </c>
      <c r="B58" s="31" t="s">
        <v>105</v>
      </c>
      <c r="C58" s="39" t="s">
        <v>63</v>
      </c>
      <c r="D58" s="32">
        <v>917.64</v>
      </c>
      <c r="E58" s="33">
        <v>1</v>
      </c>
      <c r="F58" s="34"/>
      <c r="G58" s="34">
        <f t="shared" si="0"/>
        <v>917.64</v>
      </c>
      <c r="H58" s="109">
        <f t="shared" si="1"/>
        <v>917.64</v>
      </c>
    </row>
    <row r="59" spans="1:8" s="50" customFormat="1" ht="204" x14ac:dyDescent="0.25">
      <c r="A59" s="73" t="s">
        <v>106</v>
      </c>
      <c r="B59" s="31" t="s">
        <v>107</v>
      </c>
      <c r="C59" s="39" t="s">
        <v>63</v>
      </c>
      <c r="D59" s="32">
        <v>917.64</v>
      </c>
      <c r="E59" s="33">
        <v>1</v>
      </c>
      <c r="F59" s="34"/>
      <c r="G59" s="34">
        <f t="shared" si="0"/>
        <v>917.64</v>
      </c>
      <c r="H59" s="109">
        <f t="shared" si="1"/>
        <v>917.64</v>
      </c>
    </row>
    <row r="60" spans="1:8" s="50" customFormat="1" ht="165.75" x14ac:dyDescent="0.25">
      <c r="A60" s="73" t="s">
        <v>108</v>
      </c>
      <c r="B60" s="31" t="s">
        <v>109</v>
      </c>
      <c r="C60" s="39" t="s">
        <v>63</v>
      </c>
      <c r="D60" s="32">
        <v>85.49</v>
      </c>
      <c r="E60" s="33">
        <v>1</v>
      </c>
      <c r="F60" s="34"/>
      <c r="G60" s="34">
        <f t="shared" si="0"/>
        <v>85.49</v>
      </c>
      <c r="H60" s="109">
        <f t="shared" si="1"/>
        <v>85.49</v>
      </c>
    </row>
    <row r="61" spans="1:8" s="20" customFormat="1" ht="21.75" customHeight="1" x14ac:dyDescent="0.25">
      <c r="A61" s="68"/>
      <c r="B61" s="30" t="s">
        <v>110</v>
      </c>
      <c r="C61" s="38"/>
      <c r="D61" s="41"/>
      <c r="E61" s="62"/>
      <c r="F61" s="62"/>
      <c r="G61" s="35">
        <f>SUM(G40:G60)</f>
        <v>5655.13</v>
      </c>
      <c r="H61" s="108">
        <f t="shared" si="1"/>
        <v>0</v>
      </c>
    </row>
    <row r="62" spans="1:8" s="20" customFormat="1" ht="21.75" customHeight="1" x14ac:dyDescent="0.25">
      <c r="A62" s="68" t="s">
        <v>1220</v>
      </c>
      <c r="B62" s="30" t="s">
        <v>111</v>
      </c>
      <c r="C62" s="38"/>
      <c r="D62" s="41"/>
      <c r="E62" s="62"/>
      <c r="F62" s="62"/>
      <c r="G62" s="35"/>
      <c r="H62" s="108">
        <f t="shared" si="1"/>
        <v>0</v>
      </c>
    </row>
    <row r="63" spans="1:8" s="50" customFormat="1" ht="409.5" x14ac:dyDescent="0.25">
      <c r="A63" s="73" t="s">
        <v>112</v>
      </c>
      <c r="B63" s="31" t="s">
        <v>113</v>
      </c>
      <c r="C63" s="39" t="s">
        <v>63</v>
      </c>
      <c r="D63" s="32">
        <v>151.87</v>
      </c>
      <c r="E63" s="33">
        <v>1</v>
      </c>
      <c r="F63" s="34"/>
      <c r="G63" s="34">
        <f t="shared" si="0"/>
        <v>151.87</v>
      </c>
      <c r="H63" s="109">
        <f t="shared" si="1"/>
        <v>151.87</v>
      </c>
    </row>
    <row r="64" spans="1:8" s="50" customFormat="1" ht="306" x14ac:dyDescent="0.25">
      <c r="A64" s="73" t="s">
        <v>114</v>
      </c>
      <c r="B64" s="31" t="s">
        <v>115</v>
      </c>
      <c r="C64" s="39" t="s">
        <v>17</v>
      </c>
      <c r="D64" s="32">
        <v>1</v>
      </c>
      <c r="E64" s="33">
        <v>1</v>
      </c>
      <c r="F64" s="34"/>
      <c r="G64" s="34">
        <f t="shared" si="0"/>
        <v>1</v>
      </c>
      <c r="H64" s="109">
        <f t="shared" si="1"/>
        <v>1</v>
      </c>
    </row>
    <row r="65" spans="1:8" s="50" customFormat="1" ht="409.5" x14ac:dyDescent="0.25">
      <c r="A65" s="73" t="s">
        <v>116</v>
      </c>
      <c r="B65" s="31" t="s">
        <v>117</v>
      </c>
      <c r="C65" s="39" t="s">
        <v>63</v>
      </c>
      <c r="D65" s="32">
        <v>684.11</v>
      </c>
      <c r="E65" s="33">
        <v>1</v>
      </c>
      <c r="F65" s="34"/>
      <c r="G65" s="34">
        <f t="shared" si="0"/>
        <v>684.11</v>
      </c>
      <c r="H65" s="109">
        <f t="shared" si="1"/>
        <v>684.11</v>
      </c>
    </row>
    <row r="66" spans="1:8" s="50" customFormat="1" ht="306" x14ac:dyDescent="0.25">
      <c r="A66" s="73" t="s">
        <v>118</v>
      </c>
      <c r="B66" s="31" t="s">
        <v>119</v>
      </c>
      <c r="C66" s="39" t="s">
        <v>17</v>
      </c>
      <c r="D66" s="32">
        <v>1</v>
      </c>
      <c r="E66" s="33">
        <v>1</v>
      </c>
      <c r="F66" s="34"/>
      <c r="G66" s="34">
        <f t="shared" si="0"/>
        <v>1</v>
      </c>
      <c r="H66" s="109">
        <f t="shared" si="1"/>
        <v>1</v>
      </c>
    </row>
    <row r="67" spans="1:8" s="50" customFormat="1" ht="318.75" x14ac:dyDescent="0.25">
      <c r="A67" s="73" t="s">
        <v>120</v>
      </c>
      <c r="B67" s="31" t="s">
        <v>121</v>
      </c>
      <c r="C67" s="39" t="s">
        <v>17</v>
      </c>
      <c r="D67" s="32">
        <v>1</v>
      </c>
      <c r="E67" s="33">
        <v>1</v>
      </c>
      <c r="F67" s="34"/>
      <c r="G67" s="34">
        <f t="shared" si="0"/>
        <v>1</v>
      </c>
      <c r="H67" s="109">
        <f t="shared" si="1"/>
        <v>1</v>
      </c>
    </row>
    <row r="68" spans="1:8" s="50" customFormat="1" ht="409.5" x14ac:dyDescent="0.25">
      <c r="A68" s="73" t="s">
        <v>122</v>
      </c>
      <c r="B68" s="31" t="s">
        <v>123</v>
      </c>
      <c r="C68" s="39" t="s">
        <v>63</v>
      </c>
      <c r="D68" s="32">
        <v>684.11</v>
      </c>
      <c r="E68" s="33">
        <v>1</v>
      </c>
      <c r="F68" s="34"/>
      <c r="G68" s="34">
        <f t="shared" si="0"/>
        <v>684.11</v>
      </c>
      <c r="H68" s="109">
        <f t="shared" si="1"/>
        <v>684.11</v>
      </c>
    </row>
    <row r="69" spans="1:8" s="50" customFormat="1" ht="318.75" x14ac:dyDescent="0.25">
      <c r="A69" s="73" t="s">
        <v>124</v>
      </c>
      <c r="B69" s="31" t="s">
        <v>125</v>
      </c>
      <c r="C69" s="39" t="s">
        <v>17</v>
      </c>
      <c r="D69" s="32">
        <v>1</v>
      </c>
      <c r="E69" s="33">
        <v>1</v>
      </c>
      <c r="F69" s="34"/>
      <c r="G69" s="34">
        <f t="shared" si="0"/>
        <v>1</v>
      </c>
      <c r="H69" s="109">
        <f t="shared" si="1"/>
        <v>1</v>
      </c>
    </row>
    <row r="70" spans="1:8" s="50" customFormat="1" ht="216.75" x14ac:dyDescent="0.25">
      <c r="A70" s="73" t="s">
        <v>126</v>
      </c>
      <c r="B70" s="31" t="s">
        <v>127</v>
      </c>
      <c r="C70" s="39" t="s">
        <v>63</v>
      </c>
      <c r="D70" s="32">
        <v>66.430000000000007</v>
      </c>
      <c r="E70" s="33">
        <v>1</v>
      </c>
      <c r="F70" s="34"/>
      <c r="G70" s="34">
        <f t="shared" si="0"/>
        <v>66.430000000000007</v>
      </c>
      <c r="H70" s="109">
        <f t="shared" si="1"/>
        <v>66.430000000000007</v>
      </c>
    </row>
    <row r="71" spans="1:8" s="50" customFormat="1" ht="409.5" x14ac:dyDescent="0.25">
      <c r="A71" s="73" t="s">
        <v>128</v>
      </c>
      <c r="B71" s="31" t="s">
        <v>129</v>
      </c>
      <c r="C71" s="39" t="s">
        <v>63</v>
      </c>
      <c r="D71" s="32">
        <v>130.18</v>
      </c>
      <c r="E71" s="33">
        <v>1</v>
      </c>
      <c r="F71" s="34"/>
      <c r="G71" s="34">
        <f t="shared" si="0"/>
        <v>130.18</v>
      </c>
      <c r="H71" s="109">
        <f t="shared" si="1"/>
        <v>130.18</v>
      </c>
    </row>
    <row r="72" spans="1:8" s="50" customFormat="1" ht="306" x14ac:dyDescent="0.25">
      <c r="A72" s="73" t="s">
        <v>130</v>
      </c>
      <c r="B72" s="31" t="s">
        <v>131</v>
      </c>
      <c r="C72" s="39" t="s">
        <v>17</v>
      </c>
      <c r="D72" s="32">
        <v>1</v>
      </c>
      <c r="E72" s="33">
        <v>1</v>
      </c>
      <c r="F72" s="34"/>
      <c r="G72" s="34">
        <f t="shared" si="0"/>
        <v>1</v>
      </c>
      <c r="H72" s="109">
        <f t="shared" si="1"/>
        <v>1</v>
      </c>
    </row>
    <row r="73" spans="1:8" s="50" customFormat="1" ht="409.5" x14ac:dyDescent="0.25">
      <c r="A73" s="73" t="s">
        <v>132</v>
      </c>
      <c r="B73" s="31" t="s">
        <v>133</v>
      </c>
      <c r="C73" s="39" t="s">
        <v>63</v>
      </c>
      <c r="D73" s="32">
        <v>137.99</v>
      </c>
      <c r="E73" s="33">
        <v>1</v>
      </c>
      <c r="F73" s="34"/>
      <c r="G73" s="34">
        <f t="shared" si="0"/>
        <v>137.99</v>
      </c>
      <c r="H73" s="109">
        <f t="shared" si="1"/>
        <v>137.99</v>
      </c>
    </row>
    <row r="74" spans="1:8" s="50" customFormat="1" ht="409.5" x14ac:dyDescent="0.25">
      <c r="A74" s="73" t="s">
        <v>134</v>
      </c>
      <c r="B74" s="31" t="s">
        <v>135</v>
      </c>
      <c r="C74" s="39" t="s">
        <v>17</v>
      </c>
      <c r="D74" s="32">
        <v>1</v>
      </c>
      <c r="E74" s="33">
        <v>1</v>
      </c>
      <c r="F74" s="34"/>
      <c r="G74" s="34">
        <f t="shared" si="0"/>
        <v>1</v>
      </c>
      <c r="H74" s="109">
        <f t="shared" si="1"/>
        <v>1</v>
      </c>
    </row>
    <row r="75" spans="1:8" s="50" customFormat="1" ht="140.25" x14ac:dyDescent="0.25">
      <c r="A75" s="73" t="s">
        <v>136</v>
      </c>
      <c r="B75" s="31" t="s">
        <v>137</v>
      </c>
      <c r="C75" s="39" t="s">
        <v>138</v>
      </c>
      <c r="D75" s="32">
        <v>473.9</v>
      </c>
      <c r="E75" s="33">
        <v>1</v>
      </c>
      <c r="F75" s="34"/>
      <c r="G75" s="34">
        <f t="shared" si="0"/>
        <v>473.9</v>
      </c>
      <c r="H75" s="109">
        <f t="shared" si="1"/>
        <v>473.9</v>
      </c>
    </row>
    <row r="76" spans="1:8" s="50" customFormat="1" ht="89.25" x14ac:dyDescent="0.25">
      <c r="A76" s="73" t="s">
        <v>139</v>
      </c>
      <c r="B76" s="31" t="s">
        <v>140</v>
      </c>
      <c r="C76" s="39" t="s">
        <v>28</v>
      </c>
      <c r="D76" s="32">
        <v>209.73</v>
      </c>
      <c r="E76" s="33">
        <v>1</v>
      </c>
      <c r="F76" s="34"/>
      <c r="G76" s="34">
        <f t="shared" si="0"/>
        <v>209.73</v>
      </c>
      <c r="H76" s="109">
        <f t="shared" si="1"/>
        <v>209.73</v>
      </c>
    </row>
    <row r="77" spans="1:8" s="50" customFormat="1" ht="204" x14ac:dyDescent="0.25">
      <c r="A77" s="73" t="s">
        <v>141</v>
      </c>
      <c r="B77" s="31" t="s">
        <v>142</v>
      </c>
      <c r="C77" s="39" t="s">
        <v>63</v>
      </c>
      <c r="D77" s="32">
        <v>181</v>
      </c>
      <c r="E77" s="33">
        <v>1</v>
      </c>
      <c r="F77" s="34"/>
      <c r="G77" s="34">
        <f t="shared" si="0"/>
        <v>181</v>
      </c>
      <c r="H77" s="109">
        <f t="shared" si="1"/>
        <v>181</v>
      </c>
    </row>
    <row r="78" spans="1:8" s="50" customFormat="1" ht="153" x14ac:dyDescent="0.25">
      <c r="A78" s="73" t="s">
        <v>143</v>
      </c>
      <c r="B78" s="31" t="s">
        <v>144</v>
      </c>
      <c r="C78" s="39" t="s">
        <v>63</v>
      </c>
      <c r="D78" s="32">
        <v>46.46</v>
      </c>
      <c r="E78" s="33">
        <v>1</v>
      </c>
      <c r="F78" s="34"/>
      <c r="G78" s="34">
        <f t="shared" si="0"/>
        <v>46.46</v>
      </c>
      <c r="H78" s="109">
        <f t="shared" si="1"/>
        <v>46.46</v>
      </c>
    </row>
    <row r="79" spans="1:8" s="20" customFormat="1" ht="21.75" customHeight="1" x14ac:dyDescent="0.25">
      <c r="A79" s="68"/>
      <c r="B79" s="30" t="s">
        <v>145</v>
      </c>
      <c r="C79" s="38"/>
      <c r="D79" s="41"/>
      <c r="E79" s="62"/>
      <c r="F79" s="62"/>
      <c r="G79" s="35">
        <f>SUM(G63:G78)</f>
        <v>2771.78</v>
      </c>
      <c r="H79" s="108">
        <f t="shared" ref="H79:H142" si="2">ROUND($D79*E79,2)</f>
        <v>0</v>
      </c>
    </row>
    <row r="80" spans="1:8" s="20" customFormat="1" ht="21.75" customHeight="1" x14ac:dyDescent="0.25">
      <c r="A80" s="68" t="s">
        <v>1221</v>
      </c>
      <c r="B80" s="30" t="s">
        <v>146</v>
      </c>
      <c r="C80" s="38"/>
      <c r="D80" s="41"/>
      <c r="E80" s="62"/>
      <c r="F80" s="62"/>
      <c r="G80" s="35"/>
      <c r="H80" s="108">
        <f t="shared" si="2"/>
        <v>0</v>
      </c>
    </row>
    <row r="81" spans="1:8" s="50" customFormat="1" ht="165.75" x14ac:dyDescent="0.25">
      <c r="A81" s="73" t="s">
        <v>147</v>
      </c>
      <c r="B81" s="31" t="s">
        <v>148</v>
      </c>
      <c r="C81" s="39" t="s">
        <v>63</v>
      </c>
      <c r="D81" s="32">
        <v>963.81</v>
      </c>
      <c r="E81" s="33">
        <v>1</v>
      </c>
      <c r="F81" s="34"/>
      <c r="G81" s="34">
        <f t="shared" ref="G81:G144" si="3">ROUND($D81*E81,2)</f>
        <v>963.81</v>
      </c>
      <c r="H81" s="109">
        <f t="shared" si="2"/>
        <v>963.81</v>
      </c>
    </row>
    <row r="82" spans="1:8" s="50" customFormat="1" ht="229.5" x14ac:dyDescent="0.25">
      <c r="A82" s="73" t="s">
        <v>149</v>
      </c>
      <c r="B82" s="31" t="s">
        <v>150</v>
      </c>
      <c r="C82" s="39" t="s">
        <v>63</v>
      </c>
      <c r="D82" s="32">
        <v>108.73</v>
      </c>
      <c r="E82" s="33">
        <v>1</v>
      </c>
      <c r="F82" s="34"/>
      <c r="G82" s="34">
        <f t="shared" si="3"/>
        <v>108.73</v>
      </c>
      <c r="H82" s="109">
        <f t="shared" si="2"/>
        <v>108.73</v>
      </c>
    </row>
    <row r="83" spans="1:8" s="50" customFormat="1" ht="165.75" x14ac:dyDescent="0.25">
      <c r="A83" s="73" t="s">
        <v>151</v>
      </c>
      <c r="B83" s="31" t="s">
        <v>152</v>
      </c>
      <c r="C83" s="39" t="s">
        <v>63</v>
      </c>
      <c r="D83" s="32">
        <v>77.3</v>
      </c>
      <c r="E83" s="33">
        <v>1</v>
      </c>
      <c r="F83" s="34"/>
      <c r="G83" s="34">
        <f t="shared" si="3"/>
        <v>77.3</v>
      </c>
      <c r="H83" s="109">
        <f t="shared" si="2"/>
        <v>77.3</v>
      </c>
    </row>
    <row r="84" spans="1:8" s="50" customFormat="1" ht="216.75" x14ac:dyDescent="0.25">
      <c r="A84" s="73" t="s">
        <v>153</v>
      </c>
      <c r="B84" s="31" t="s">
        <v>154</v>
      </c>
      <c r="C84" s="39" t="s">
        <v>63</v>
      </c>
      <c r="D84" s="32">
        <v>50.3</v>
      </c>
      <c r="E84" s="33">
        <v>1</v>
      </c>
      <c r="F84" s="34"/>
      <c r="G84" s="34">
        <f t="shared" si="3"/>
        <v>50.3</v>
      </c>
      <c r="H84" s="109">
        <f t="shared" si="2"/>
        <v>50.3</v>
      </c>
    </row>
    <row r="85" spans="1:8" s="50" customFormat="1" ht="153" x14ac:dyDescent="0.25">
      <c r="A85" s="73" t="s">
        <v>155</v>
      </c>
      <c r="B85" s="31" t="s">
        <v>156</v>
      </c>
      <c r="C85" s="39" t="s">
        <v>63</v>
      </c>
      <c r="D85" s="32">
        <v>467.2</v>
      </c>
      <c r="E85" s="33">
        <v>1</v>
      </c>
      <c r="F85" s="34"/>
      <c r="G85" s="34">
        <f t="shared" si="3"/>
        <v>467.2</v>
      </c>
      <c r="H85" s="109">
        <f t="shared" si="2"/>
        <v>467.2</v>
      </c>
    </row>
    <row r="86" spans="1:8" s="50" customFormat="1" ht="153" x14ac:dyDescent="0.25">
      <c r="A86" s="73" t="s">
        <v>157</v>
      </c>
      <c r="B86" s="31" t="s">
        <v>158</v>
      </c>
      <c r="C86" s="39" t="s">
        <v>63</v>
      </c>
      <c r="D86" s="32">
        <v>162.6</v>
      </c>
      <c r="E86" s="33">
        <v>1</v>
      </c>
      <c r="F86" s="34"/>
      <c r="G86" s="34">
        <f t="shared" si="3"/>
        <v>162.6</v>
      </c>
      <c r="H86" s="109">
        <f t="shared" si="2"/>
        <v>162.6</v>
      </c>
    </row>
    <row r="87" spans="1:8" s="50" customFormat="1" ht="114.75" x14ac:dyDescent="0.25">
      <c r="A87" s="73" t="s">
        <v>159</v>
      </c>
      <c r="B87" s="31" t="s">
        <v>160</v>
      </c>
      <c r="C87" s="39" t="s">
        <v>28</v>
      </c>
      <c r="D87" s="32">
        <v>95.23</v>
      </c>
      <c r="E87" s="33">
        <v>1</v>
      </c>
      <c r="F87" s="34"/>
      <c r="G87" s="34">
        <f t="shared" si="3"/>
        <v>95.23</v>
      </c>
      <c r="H87" s="109">
        <f t="shared" si="2"/>
        <v>95.23</v>
      </c>
    </row>
    <row r="88" spans="1:8" s="50" customFormat="1" ht="280.5" x14ac:dyDescent="0.25">
      <c r="A88" s="73" t="s">
        <v>161</v>
      </c>
      <c r="B88" s="31" t="s">
        <v>162</v>
      </c>
      <c r="C88" s="39" t="s">
        <v>63</v>
      </c>
      <c r="D88" s="32">
        <v>4032.34</v>
      </c>
      <c r="E88" s="33">
        <v>1</v>
      </c>
      <c r="F88" s="34"/>
      <c r="G88" s="34">
        <f t="shared" si="3"/>
        <v>4032.34</v>
      </c>
      <c r="H88" s="109">
        <f t="shared" si="2"/>
        <v>4032.34</v>
      </c>
    </row>
    <row r="89" spans="1:8" s="50" customFormat="1" ht="191.25" x14ac:dyDescent="0.25">
      <c r="A89" s="73" t="s">
        <v>163</v>
      </c>
      <c r="B89" s="31" t="s">
        <v>164</v>
      </c>
      <c r="C89" s="39" t="s">
        <v>63</v>
      </c>
      <c r="D89" s="32">
        <v>1092.57</v>
      </c>
      <c r="E89" s="33">
        <v>1</v>
      </c>
      <c r="F89" s="34"/>
      <c r="G89" s="34">
        <f t="shared" si="3"/>
        <v>1092.57</v>
      </c>
      <c r="H89" s="109">
        <f t="shared" si="2"/>
        <v>1092.57</v>
      </c>
    </row>
    <row r="90" spans="1:8" s="50" customFormat="1" ht="204" x14ac:dyDescent="0.25">
      <c r="A90" s="73" t="s">
        <v>165</v>
      </c>
      <c r="B90" s="31" t="s">
        <v>166</v>
      </c>
      <c r="C90" s="39" t="s">
        <v>63</v>
      </c>
      <c r="D90" s="32">
        <v>251.46</v>
      </c>
      <c r="E90" s="33">
        <v>1</v>
      </c>
      <c r="F90" s="34"/>
      <c r="G90" s="34">
        <f t="shared" si="3"/>
        <v>251.46</v>
      </c>
      <c r="H90" s="109">
        <f t="shared" si="2"/>
        <v>251.46</v>
      </c>
    </row>
    <row r="91" spans="1:8" s="50" customFormat="1" ht="204" x14ac:dyDescent="0.25">
      <c r="A91" s="73" t="s">
        <v>167</v>
      </c>
      <c r="B91" s="31" t="s">
        <v>168</v>
      </c>
      <c r="C91" s="39" t="s">
        <v>63</v>
      </c>
      <c r="D91" s="32">
        <v>66.010000000000005</v>
      </c>
      <c r="E91" s="33">
        <v>1</v>
      </c>
      <c r="F91" s="34"/>
      <c r="G91" s="34">
        <f t="shared" si="3"/>
        <v>66.010000000000005</v>
      </c>
      <c r="H91" s="109">
        <f t="shared" si="2"/>
        <v>66.010000000000005</v>
      </c>
    </row>
    <row r="92" spans="1:8" s="50" customFormat="1" ht="204" x14ac:dyDescent="0.25">
      <c r="A92" s="73" t="s">
        <v>169</v>
      </c>
      <c r="B92" s="31" t="s">
        <v>170</v>
      </c>
      <c r="C92" s="39" t="s">
        <v>63</v>
      </c>
      <c r="D92" s="32">
        <v>854.22</v>
      </c>
      <c r="E92" s="33">
        <v>1</v>
      </c>
      <c r="F92" s="34"/>
      <c r="G92" s="34">
        <f t="shared" si="3"/>
        <v>854.22</v>
      </c>
      <c r="H92" s="109">
        <f t="shared" si="2"/>
        <v>854.22</v>
      </c>
    </row>
    <row r="93" spans="1:8" s="50" customFormat="1" ht="153" x14ac:dyDescent="0.25">
      <c r="A93" s="73" t="s">
        <v>171</v>
      </c>
      <c r="B93" s="31" t="s">
        <v>172</v>
      </c>
      <c r="C93" s="39" t="s">
        <v>63</v>
      </c>
      <c r="D93" s="32">
        <v>171.6</v>
      </c>
      <c r="E93" s="33">
        <v>1</v>
      </c>
      <c r="F93" s="34"/>
      <c r="G93" s="34">
        <f t="shared" si="3"/>
        <v>171.6</v>
      </c>
      <c r="H93" s="109">
        <f t="shared" si="2"/>
        <v>171.6</v>
      </c>
    </row>
    <row r="94" spans="1:8" s="50" customFormat="1" ht="140.25" x14ac:dyDescent="0.25">
      <c r="A94" s="73" t="s">
        <v>173</v>
      </c>
      <c r="B94" s="31" t="s">
        <v>174</v>
      </c>
      <c r="C94" s="39" t="s">
        <v>63</v>
      </c>
      <c r="D94" s="32">
        <v>239.39</v>
      </c>
      <c r="E94" s="33">
        <v>1</v>
      </c>
      <c r="F94" s="34"/>
      <c r="G94" s="34">
        <f t="shared" si="3"/>
        <v>239.39</v>
      </c>
      <c r="H94" s="109">
        <f t="shared" si="2"/>
        <v>239.39</v>
      </c>
    </row>
    <row r="95" spans="1:8" s="50" customFormat="1" ht="140.25" x14ac:dyDescent="0.25">
      <c r="A95" s="73" t="s">
        <v>175</v>
      </c>
      <c r="B95" s="31" t="s">
        <v>176</v>
      </c>
      <c r="C95" s="39" t="s">
        <v>63</v>
      </c>
      <c r="D95" s="32">
        <v>1002.54</v>
      </c>
      <c r="E95" s="33">
        <v>1</v>
      </c>
      <c r="F95" s="34"/>
      <c r="G95" s="34">
        <f t="shared" si="3"/>
        <v>1002.54</v>
      </c>
      <c r="H95" s="109">
        <f t="shared" si="2"/>
        <v>1002.54</v>
      </c>
    </row>
    <row r="96" spans="1:8" s="50" customFormat="1" ht="153" x14ac:dyDescent="0.25">
      <c r="A96" s="73" t="s">
        <v>177</v>
      </c>
      <c r="B96" s="31" t="s">
        <v>178</v>
      </c>
      <c r="C96" s="39" t="s">
        <v>63</v>
      </c>
      <c r="D96" s="32">
        <v>817.47</v>
      </c>
      <c r="E96" s="33">
        <v>1</v>
      </c>
      <c r="F96" s="34"/>
      <c r="G96" s="34">
        <f t="shared" si="3"/>
        <v>817.47</v>
      </c>
      <c r="H96" s="109">
        <f t="shared" si="2"/>
        <v>817.47</v>
      </c>
    </row>
    <row r="97" spans="1:8" s="50" customFormat="1" ht="140.25" x14ac:dyDescent="0.25">
      <c r="A97" s="73" t="s">
        <v>179</v>
      </c>
      <c r="B97" s="31" t="s">
        <v>180</v>
      </c>
      <c r="C97" s="39" t="s">
        <v>63</v>
      </c>
      <c r="D97" s="32">
        <v>284.75</v>
      </c>
      <c r="E97" s="33">
        <v>1</v>
      </c>
      <c r="F97" s="34"/>
      <c r="G97" s="34">
        <f t="shared" si="3"/>
        <v>284.75</v>
      </c>
      <c r="H97" s="109">
        <f t="shared" si="2"/>
        <v>284.75</v>
      </c>
    </row>
    <row r="98" spans="1:8" s="50" customFormat="1" ht="140.25" x14ac:dyDescent="0.25">
      <c r="A98" s="73" t="s">
        <v>181</v>
      </c>
      <c r="B98" s="31" t="s">
        <v>182</v>
      </c>
      <c r="C98" s="39" t="s">
        <v>63</v>
      </c>
      <c r="D98" s="32">
        <v>417.85</v>
      </c>
      <c r="E98" s="33">
        <v>1</v>
      </c>
      <c r="F98" s="34"/>
      <c r="G98" s="34">
        <f t="shared" si="3"/>
        <v>417.85</v>
      </c>
      <c r="H98" s="109">
        <f t="shared" si="2"/>
        <v>417.85</v>
      </c>
    </row>
    <row r="99" spans="1:8" s="20" customFormat="1" ht="21.75" customHeight="1" x14ac:dyDescent="0.25">
      <c r="A99" s="68"/>
      <c r="B99" s="30" t="s">
        <v>183</v>
      </c>
      <c r="C99" s="38"/>
      <c r="D99" s="41"/>
      <c r="E99" s="62"/>
      <c r="F99" s="62"/>
      <c r="G99" s="35">
        <f>SUM(G81:G98)</f>
        <v>11155.37</v>
      </c>
      <c r="H99" s="108">
        <f t="shared" si="2"/>
        <v>0</v>
      </c>
    </row>
    <row r="100" spans="1:8" s="20" customFormat="1" ht="21.75" customHeight="1" x14ac:dyDescent="0.25">
      <c r="A100" s="68" t="s">
        <v>1222</v>
      </c>
      <c r="B100" s="30" t="s">
        <v>184</v>
      </c>
      <c r="C100" s="38"/>
      <c r="D100" s="41"/>
      <c r="E100" s="62"/>
      <c r="F100" s="62"/>
      <c r="G100" s="35"/>
      <c r="H100" s="108">
        <f t="shared" si="2"/>
        <v>0</v>
      </c>
    </row>
    <row r="101" spans="1:8" s="50" customFormat="1" ht="178.5" x14ac:dyDescent="0.25">
      <c r="A101" s="73" t="s">
        <v>185</v>
      </c>
      <c r="B101" s="31" t="s">
        <v>186</v>
      </c>
      <c r="C101" s="39" t="s">
        <v>63</v>
      </c>
      <c r="D101" s="32">
        <v>20.09</v>
      </c>
      <c r="E101" s="33">
        <v>1</v>
      </c>
      <c r="F101" s="34"/>
      <c r="G101" s="34">
        <f t="shared" si="3"/>
        <v>20.09</v>
      </c>
      <c r="H101" s="109">
        <f t="shared" si="2"/>
        <v>20.09</v>
      </c>
    </row>
    <row r="102" spans="1:8" s="50" customFormat="1" ht="178.5" x14ac:dyDescent="0.25">
      <c r="A102" s="73" t="s">
        <v>187</v>
      </c>
      <c r="B102" s="31" t="s">
        <v>188</v>
      </c>
      <c r="C102" s="39" t="s">
        <v>63</v>
      </c>
      <c r="D102" s="32">
        <v>439.07</v>
      </c>
      <c r="E102" s="33">
        <v>1</v>
      </c>
      <c r="F102" s="34"/>
      <c r="G102" s="34">
        <f t="shared" si="3"/>
        <v>439.07</v>
      </c>
      <c r="H102" s="109">
        <f t="shared" si="2"/>
        <v>439.07</v>
      </c>
    </row>
    <row r="103" spans="1:8" s="50" customFormat="1" ht="178.5" x14ac:dyDescent="0.25">
      <c r="A103" s="73" t="s">
        <v>189</v>
      </c>
      <c r="B103" s="31" t="s">
        <v>190</v>
      </c>
      <c r="C103" s="39" t="s">
        <v>63</v>
      </c>
      <c r="D103" s="32">
        <v>64.66</v>
      </c>
      <c r="E103" s="33">
        <v>1</v>
      </c>
      <c r="F103" s="34"/>
      <c r="G103" s="34">
        <f t="shared" si="3"/>
        <v>64.66</v>
      </c>
      <c r="H103" s="109">
        <f t="shared" si="2"/>
        <v>64.66</v>
      </c>
    </row>
    <row r="104" spans="1:8" s="20" customFormat="1" ht="21.75" customHeight="1" x14ac:dyDescent="0.25">
      <c r="A104" s="68"/>
      <c r="B104" s="30" t="s">
        <v>191</v>
      </c>
      <c r="C104" s="38"/>
      <c r="D104" s="41"/>
      <c r="E104" s="62">
        <v>1</v>
      </c>
      <c r="F104" s="62"/>
      <c r="G104" s="35">
        <f>SUM(G101:G103)</f>
        <v>523.82000000000005</v>
      </c>
      <c r="H104" s="108">
        <f t="shared" si="2"/>
        <v>0</v>
      </c>
    </row>
    <row r="105" spans="1:8" s="20" customFormat="1" ht="21.75" customHeight="1" x14ac:dyDescent="0.25">
      <c r="A105" s="68" t="s">
        <v>1223</v>
      </c>
      <c r="B105" s="30" t="s">
        <v>192</v>
      </c>
      <c r="C105" s="38"/>
      <c r="D105" s="41"/>
      <c r="E105" s="62"/>
      <c r="F105" s="62"/>
      <c r="G105" s="35"/>
      <c r="H105" s="108">
        <f t="shared" si="2"/>
        <v>0</v>
      </c>
    </row>
    <row r="106" spans="1:8" s="50" customFormat="1" ht="357" x14ac:dyDescent="0.25">
      <c r="A106" s="73" t="s">
        <v>193</v>
      </c>
      <c r="B106" s="31" t="s">
        <v>194</v>
      </c>
      <c r="C106" s="39" t="s">
        <v>17</v>
      </c>
      <c r="D106" s="32">
        <v>3</v>
      </c>
      <c r="E106" s="33">
        <v>1</v>
      </c>
      <c r="F106" s="34"/>
      <c r="G106" s="34">
        <f t="shared" si="3"/>
        <v>3</v>
      </c>
      <c r="H106" s="109">
        <f t="shared" si="2"/>
        <v>3</v>
      </c>
    </row>
    <row r="107" spans="1:8" s="50" customFormat="1" ht="357" x14ac:dyDescent="0.25">
      <c r="A107" s="73" t="s">
        <v>195</v>
      </c>
      <c r="B107" s="31" t="s">
        <v>196</v>
      </c>
      <c r="C107" s="39" t="s">
        <v>17</v>
      </c>
      <c r="D107" s="32">
        <v>29</v>
      </c>
      <c r="E107" s="33">
        <v>1</v>
      </c>
      <c r="F107" s="34"/>
      <c r="G107" s="34">
        <f t="shared" si="3"/>
        <v>29</v>
      </c>
      <c r="H107" s="109">
        <f t="shared" si="2"/>
        <v>29</v>
      </c>
    </row>
    <row r="108" spans="1:8" s="50" customFormat="1" ht="344.25" x14ac:dyDescent="0.25">
      <c r="A108" s="73" t="s">
        <v>197</v>
      </c>
      <c r="B108" s="31" t="s">
        <v>198</v>
      </c>
      <c r="C108" s="39" t="s">
        <v>17</v>
      </c>
      <c r="D108" s="32">
        <v>3</v>
      </c>
      <c r="E108" s="33">
        <v>1</v>
      </c>
      <c r="F108" s="34"/>
      <c r="G108" s="34">
        <f t="shared" si="3"/>
        <v>3</v>
      </c>
      <c r="H108" s="109">
        <f t="shared" si="2"/>
        <v>3</v>
      </c>
    </row>
    <row r="109" spans="1:8" s="50" customFormat="1" ht="344.25" x14ac:dyDescent="0.25">
      <c r="A109" s="73" t="s">
        <v>199</v>
      </c>
      <c r="B109" s="31" t="s">
        <v>200</v>
      </c>
      <c r="C109" s="39" t="s">
        <v>17</v>
      </c>
      <c r="D109" s="32">
        <v>3</v>
      </c>
      <c r="E109" s="33">
        <v>1</v>
      </c>
      <c r="F109" s="34"/>
      <c r="G109" s="34">
        <f t="shared" si="3"/>
        <v>3</v>
      </c>
      <c r="H109" s="109">
        <f t="shared" si="2"/>
        <v>3</v>
      </c>
    </row>
    <row r="110" spans="1:8" s="20" customFormat="1" ht="21.75" customHeight="1" x14ac:dyDescent="0.25">
      <c r="A110" s="68"/>
      <c r="B110" s="30" t="s">
        <v>201</v>
      </c>
      <c r="C110" s="38"/>
      <c r="D110" s="41"/>
      <c r="E110" s="62"/>
      <c r="F110" s="62"/>
      <c r="G110" s="35">
        <f>SUM(G106:G109)</f>
        <v>38</v>
      </c>
      <c r="H110" s="108">
        <f t="shared" si="2"/>
        <v>0</v>
      </c>
    </row>
    <row r="111" spans="1:8" s="20" customFormat="1" ht="21.75" customHeight="1" x14ac:dyDescent="0.25">
      <c r="A111" s="68" t="s">
        <v>1224</v>
      </c>
      <c r="B111" s="30" t="s">
        <v>202</v>
      </c>
      <c r="C111" s="38"/>
      <c r="D111" s="41"/>
      <c r="E111" s="62"/>
      <c r="F111" s="62"/>
      <c r="G111" s="35"/>
      <c r="H111" s="108">
        <f t="shared" si="2"/>
        <v>0</v>
      </c>
    </row>
    <row r="112" spans="1:8" s="50" customFormat="1" ht="102" x14ac:dyDescent="0.25">
      <c r="A112" s="73" t="s">
        <v>203</v>
      </c>
      <c r="B112" s="31" t="s">
        <v>204</v>
      </c>
      <c r="C112" s="39" t="s">
        <v>17</v>
      </c>
      <c r="D112" s="32">
        <v>36</v>
      </c>
      <c r="E112" s="33">
        <v>1</v>
      </c>
      <c r="F112" s="34"/>
      <c r="G112" s="34">
        <f t="shared" si="3"/>
        <v>36</v>
      </c>
      <c r="H112" s="109">
        <f t="shared" si="2"/>
        <v>36</v>
      </c>
    </row>
    <row r="113" spans="1:9" s="50" customFormat="1" ht="102" x14ac:dyDescent="0.25">
      <c r="A113" s="73" t="s">
        <v>205</v>
      </c>
      <c r="B113" s="31" t="s">
        <v>206</v>
      </c>
      <c r="C113" s="39" t="s">
        <v>17</v>
      </c>
      <c r="D113" s="32">
        <v>10</v>
      </c>
      <c r="E113" s="33">
        <v>1</v>
      </c>
      <c r="F113" s="34"/>
      <c r="G113" s="34">
        <f t="shared" si="3"/>
        <v>10</v>
      </c>
      <c r="H113" s="109">
        <f t="shared" si="2"/>
        <v>10</v>
      </c>
    </row>
    <row r="114" spans="1:9" s="50" customFormat="1" ht="89.25" x14ac:dyDescent="0.25">
      <c r="A114" s="73" t="s">
        <v>207</v>
      </c>
      <c r="B114" s="31" t="s">
        <v>208</v>
      </c>
      <c r="C114" s="39" t="s">
        <v>17</v>
      </c>
      <c r="D114" s="32">
        <v>36</v>
      </c>
      <c r="E114" s="33">
        <v>1</v>
      </c>
      <c r="F114" s="34"/>
      <c r="G114" s="34">
        <f t="shared" si="3"/>
        <v>36</v>
      </c>
      <c r="H114" s="109">
        <f t="shared" si="2"/>
        <v>36</v>
      </c>
    </row>
    <row r="115" spans="1:9" s="50" customFormat="1" ht="89.25" x14ac:dyDescent="0.25">
      <c r="A115" s="73" t="s">
        <v>209</v>
      </c>
      <c r="B115" s="31" t="s">
        <v>210</v>
      </c>
      <c r="C115" s="39" t="s">
        <v>17</v>
      </c>
      <c r="D115" s="32">
        <v>17</v>
      </c>
      <c r="E115" s="33">
        <v>1</v>
      </c>
      <c r="F115" s="34"/>
      <c r="G115" s="34">
        <f t="shared" si="3"/>
        <v>17</v>
      </c>
      <c r="H115" s="109">
        <f t="shared" si="2"/>
        <v>17</v>
      </c>
    </row>
    <row r="116" spans="1:9" s="50" customFormat="1" ht="89.25" x14ac:dyDescent="0.25">
      <c r="A116" s="73" t="s">
        <v>211</v>
      </c>
      <c r="B116" s="31" t="s">
        <v>212</v>
      </c>
      <c r="C116" s="39" t="s">
        <v>17</v>
      </c>
      <c r="D116" s="32">
        <v>32</v>
      </c>
      <c r="E116" s="33">
        <v>1</v>
      </c>
      <c r="F116" s="34"/>
      <c r="G116" s="34">
        <f t="shared" si="3"/>
        <v>32</v>
      </c>
      <c r="H116" s="109">
        <f t="shared" si="2"/>
        <v>32</v>
      </c>
    </row>
    <row r="117" spans="1:9" s="50" customFormat="1" ht="102" x14ac:dyDescent="0.25">
      <c r="A117" s="73" t="s">
        <v>213</v>
      </c>
      <c r="B117" s="31" t="s">
        <v>214</v>
      </c>
      <c r="C117" s="39" t="s">
        <v>17</v>
      </c>
      <c r="D117" s="32">
        <v>5</v>
      </c>
      <c r="E117" s="33">
        <v>1</v>
      </c>
      <c r="F117" s="34"/>
      <c r="G117" s="34">
        <f t="shared" si="3"/>
        <v>5</v>
      </c>
      <c r="H117" s="109">
        <f t="shared" si="2"/>
        <v>5</v>
      </c>
    </row>
    <row r="118" spans="1:9" s="50" customFormat="1" ht="114.75" x14ac:dyDescent="0.25">
      <c r="A118" s="73" t="s">
        <v>215</v>
      </c>
      <c r="B118" s="31" t="s">
        <v>216</v>
      </c>
      <c r="C118" s="39" t="s">
        <v>17</v>
      </c>
      <c r="D118" s="32">
        <v>2</v>
      </c>
      <c r="E118" s="33">
        <v>1</v>
      </c>
      <c r="F118" s="34"/>
      <c r="G118" s="34">
        <f t="shared" si="3"/>
        <v>2</v>
      </c>
      <c r="H118" s="109">
        <f t="shared" si="2"/>
        <v>2</v>
      </c>
    </row>
    <row r="119" spans="1:9" s="50" customFormat="1" ht="114.75" x14ac:dyDescent="0.25">
      <c r="A119" s="73" t="s">
        <v>217</v>
      </c>
      <c r="B119" s="31" t="s">
        <v>218</v>
      </c>
      <c r="C119" s="39" t="s">
        <v>17</v>
      </c>
      <c r="D119" s="32">
        <v>2</v>
      </c>
      <c r="E119" s="33">
        <v>1</v>
      </c>
      <c r="F119" s="34"/>
      <c r="G119" s="34">
        <f t="shared" si="3"/>
        <v>2</v>
      </c>
      <c r="H119" s="109">
        <f t="shared" si="2"/>
        <v>2</v>
      </c>
    </row>
    <row r="120" spans="1:9" s="50" customFormat="1" ht="114.75" x14ac:dyDescent="0.25">
      <c r="A120" s="73" t="s">
        <v>219</v>
      </c>
      <c r="B120" s="31" t="s">
        <v>220</v>
      </c>
      <c r="C120" s="39" t="s">
        <v>17</v>
      </c>
      <c r="D120" s="32">
        <v>3</v>
      </c>
      <c r="E120" s="33">
        <v>1</v>
      </c>
      <c r="F120" s="34"/>
      <c r="G120" s="34">
        <f t="shared" si="3"/>
        <v>3</v>
      </c>
      <c r="H120" s="109">
        <f t="shared" si="2"/>
        <v>3</v>
      </c>
    </row>
    <row r="121" spans="1:9" s="50" customFormat="1" ht="114.75" x14ac:dyDescent="0.25">
      <c r="A121" s="73" t="s">
        <v>221</v>
      </c>
      <c r="B121" s="31" t="s">
        <v>222</v>
      </c>
      <c r="C121" s="39" t="s">
        <v>17</v>
      </c>
      <c r="D121" s="32">
        <v>3</v>
      </c>
      <c r="E121" s="33">
        <v>1</v>
      </c>
      <c r="F121" s="34"/>
      <c r="G121" s="34">
        <f t="shared" si="3"/>
        <v>3</v>
      </c>
      <c r="H121" s="109">
        <f t="shared" si="2"/>
        <v>3</v>
      </c>
    </row>
    <row r="122" spans="1:9" s="50" customFormat="1" ht="89.25" x14ac:dyDescent="0.25">
      <c r="A122" s="73" t="s">
        <v>223</v>
      </c>
      <c r="B122" s="31" t="s">
        <v>224</v>
      </c>
      <c r="C122" s="39" t="s">
        <v>17</v>
      </c>
      <c r="D122" s="32">
        <v>2</v>
      </c>
      <c r="E122" s="33">
        <v>1</v>
      </c>
      <c r="F122" s="34"/>
      <c r="G122" s="34">
        <f t="shared" si="3"/>
        <v>2</v>
      </c>
      <c r="H122" s="109">
        <f t="shared" si="2"/>
        <v>2</v>
      </c>
    </row>
    <row r="123" spans="1:9" s="50" customFormat="1" ht="89.25" x14ac:dyDescent="0.25">
      <c r="A123" s="73" t="s">
        <v>225</v>
      </c>
      <c r="B123" s="31" t="s">
        <v>226</v>
      </c>
      <c r="C123" s="39" t="s">
        <v>63</v>
      </c>
      <c r="D123" s="32">
        <v>33.86</v>
      </c>
      <c r="E123" s="33">
        <v>1</v>
      </c>
      <c r="F123" s="34"/>
      <c r="G123" s="34">
        <f t="shared" si="3"/>
        <v>33.86</v>
      </c>
      <c r="H123" s="109">
        <f t="shared" si="2"/>
        <v>33.86</v>
      </c>
    </row>
    <row r="124" spans="1:9" s="50" customFormat="1" ht="89.25" x14ac:dyDescent="0.25">
      <c r="A124" s="73" t="s">
        <v>227</v>
      </c>
      <c r="B124" s="31" t="s">
        <v>228</v>
      </c>
      <c r="C124" s="39" t="s">
        <v>17</v>
      </c>
      <c r="D124" s="32">
        <v>10</v>
      </c>
      <c r="E124" s="33">
        <v>1</v>
      </c>
      <c r="F124" s="34"/>
      <c r="G124" s="34">
        <f t="shared" si="3"/>
        <v>10</v>
      </c>
      <c r="H124" s="109">
        <f t="shared" si="2"/>
        <v>10</v>
      </c>
    </row>
    <row r="125" spans="1:9" s="50" customFormat="1" ht="89.25" x14ac:dyDescent="0.25">
      <c r="A125" s="73" t="s">
        <v>229</v>
      </c>
      <c r="B125" s="31" t="s">
        <v>230</v>
      </c>
      <c r="C125" s="39" t="s">
        <v>1342</v>
      </c>
      <c r="D125" s="32">
        <v>1</v>
      </c>
      <c r="E125" s="33">
        <v>1</v>
      </c>
      <c r="F125" s="34"/>
      <c r="G125" s="34">
        <f t="shared" si="3"/>
        <v>1</v>
      </c>
      <c r="H125" s="109">
        <f t="shared" si="2"/>
        <v>1</v>
      </c>
    </row>
    <row r="126" spans="1:9" s="20" customFormat="1" ht="21.75" customHeight="1" x14ac:dyDescent="0.25">
      <c r="A126" s="68"/>
      <c r="B126" s="30" t="s">
        <v>1211</v>
      </c>
      <c r="C126" s="38"/>
      <c r="D126" s="41"/>
      <c r="E126" s="62"/>
      <c r="F126" s="62"/>
      <c r="G126" s="35">
        <f>SUM(G112:G125)</f>
        <v>192.86</v>
      </c>
      <c r="H126" s="108">
        <f t="shared" si="2"/>
        <v>0</v>
      </c>
      <c r="I126" s="20">
        <f>SUM(H12:H126)</f>
        <v>20977.41</v>
      </c>
    </row>
    <row r="127" spans="1:9" s="20" customFormat="1" ht="21.75" customHeight="1" x14ac:dyDescent="0.25">
      <c r="A127" s="68"/>
      <c r="B127" s="30" t="s">
        <v>231</v>
      </c>
      <c r="C127" s="38"/>
      <c r="D127" s="41"/>
      <c r="E127" s="62"/>
      <c r="F127" s="62"/>
      <c r="G127" s="35"/>
      <c r="H127" s="108">
        <f t="shared" si="2"/>
        <v>0</v>
      </c>
    </row>
    <row r="128" spans="1:9" s="20" customFormat="1" ht="21.75" customHeight="1" x14ac:dyDescent="0.25">
      <c r="A128" s="68" t="s">
        <v>1225</v>
      </c>
      <c r="B128" s="30" t="s">
        <v>232</v>
      </c>
      <c r="C128" s="38"/>
      <c r="D128" s="41"/>
      <c r="E128" s="62"/>
      <c r="F128" s="62"/>
      <c r="G128" s="35"/>
      <c r="H128" s="108">
        <f t="shared" si="2"/>
        <v>0</v>
      </c>
    </row>
    <row r="129" spans="1:8" s="50" customFormat="1" ht="89.25" x14ac:dyDescent="0.25">
      <c r="A129" s="73" t="s">
        <v>233</v>
      </c>
      <c r="B129" s="31" t="s">
        <v>234</v>
      </c>
      <c r="C129" s="39" t="s">
        <v>268</v>
      </c>
      <c r="D129" s="32">
        <v>1</v>
      </c>
      <c r="E129" s="33">
        <v>1</v>
      </c>
      <c r="F129" s="34"/>
      <c r="G129" s="34">
        <f t="shared" si="3"/>
        <v>1</v>
      </c>
      <c r="H129" s="109">
        <f t="shared" si="2"/>
        <v>1</v>
      </c>
    </row>
    <row r="130" spans="1:8" s="50" customFormat="1" ht="89.25" x14ac:dyDescent="0.25">
      <c r="A130" s="73" t="s">
        <v>235</v>
      </c>
      <c r="B130" s="31" t="s">
        <v>236</v>
      </c>
      <c r="C130" s="39" t="s">
        <v>268</v>
      </c>
      <c r="D130" s="32">
        <v>1</v>
      </c>
      <c r="E130" s="33">
        <v>1</v>
      </c>
      <c r="F130" s="34"/>
      <c r="G130" s="34">
        <f t="shared" si="3"/>
        <v>1</v>
      </c>
      <c r="H130" s="109">
        <f t="shared" si="2"/>
        <v>1</v>
      </c>
    </row>
    <row r="131" spans="1:8" s="20" customFormat="1" ht="25.5" x14ac:dyDescent="0.25">
      <c r="A131" s="68"/>
      <c r="B131" s="70" t="s">
        <v>1212</v>
      </c>
      <c r="C131" s="38"/>
      <c r="D131" s="41"/>
      <c r="E131" s="62"/>
      <c r="F131" s="62"/>
      <c r="G131" s="35">
        <f>SUM(G129:G130)</f>
        <v>2</v>
      </c>
      <c r="H131" s="108">
        <f t="shared" si="2"/>
        <v>0</v>
      </c>
    </row>
    <row r="132" spans="1:8" s="20" customFormat="1" ht="21.75" customHeight="1" x14ac:dyDescent="0.25">
      <c r="A132" s="68" t="s">
        <v>1324</v>
      </c>
      <c r="B132" s="30" t="s">
        <v>237</v>
      </c>
      <c r="C132" s="38"/>
      <c r="D132" s="41"/>
      <c r="E132" s="62"/>
      <c r="F132" s="62"/>
      <c r="G132" s="35"/>
      <c r="H132" s="108">
        <f t="shared" si="2"/>
        <v>0</v>
      </c>
    </row>
    <row r="133" spans="1:8" s="20" customFormat="1" ht="21.75" customHeight="1" x14ac:dyDescent="0.25">
      <c r="A133" s="68" t="s">
        <v>1325</v>
      </c>
      <c r="B133" s="30" t="s">
        <v>238</v>
      </c>
      <c r="C133" s="38"/>
      <c r="D133" s="41"/>
      <c r="E133" s="62"/>
      <c r="F133" s="62"/>
      <c r="G133" s="35"/>
      <c r="H133" s="108">
        <f t="shared" si="2"/>
        <v>0</v>
      </c>
    </row>
    <row r="134" spans="1:8" s="50" customFormat="1" ht="127.5" x14ac:dyDescent="0.25">
      <c r="A134" s="73" t="s">
        <v>239</v>
      </c>
      <c r="B134" s="31" t="s">
        <v>240</v>
      </c>
      <c r="C134" s="39" t="s">
        <v>241</v>
      </c>
      <c r="D134" s="32">
        <v>357</v>
      </c>
      <c r="E134" s="33">
        <v>1</v>
      </c>
      <c r="F134" s="34"/>
      <c r="G134" s="34">
        <f t="shared" si="3"/>
        <v>357</v>
      </c>
      <c r="H134" s="109">
        <f t="shared" si="2"/>
        <v>357</v>
      </c>
    </row>
    <row r="135" spans="1:8" s="50" customFormat="1" ht="153" x14ac:dyDescent="0.25">
      <c r="A135" s="73" t="s">
        <v>242</v>
      </c>
      <c r="B135" s="31" t="s">
        <v>243</v>
      </c>
      <c r="C135" s="39" t="s">
        <v>241</v>
      </c>
      <c r="D135" s="32">
        <v>86</v>
      </c>
      <c r="E135" s="33">
        <v>1</v>
      </c>
      <c r="F135" s="34"/>
      <c r="G135" s="34">
        <f t="shared" si="3"/>
        <v>86</v>
      </c>
      <c r="H135" s="109">
        <f t="shared" si="2"/>
        <v>86</v>
      </c>
    </row>
    <row r="136" spans="1:8" s="50" customFormat="1" ht="89.25" x14ac:dyDescent="0.25">
      <c r="A136" s="73" t="s">
        <v>244</v>
      </c>
      <c r="B136" s="31" t="s">
        <v>245</v>
      </c>
      <c r="C136" s="39" t="s">
        <v>17</v>
      </c>
      <c r="D136" s="32">
        <v>357</v>
      </c>
      <c r="E136" s="33">
        <v>1</v>
      </c>
      <c r="F136" s="34"/>
      <c r="G136" s="34">
        <f t="shared" si="3"/>
        <v>357</v>
      </c>
      <c r="H136" s="109">
        <f t="shared" si="2"/>
        <v>357</v>
      </c>
    </row>
    <row r="137" spans="1:8" s="50" customFormat="1" ht="153" x14ac:dyDescent="0.25">
      <c r="A137" s="73" t="s">
        <v>246</v>
      </c>
      <c r="B137" s="31" t="s">
        <v>247</v>
      </c>
      <c r="C137" s="39" t="s">
        <v>241</v>
      </c>
      <c r="D137" s="32">
        <v>69</v>
      </c>
      <c r="E137" s="33">
        <v>1</v>
      </c>
      <c r="F137" s="34"/>
      <c r="G137" s="34">
        <f t="shared" si="3"/>
        <v>69</v>
      </c>
      <c r="H137" s="109">
        <f t="shared" si="2"/>
        <v>69</v>
      </c>
    </row>
    <row r="138" spans="1:8" s="50" customFormat="1" ht="153" x14ac:dyDescent="0.25">
      <c r="A138" s="73" t="s">
        <v>248</v>
      </c>
      <c r="B138" s="31" t="s">
        <v>249</v>
      </c>
      <c r="C138" s="39" t="s">
        <v>241</v>
      </c>
      <c r="D138" s="32">
        <v>4</v>
      </c>
      <c r="E138" s="33">
        <v>1</v>
      </c>
      <c r="F138" s="34"/>
      <c r="G138" s="34">
        <f t="shared" si="3"/>
        <v>4</v>
      </c>
      <c r="H138" s="109">
        <f t="shared" si="2"/>
        <v>4</v>
      </c>
    </row>
    <row r="139" spans="1:8" s="50" customFormat="1" ht="153" x14ac:dyDescent="0.25">
      <c r="A139" s="73" t="s">
        <v>250</v>
      </c>
      <c r="B139" s="31" t="s">
        <v>251</v>
      </c>
      <c r="C139" s="39" t="s">
        <v>17</v>
      </c>
      <c r="D139" s="32">
        <v>20</v>
      </c>
      <c r="E139" s="33">
        <v>1</v>
      </c>
      <c r="F139" s="34"/>
      <c r="G139" s="34">
        <f t="shared" si="3"/>
        <v>20</v>
      </c>
      <c r="H139" s="109">
        <f t="shared" si="2"/>
        <v>20</v>
      </c>
    </row>
    <row r="140" spans="1:8" s="50" customFormat="1" ht="140.25" x14ac:dyDescent="0.25">
      <c r="A140" s="73" t="s">
        <v>252</v>
      </c>
      <c r="B140" s="31" t="s">
        <v>253</v>
      </c>
      <c r="C140" s="39" t="s">
        <v>241</v>
      </c>
      <c r="D140" s="32">
        <v>58</v>
      </c>
      <c r="E140" s="33">
        <v>1</v>
      </c>
      <c r="F140" s="34"/>
      <c r="G140" s="34">
        <f t="shared" si="3"/>
        <v>58</v>
      </c>
      <c r="H140" s="109">
        <f t="shared" si="2"/>
        <v>58</v>
      </c>
    </row>
    <row r="141" spans="1:8" s="50" customFormat="1" ht="140.25" x14ac:dyDescent="0.25">
      <c r="A141" s="73" t="s">
        <v>254</v>
      </c>
      <c r="B141" s="31" t="s">
        <v>255</v>
      </c>
      <c r="C141" s="39" t="s">
        <v>241</v>
      </c>
      <c r="D141" s="32">
        <v>4</v>
      </c>
      <c r="E141" s="33">
        <v>1</v>
      </c>
      <c r="F141" s="34"/>
      <c r="G141" s="34">
        <f t="shared" si="3"/>
        <v>4</v>
      </c>
      <c r="H141" s="109">
        <f t="shared" si="2"/>
        <v>4</v>
      </c>
    </row>
    <row r="142" spans="1:8" s="20" customFormat="1" ht="15.75" x14ac:dyDescent="0.25">
      <c r="A142" s="68"/>
      <c r="B142" s="30" t="s">
        <v>1226</v>
      </c>
      <c r="C142" s="38"/>
      <c r="D142" s="41"/>
      <c r="E142" s="62"/>
      <c r="F142" s="62"/>
      <c r="G142" s="35">
        <f>SUM(G134:G141)</f>
        <v>955</v>
      </c>
      <c r="H142" s="108">
        <f t="shared" si="2"/>
        <v>0</v>
      </c>
    </row>
    <row r="143" spans="1:8" s="20" customFormat="1" ht="25.5" x14ac:dyDescent="0.25">
      <c r="A143" s="68" t="s">
        <v>1326</v>
      </c>
      <c r="B143" s="30" t="s">
        <v>256</v>
      </c>
      <c r="C143" s="38"/>
      <c r="D143" s="41"/>
      <c r="E143" s="62"/>
      <c r="F143" s="62"/>
      <c r="G143" s="35"/>
      <c r="H143" s="108">
        <f t="shared" ref="H143:H206" si="4">ROUND($D143*E143,2)</f>
        <v>0</v>
      </c>
    </row>
    <row r="144" spans="1:8" s="50" customFormat="1" ht="76.5" x14ac:dyDescent="0.25">
      <c r="A144" s="73" t="s">
        <v>257</v>
      </c>
      <c r="B144" s="31" t="s">
        <v>258</v>
      </c>
      <c r="C144" s="39" t="s">
        <v>17</v>
      </c>
      <c r="D144" s="32">
        <v>2</v>
      </c>
      <c r="E144" s="33">
        <v>1</v>
      </c>
      <c r="F144" s="34"/>
      <c r="G144" s="34">
        <f t="shared" si="3"/>
        <v>2</v>
      </c>
      <c r="H144" s="109">
        <f t="shared" si="4"/>
        <v>2</v>
      </c>
    </row>
    <row r="145" spans="1:8" s="50" customFormat="1" ht="63.75" x14ac:dyDescent="0.25">
      <c r="A145" s="73" t="s">
        <v>259</v>
      </c>
      <c r="B145" s="31" t="s">
        <v>260</v>
      </c>
      <c r="C145" s="39" t="s">
        <v>261</v>
      </c>
      <c r="D145" s="32">
        <v>2</v>
      </c>
      <c r="E145" s="33">
        <v>1</v>
      </c>
      <c r="F145" s="34"/>
      <c r="G145" s="34">
        <f t="shared" ref="G145:G213" si="5">ROUND($D145*E145,2)</f>
        <v>2</v>
      </c>
      <c r="H145" s="109">
        <f t="shared" si="4"/>
        <v>2</v>
      </c>
    </row>
    <row r="146" spans="1:8" s="50" customFormat="1" ht="76.5" x14ac:dyDescent="0.25">
      <c r="A146" s="73" t="s">
        <v>262</v>
      </c>
      <c r="B146" s="31" t="s">
        <v>263</v>
      </c>
      <c r="C146" s="39" t="s">
        <v>17</v>
      </c>
      <c r="D146" s="32">
        <v>2</v>
      </c>
      <c r="E146" s="33">
        <v>1</v>
      </c>
      <c r="F146" s="34"/>
      <c r="G146" s="34">
        <f t="shared" si="5"/>
        <v>2</v>
      </c>
      <c r="H146" s="109">
        <f t="shared" si="4"/>
        <v>2</v>
      </c>
    </row>
    <row r="147" spans="1:8" s="50" customFormat="1" ht="63.75" x14ac:dyDescent="0.25">
      <c r="A147" s="73" t="s">
        <v>264</v>
      </c>
      <c r="B147" s="31" t="s">
        <v>265</v>
      </c>
      <c r="C147" s="39" t="s">
        <v>261</v>
      </c>
      <c r="D147" s="32">
        <v>2</v>
      </c>
      <c r="E147" s="33">
        <v>1</v>
      </c>
      <c r="F147" s="34"/>
      <c r="G147" s="34">
        <f t="shared" si="5"/>
        <v>2</v>
      </c>
      <c r="H147" s="109">
        <f t="shared" si="4"/>
        <v>2</v>
      </c>
    </row>
    <row r="148" spans="1:8" s="50" customFormat="1" ht="76.5" x14ac:dyDescent="0.25">
      <c r="A148" s="73" t="s">
        <v>266</v>
      </c>
      <c r="B148" s="31" t="s">
        <v>267</v>
      </c>
      <c r="C148" s="39" t="s">
        <v>268</v>
      </c>
      <c r="D148" s="32">
        <v>2</v>
      </c>
      <c r="E148" s="33">
        <v>1</v>
      </c>
      <c r="F148" s="34"/>
      <c r="G148" s="34">
        <f t="shared" si="5"/>
        <v>2</v>
      </c>
      <c r="H148" s="109">
        <f t="shared" si="4"/>
        <v>2</v>
      </c>
    </row>
    <row r="149" spans="1:8" s="50" customFormat="1" ht="63.75" x14ac:dyDescent="0.25">
      <c r="A149" s="73" t="s">
        <v>269</v>
      </c>
      <c r="B149" s="31" t="s">
        <v>270</v>
      </c>
      <c r="C149" s="39" t="s">
        <v>261</v>
      </c>
      <c r="D149" s="32">
        <v>2</v>
      </c>
      <c r="E149" s="33">
        <v>1</v>
      </c>
      <c r="F149" s="34"/>
      <c r="G149" s="34">
        <f t="shared" si="5"/>
        <v>2</v>
      </c>
      <c r="H149" s="109">
        <f t="shared" si="4"/>
        <v>2</v>
      </c>
    </row>
    <row r="150" spans="1:8" s="50" customFormat="1" ht="76.5" x14ac:dyDescent="0.25">
      <c r="A150" s="73" t="s">
        <v>271</v>
      </c>
      <c r="B150" s="31" t="s">
        <v>272</v>
      </c>
      <c r="C150" s="39" t="s">
        <v>268</v>
      </c>
      <c r="D150" s="32">
        <v>2</v>
      </c>
      <c r="E150" s="33">
        <v>1</v>
      </c>
      <c r="F150" s="34"/>
      <c r="G150" s="34">
        <f t="shared" si="5"/>
        <v>2</v>
      </c>
      <c r="H150" s="109">
        <f t="shared" si="4"/>
        <v>2</v>
      </c>
    </row>
    <row r="151" spans="1:8" s="50" customFormat="1" ht="63.75" x14ac:dyDescent="0.25">
      <c r="A151" s="73" t="s">
        <v>273</v>
      </c>
      <c r="B151" s="31" t="s">
        <v>274</v>
      </c>
      <c r="C151" s="39" t="s">
        <v>261</v>
      </c>
      <c r="D151" s="32">
        <v>2</v>
      </c>
      <c r="E151" s="33">
        <v>1</v>
      </c>
      <c r="F151" s="34"/>
      <c r="G151" s="34">
        <f t="shared" si="5"/>
        <v>2</v>
      </c>
      <c r="H151" s="109">
        <f t="shared" si="4"/>
        <v>2</v>
      </c>
    </row>
    <row r="152" spans="1:8" s="50" customFormat="1" ht="63.75" x14ac:dyDescent="0.25">
      <c r="A152" s="73" t="s">
        <v>275</v>
      </c>
      <c r="B152" s="31" t="s">
        <v>276</v>
      </c>
      <c r="C152" s="39" t="s">
        <v>17</v>
      </c>
      <c r="D152" s="32">
        <v>2</v>
      </c>
      <c r="E152" s="33">
        <v>1</v>
      </c>
      <c r="F152" s="34"/>
      <c r="G152" s="34">
        <f t="shared" si="5"/>
        <v>2</v>
      </c>
      <c r="H152" s="109">
        <f t="shared" si="4"/>
        <v>2</v>
      </c>
    </row>
    <row r="153" spans="1:8" s="50" customFormat="1" ht="51" x14ac:dyDescent="0.25">
      <c r="A153" s="73" t="s">
        <v>277</v>
      </c>
      <c r="B153" s="31" t="s">
        <v>278</v>
      </c>
      <c r="C153" s="39" t="s">
        <v>261</v>
      </c>
      <c r="D153" s="32">
        <v>5</v>
      </c>
      <c r="E153" s="33">
        <v>1</v>
      </c>
      <c r="F153" s="34"/>
      <c r="G153" s="34">
        <f t="shared" si="5"/>
        <v>5</v>
      </c>
      <c r="H153" s="109">
        <f t="shared" si="4"/>
        <v>5</v>
      </c>
    </row>
    <row r="154" spans="1:8" s="62" customFormat="1" ht="25.5" x14ac:dyDescent="0.25">
      <c r="B154" s="30" t="s">
        <v>1227</v>
      </c>
      <c r="G154" s="62">
        <f>SUM(G144:G153)</f>
        <v>23</v>
      </c>
      <c r="H154" s="62">
        <f t="shared" si="4"/>
        <v>0</v>
      </c>
    </row>
    <row r="155" spans="1:8" s="62" customFormat="1" x14ac:dyDescent="0.25">
      <c r="A155" s="62" t="s">
        <v>1327</v>
      </c>
      <c r="B155" s="71" t="s">
        <v>279</v>
      </c>
      <c r="H155" s="62">
        <f t="shared" si="4"/>
        <v>0</v>
      </c>
    </row>
    <row r="156" spans="1:8" s="50" customFormat="1" ht="51" x14ac:dyDescent="0.25">
      <c r="A156" s="73" t="s">
        <v>280</v>
      </c>
      <c r="B156" s="31" t="s">
        <v>281</v>
      </c>
      <c r="C156" s="39" t="s">
        <v>17</v>
      </c>
      <c r="D156" s="32">
        <v>75</v>
      </c>
      <c r="E156" s="33">
        <v>1</v>
      </c>
      <c r="F156" s="34"/>
      <c r="G156" s="34">
        <f t="shared" si="5"/>
        <v>75</v>
      </c>
      <c r="H156" s="109">
        <f t="shared" si="4"/>
        <v>75</v>
      </c>
    </row>
    <row r="157" spans="1:8" s="50" customFormat="1" ht="63.75" x14ac:dyDescent="0.25">
      <c r="A157" s="73" t="s">
        <v>282</v>
      </c>
      <c r="B157" s="31" t="s">
        <v>283</v>
      </c>
      <c r="C157" s="39" t="s">
        <v>17</v>
      </c>
      <c r="D157" s="32">
        <v>72</v>
      </c>
      <c r="E157" s="33">
        <v>1</v>
      </c>
      <c r="F157" s="34"/>
      <c r="G157" s="34">
        <f t="shared" si="5"/>
        <v>72</v>
      </c>
      <c r="H157" s="109">
        <f t="shared" si="4"/>
        <v>72</v>
      </c>
    </row>
    <row r="158" spans="1:8" s="50" customFormat="1" ht="63.75" x14ac:dyDescent="0.25">
      <c r="A158" s="73" t="s">
        <v>284</v>
      </c>
      <c r="B158" s="31" t="s">
        <v>285</v>
      </c>
      <c r="C158" s="39" t="s">
        <v>17</v>
      </c>
      <c r="D158" s="32">
        <v>95</v>
      </c>
      <c r="E158" s="33">
        <v>1</v>
      </c>
      <c r="F158" s="34"/>
      <c r="G158" s="34">
        <f t="shared" si="5"/>
        <v>95</v>
      </c>
      <c r="H158" s="109">
        <f t="shared" si="4"/>
        <v>95</v>
      </c>
    </row>
    <row r="159" spans="1:8" s="50" customFormat="1" ht="51" x14ac:dyDescent="0.25">
      <c r="A159" s="73" t="s">
        <v>286</v>
      </c>
      <c r="B159" s="31" t="s">
        <v>287</v>
      </c>
      <c r="C159" s="39" t="s">
        <v>17</v>
      </c>
      <c r="D159" s="32">
        <v>22</v>
      </c>
      <c r="E159" s="33">
        <v>1</v>
      </c>
      <c r="F159" s="34"/>
      <c r="G159" s="34">
        <f t="shared" si="5"/>
        <v>22</v>
      </c>
      <c r="H159" s="109">
        <f t="shared" si="4"/>
        <v>22</v>
      </c>
    </row>
    <row r="160" spans="1:8" s="50" customFormat="1" ht="63.75" x14ac:dyDescent="0.25">
      <c r="A160" s="73" t="s">
        <v>288</v>
      </c>
      <c r="B160" s="31" t="s">
        <v>289</v>
      </c>
      <c r="C160" s="39" t="s">
        <v>17</v>
      </c>
      <c r="D160" s="32">
        <v>52</v>
      </c>
      <c r="E160" s="33">
        <v>1</v>
      </c>
      <c r="F160" s="34"/>
      <c r="G160" s="34">
        <f t="shared" si="5"/>
        <v>52</v>
      </c>
      <c r="H160" s="109">
        <f t="shared" si="4"/>
        <v>52</v>
      </c>
    </row>
    <row r="161" spans="1:8" s="50" customFormat="1" ht="51" x14ac:dyDescent="0.25">
      <c r="A161" s="73" t="s">
        <v>290</v>
      </c>
      <c r="B161" s="31" t="s">
        <v>291</v>
      </c>
      <c r="C161" s="39" t="s">
        <v>17</v>
      </c>
      <c r="D161" s="32">
        <v>7</v>
      </c>
      <c r="E161" s="33">
        <v>1</v>
      </c>
      <c r="F161" s="34"/>
      <c r="G161" s="34">
        <f t="shared" si="5"/>
        <v>7</v>
      </c>
      <c r="H161" s="109">
        <f t="shared" si="4"/>
        <v>7</v>
      </c>
    </row>
    <row r="162" spans="1:8" s="50" customFormat="1" ht="63.75" x14ac:dyDescent="0.25">
      <c r="A162" s="73" t="s">
        <v>292</v>
      </c>
      <c r="B162" s="31" t="s">
        <v>293</v>
      </c>
      <c r="C162" s="39" t="s">
        <v>17</v>
      </c>
      <c r="D162" s="32"/>
      <c r="E162" s="33">
        <v>1</v>
      </c>
      <c r="F162" s="34"/>
      <c r="G162" s="34">
        <f t="shared" si="5"/>
        <v>0</v>
      </c>
      <c r="H162" s="109">
        <f t="shared" si="4"/>
        <v>0</v>
      </c>
    </row>
    <row r="163" spans="1:8" s="50" customFormat="1" ht="51" x14ac:dyDescent="0.25">
      <c r="A163" s="73" t="s">
        <v>294</v>
      </c>
      <c r="B163" s="31" t="s">
        <v>295</v>
      </c>
      <c r="C163" s="39" t="s">
        <v>17</v>
      </c>
      <c r="D163" s="32">
        <v>18</v>
      </c>
      <c r="E163" s="33">
        <v>1</v>
      </c>
      <c r="F163" s="34"/>
      <c r="G163" s="34">
        <f t="shared" si="5"/>
        <v>18</v>
      </c>
      <c r="H163" s="109">
        <f t="shared" si="4"/>
        <v>18</v>
      </c>
    </row>
    <row r="164" spans="1:8" s="62" customFormat="1" x14ac:dyDescent="0.25">
      <c r="B164" s="71" t="s">
        <v>1228</v>
      </c>
      <c r="G164" s="62">
        <f>SUM(G156:G163)</f>
        <v>341</v>
      </c>
      <c r="H164" s="62">
        <f t="shared" si="4"/>
        <v>0</v>
      </c>
    </row>
    <row r="165" spans="1:8" s="62" customFormat="1" ht="25.5" x14ac:dyDescent="0.25">
      <c r="A165" s="62" t="s">
        <v>1328</v>
      </c>
      <c r="B165" s="71" t="s">
        <v>296</v>
      </c>
      <c r="H165" s="62">
        <f t="shared" si="4"/>
        <v>0</v>
      </c>
    </row>
    <row r="166" spans="1:8" s="50" customFormat="1" ht="114.75" x14ac:dyDescent="0.25">
      <c r="A166" s="73" t="s">
        <v>297</v>
      </c>
      <c r="B166" s="31" t="s">
        <v>298</v>
      </c>
      <c r="C166" s="39" t="s">
        <v>268</v>
      </c>
      <c r="D166" s="32">
        <v>1</v>
      </c>
      <c r="E166" s="33">
        <v>1</v>
      </c>
      <c r="F166" s="34"/>
      <c r="G166" s="34">
        <f t="shared" si="5"/>
        <v>1</v>
      </c>
      <c r="H166" s="109">
        <f t="shared" si="4"/>
        <v>1</v>
      </c>
    </row>
    <row r="167" spans="1:8" s="50" customFormat="1" ht="102" x14ac:dyDescent="0.25">
      <c r="A167" s="73" t="s">
        <v>299</v>
      </c>
      <c r="B167" s="31" t="s">
        <v>300</v>
      </c>
      <c r="C167" s="39" t="s">
        <v>301</v>
      </c>
      <c r="D167" s="32">
        <v>1</v>
      </c>
      <c r="E167" s="33">
        <v>1</v>
      </c>
      <c r="F167" s="34"/>
      <c r="G167" s="34">
        <f t="shared" si="5"/>
        <v>1</v>
      </c>
      <c r="H167" s="109">
        <f t="shared" si="4"/>
        <v>1</v>
      </c>
    </row>
    <row r="168" spans="1:8" s="50" customFormat="1" ht="89.25" x14ac:dyDescent="0.25">
      <c r="A168" s="73" t="s">
        <v>302</v>
      </c>
      <c r="B168" s="31" t="s">
        <v>303</v>
      </c>
      <c r="C168" s="39" t="s">
        <v>301</v>
      </c>
      <c r="D168" s="32">
        <v>1</v>
      </c>
      <c r="E168" s="33">
        <v>1</v>
      </c>
      <c r="F168" s="34"/>
      <c r="G168" s="34">
        <f t="shared" si="5"/>
        <v>1</v>
      </c>
      <c r="H168" s="109">
        <f t="shared" si="4"/>
        <v>1</v>
      </c>
    </row>
    <row r="169" spans="1:8" s="50" customFormat="1" ht="89.25" x14ac:dyDescent="0.25">
      <c r="A169" s="73" t="s">
        <v>304</v>
      </c>
      <c r="B169" s="31" t="s">
        <v>305</v>
      </c>
      <c r="C169" s="39" t="s">
        <v>301</v>
      </c>
      <c r="D169" s="32">
        <v>1</v>
      </c>
      <c r="E169" s="33">
        <v>1</v>
      </c>
      <c r="F169" s="34"/>
      <c r="G169" s="34">
        <f t="shared" si="5"/>
        <v>1</v>
      </c>
      <c r="H169" s="109">
        <f t="shared" si="4"/>
        <v>1</v>
      </c>
    </row>
    <row r="170" spans="1:8" s="50" customFormat="1" ht="63.75" x14ac:dyDescent="0.25">
      <c r="A170" s="73" t="s">
        <v>306</v>
      </c>
      <c r="B170" s="31" t="s">
        <v>307</v>
      </c>
      <c r="C170" s="39" t="s">
        <v>301</v>
      </c>
      <c r="D170" s="32">
        <v>1</v>
      </c>
      <c r="E170" s="33">
        <v>1</v>
      </c>
      <c r="F170" s="34"/>
      <c r="G170" s="34">
        <f t="shared" si="5"/>
        <v>1</v>
      </c>
      <c r="H170" s="109">
        <f t="shared" si="4"/>
        <v>1</v>
      </c>
    </row>
    <row r="171" spans="1:8" s="50" customFormat="1" ht="63.75" x14ac:dyDescent="0.25">
      <c r="A171" s="73" t="s">
        <v>308</v>
      </c>
      <c r="B171" s="31" t="s">
        <v>309</v>
      </c>
      <c r="C171" s="39" t="s">
        <v>301</v>
      </c>
      <c r="D171" s="32">
        <v>1</v>
      </c>
      <c r="E171" s="33">
        <v>1</v>
      </c>
      <c r="F171" s="34"/>
      <c r="G171" s="34">
        <f t="shared" si="5"/>
        <v>1</v>
      </c>
      <c r="H171" s="109">
        <f t="shared" si="4"/>
        <v>1</v>
      </c>
    </row>
    <row r="172" spans="1:8" s="50" customFormat="1" ht="63.75" x14ac:dyDescent="0.25">
      <c r="A172" s="73" t="s">
        <v>310</v>
      </c>
      <c r="B172" s="31" t="s">
        <v>311</v>
      </c>
      <c r="C172" s="39" t="s">
        <v>301</v>
      </c>
      <c r="D172" s="32">
        <v>1</v>
      </c>
      <c r="E172" s="33">
        <v>1</v>
      </c>
      <c r="F172" s="34"/>
      <c r="G172" s="34">
        <f t="shared" si="5"/>
        <v>1</v>
      </c>
      <c r="H172" s="109">
        <f t="shared" si="4"/>
        <v>1</v>
      </c>
    </row>
    <row r="173" spans="1:8" s="50" customFormat="1" ht="63.75" x14ac:dyDescent="0.25">
      <c r="A173" s="73" t="s">
        <v>312</v>
      </c>
      <c r="B173" s="31" t="s">
        <v>313</v>
      </c>
      <c r="C173" s="39" t="s">
        <v>301</v>
      </c>
      <c r="D173" s="32">
        <v>1</v>
      </c>
      <c r="E173" s="33">
        <v>1</v>
      </c>
      <c r="F173" s="34"/>
      <c r="G173" s="34">
        <f t="shared" si="5"/>
        <v>1</v>
      </c>
      <c r="H173" s="109">
        <f t="shared" si="4"/>
        <v>1</v>
      </c>
    </row>
    <row r="174" spans="1:8" s="50" customFormat="1" ht="63.75" x14ac:dyDescent="0.25">
      <c r="A174" s="73" t="s">
        <v>314</v>
      </c>
      <c r="B174" s="31" t="s">
        <v>315</v>
      </c>
      <c r="C174" s="39" t="s">
        <v>301</v>
      </c>
      <c r="D174" s="32">
        <v>1</v>
      </c>
      <c r="E174" s="33">
        <v>1</v>
      </c>
      <c r="F174" s="34"/>
      <c r="G174" s="34">
        <f t="shared" si="5"/>
        <v>1</v>
      </c>
      <c r="H174" s="109">
        <f t="shared" si="4"/>
        <v>1</v>
      </c>
    </row>
    <row r="175" spans="1:8" s="50" customFormat="1" ht="63.75" x14ac:dyDescent="0.25">
      <c r="A175" s="73" t="s">
        <v>316</v>
      </c>
      <c r="B175" s="31" t="s">
        <v>317</v>
      </c>
      <c r="C175" s="39" t="s">
        <v>301</v>
      </c>
      <c r="D175" s="32">
        <v>1</v>
      </c>
      <c r="E175" s="33">
        <v>1</v>
      </c>
      <c r="F175" s="34"/>
      <c r="G175" s="34">
        <f t="shared" si="5"/>
        <v>1</v>
      </c>
      <c r="H175" s="109">
        <f t="shared" si="4"/>
        <v>1</v>
      </c>
    </row>
    <row r="176" spans="1:8" s="50" customFormat="1" ht="63.75" x14ac:dyDescent="0.25">
      <c r="A176" s="73" t="s">
        <v>318</v>
      </c>
      <c r="B176" s="31" t="s">
        <v>319</v>
      </c>
      <c r="C176" s="39" t="s">
        <v>301</v>
      </c>
      <c r="D176" s="32">
        <v>1</v>
      </c>
      <c r="E176" s="33">
        <v>1</v>
      </c>
      <c r="F176" s="34"/>
      <c r="G176" s="34">
        <f t="shared" si="5"/>
        <v>1</v>
      </c>
      <c r="H176" s="109">
        <f t="shared" si="4"/>
        <v>1</v>
      </c>
    </row>
    <row r="177" spans="1:8" s="50" customFormat="1" ht="63.75" x14ac:dyDescent="0.25">
      <c r="A177" s="73" t="s">
        <v>320</v>
      </c>
      <c r="B177" s="31" t="s">
        <v>321</v>
      </c>
      <c r="C177" s="39" t="s">
        <v>301</v>
      </c>
      <c r="D177" s="32">
        <v>1</v>
      </c>
      <c r="E177" s="33">
        <v>1</v>
      </c>
      <c r="F177" s="34"/>
      <c r="G177" s="34">
        <f t="shared" si="5"/>
        <v>1</v>
      </c>
      <c r="H177" s="109">
        <f t="shared" si="4"/>
        <v>1</v>
      </c>
    </row>
    <row r="178" spans="1:8" s="50" customFormat="1" ht="63.75" x14ac:dyDescent="0.25">
      <c r="A178" s="73" t="s">
        <v>322</v>
      </c>
      <c r="B178" s="31" t="s">
        <v>323</v>
      </c>
      <c r="C178" s="39" t="s">
        <v>301</v>
      </c>
      <c r="D178" s="32">
        <v>1</v>
      </c>
      <c r="E178" s="33">
        <v>1</v>
      </c>
      <c r="F178" s="34"/>
      <c r="G178" s="34">
        <f t="shared" si="5"/>
        <v>1</v>
      </c>
      <c r="H178" s="109">
        <f t="shared" si="4"/>
        <v>1</v>
      </c>
    </row>
    <row r="179" spans="1:8" s="50" customFormat="1" ht="51" x14ac:dyDescent="0.25">
      <c r="A179" s="73" t="s">
        <v>324</v>
      </c>
      <c r="B179" s="31" t="s">
        <v>325</v>
      </c>
      <c r="C179" s="39" t="s">
        <v>301</v>
      </c>
      <c r="D179" s="32">
        <v>1</v>
      </c>
      <c r="E179" s="33">
        <v>1</v>
      </c>
      <c r="F179" s="34"/>
      <c r="G179" s="34">
        <f t="shared" si="5"/>
        <v>1</v>
      </c>
      <c r="H179" s="109">
        <f t="shared" si="4"/>
        <v>1</v>
      </c>
    </row>
    <row r="180" spans="1:8" s="50" customFormat="1" ht="89.25" x14ac:dyDescent="0.25">
      <c r="A180" s="73" t="s">
        <v>326</v>
      </c>
      <c r="B180" s="31" t="s">
        <v>327</v>
      </c>
      <c r="C180" s="39" t="s">
        <v>328</v>
      </c>
      <c r="D180" s="32">
        <v>2</v>
      </c>
      <c r="E180" s="33">
        <v>1</v>
      </c>
      <c r="F180" s="34"/>
      <c r="G180" s="34">
        <f t="shared" si="5"/>
        <v>2</v>
      </c>
      <c r="H180" s="109">
        <f t="shared" si="4"/>
        <v>2</v>
      </c>
    </row>
    <row r="181" spans="1:8" s="50" customFormat="1" ht="63.75" x14ac:dyDescent="0.25">
      <c r="A181" s="73" t="s">
        <v>329</v>
      </c>
      <c r="B181" s="31" t="s">
        <v>330</v>
      </c>
      <c r="C181" s="39" t="s">
        <v>268</v>
      </c>
      <c r="D181" s="32">
        <v>1</v>
      </c>
      <c r="E181" s="33">
        <v>1</v>
      </c>
      <c r="F181" s="34"/>
      <c r="G181" s="34">
        <f t="shared" si="5"/>
        <v>1</v>
      </c>
      <c r="H181" s="109">
        <f t="shared" si="4"/>
        <v>1</v>
      </c>
    </row>
    <row r="182" spans="1:8" s="50" customFormat="1" ht="76.5" x14ac:dyDescent="0.25">
      <c r="A182" s="73" t="s">
        <v>331</v>
      </c>
      <c r="B182" s="31" t="s">
        <v>332</v>
      </c>
      <c r="C182" s="39" t="s">
        <v>268</v>
      </c>
      <c r="D182" s="32">
        <v>1</v>
      </c>
      <c r="E182" s="33">
        <v>1</v>
      </c>
      <c r="F182" s="34"/>
      <c r="G182" s="34">
        <f t="shared" si="5"/>
        <v>1</v>
      </c>
      <c r="H182" s="109">
        <f t="shared" si="4"/>
        <v>1</v>
      </c>
    </row>
    <row r="183" spans="1:8" s="50" customFormat="1" ht="89.25" x14ac:dyDescent="0.25">
      <c r="A183" s="73" t="s">
        <v>333</v>
      </c>
      <c r="B183" s="31" t="s">
        <v>334</v>
      </c>
      <c r="C183" s="39" t="s">
        <v>335</v>
      </c>
      <c r="D183" s="32">
        <v>1</v>
      </c>
      <c r="E183" s="33">
        <v>1</v>
      </c>
      <c r="F183" s="34"/>
      <c r="G183" s="34">
        <f t="shared" si="5"/>
        <v>1</v>
      </c>
      <c r="H183" s="109">
        <f t="shared" si="4"/>
        <v>1</v>
      </c>
    </row>
    <row r="184" spans="1:8" s="50" customFormat="1" ht="89.25" x14ac:dyDescent="0.25">
      <c r="A184" s="73" t="s">
        <v>336</v>
      </c>
      <c r="B184" s="31" t="s">
        <v>337</v>
      </c>
      <c r="C184" s="39" t="s">
        <v>335</v>
      </c>
      <c r="D184" s="32">
        <v>1</v>
      </c>
      <c r="E184" s="33">
        <v>1</v>
      </c>
      <c r="F184" s="34"/>
      <c r="G184" s="34">
        <f t="shared" si="5"/>
        <v>1</v>
      </c>
      <c r="H184" s="109">
        <f t="shared" si="4"/>
        <v>1</v>
      </c>
    </row>
    <row r="185" spans="1:8" s="50" customFormat="1" ht="89.25" x14ac:dyDescent="0.25">
      <c r="A185" s="73" t="s">
        <v>338</v>
      </c>
      <c r="B185" s="31" t="s">
        <v>339</v>
      </c>
      <c r="C185" s="39" t="s">
        <v>335</v>
      </c>
      <c r="D185" s="32">
        <v>1</v>
      </c>
      <c r="E185" s="33">
        <v>1</v>
      </c>
      <c r="F185" s="34"/>
      <c r="G185" s="34">
        <f t="shared" si="5"/>
        <v>1</v>
      </c>
      <c r="H185" s="109">
        <f t="shared" si="4"/>
        <v>1</v>
      </c>
    </row>
    <row r="186" spans="1:8" s="50" customFormat="1" ht="89.25" x14ac:dyDescent="0.25">
      <c r="A186" s="73" t="s">
        <v>340</v>
      </c>
      <c r="B186" s="31" t="s">
        <v>341</v>
      </c>
      <c r="C186" s="39" t="s">
        <v>335</v>
      </c>
      <c r="D186" s="32">
        <v>1</v>
      </c>
      <c r="E186" s="33">
        <v>1</v>
      </c>
      <c r="F186" s="34"/>
      <c r="G186" s="34">
        <f t="shared" si="5"/>
        <v>1</v>
      </c>
      <c r="H186" s="109">
        <f t="shared" si="4"/>
        <v>1</v>
      </c>
    </row>
    <row r="187" spans="1:8" s="50" customFormat="1" ht="76.5" x14ac:dyDescent="0.25">
      <c r="A187" s="73" t="s">
        <v>342</v>
      </c>
      <c r="B187" s="31" t="s">
        <v>343</v>
      </c>
      <c r="C187" s="39" t="s">
        <v>335</v>
      </c>
      <c r="D187" s="32">
        <v>1</v>
      </c>
      <c r="E187" s="33">
        <v>1</v>
      </c>
      <c r="F187" s="34"/>
      <c r="G187" s="34">
        <f t="shared" si="5"/>
        <v>1</v>
      </c>
      <c r="H187" s="109">
        <f t="shared" si="4"/>
        <v>1</v>
      </c>
    </row>
    <row r="188" spans="1:8" s="50" customFormat="1" ht="76.5" x14ac:dyDescent="0.25">
      <c r="A188" s="73" t="s">
        <v>344</v>
      </c>
      <c r="B188" s="31" t="s">
        <v>345</v>
      </c>
      <c r="C188" s="39" t="s">
        <v>335</v>
      </c>
      <c r="D188" s="32">
        <v>1</v>
      </c>
      <c r="E188" s="33">
        <v>1</v>
      </c>
      <c r="F188" s="34"/>
      <c r="G188" s="34">
        <f t="shared" si="5"/>
        <v>1</v>
      </c>
      <c r="H188" s="109">
        <f t="shared" si="4"/>
        <v>1</v>
      </c>
    </row>
    <row r="189" spans="1:8" s="50" customFormat="1" ht="114.75" x14ac:dyDescent="0.25">
      <c r="A189" s="73" t="s">
        <v>346</v>
      </c>
      <c r="B189" s="31" t="s">
        <v>347</v>
      </c>
      <c r="C189" s="39" t="s">
        <v>335</v>
      </c>
      <c r="D189" s="32">
        <v>1</v>
      </c>
      <c r="E189" s="33">
        <v>1</v>
      </c>
      <c r="F189" s="34"/>
      <c r="G189" s="34">
        <f t="shared" si="5"/>
        <v>1</v>
      </c>
      <c r="H189" s="109">
        <f t="shared" si="4"/>
        <v>1</v>
      </c>
    </row>
    <row r="190" spans="1:8" s="50" customFormat="1" ht="89.25" x14ac:dyDescent="0.25">
      <c r="A190" s="73" t="s">
        <v>348</v>
      </c>
      <c r="B190" s="31" t="s">
        <v>349</v>
      </c>
      <c r="C190" s="39" t="s">
        <v>335</v>
      </c>
      <c r="D190" s="32">
        <v>1</v>
      </c>
      <c r="E190" s="33">
        <v>1</v>
      </c>
      <c r="F190" s="34"/>
      <c r="G190" s="34">
        <f t="shared" si="5"/>
        <v>1</v>
      </c>
      <c r="H190" s="109">
        <f t="shared" si="4"/>
        <v>1</v>
      </c>
    </row>
    <row r="191" spans="1:8" s="50" customFormat="1" ht="89.25" x14ac:dyDescent="0.25">
      <c r="A191" s="73" t="s">
        <v>350</v>
      </c>
      <c r="B191" s="31" t="s">
        <v>351</v>
      </c>
      <c r="C191" s="39" t="s">
        <v>335</v>
      </c>
      <c r="D191" s="32">
        <v>1</v>
      </c>
      <c r="E191" s="33">
        <v>1</v>
      </c>
      <c r="F191" s="34"/>
      <c r="G191" s="34">
        <f t="shared" si="5"/>
        <v>1</v>
      </c>
      <c r="H191" s="109">
        <f t="shared" si="4"/>
        <v>1</v>
      </c>
    </row>
    <row r="192" spans="1:8" s="50" customFormat="1" ht="76.5" x14ac:dyDescent="0.25">
      <c r="A192" s="73" t="s">
        <v>352</v>
      </c>
      <c r="B192" s="31" t="s">
        <v>353</v>
      </c>
      <c r="C192" s="39" t="s">
        <v>335</v>
      </c>
      <c r="D192" s="32">
        <v>1</v>
      </c>
      <c r="E192" s="33">
        <v>1</v>
      </c>
      <c r="F192" s="34"/>
      <c r="G192" s="34">
        <f t="shared" si="5"/>
        <v>1</v>
      </c>
      <c r="H192" s="109">
        <f t="shared" si="4"/>
        <v>1</v>
      </c>
    </row>
    <row r="193" spans="1:8" s="50" customFormat="1" ht="89.25" x14ac:dyDescent="0.25">
      <c r="A193" s="73" t="s">
        <v>354</v>
      </c>
      <c r="B193" s="31" t="s">
        <v>355</v>
      </c>
      <c r="C193" s="39" t="s">
        <v>335</v>
      </c>
      <c r="D193" s="32">
        <v>1</v>
      </c>
      <c r="E193" s="33">
        <v>1</v>
      </c>
      <c r="F193" s="34"/>
      <c r="G193" s="34">
        <f t="shared" si="5"/>
        <v>1</v>
      </c>
      <c r="H193" s="109">
        <f t="shared" si="4"/>
        <v>1</v>
      </c>
    </row>
    <row r="194" spans="1:8" s="50" customFormat="1" ht="76.5" x14ac:dyDescent="0.25">
      <c r="A194" s="73" t="s">
        <v>356</v>
      </c>
      <c r="B194" s="31" t="s">
        <v>357</v>
      </c>
      <c r="C194" s="39" t="s">
        <v>358</v>
      </c>
      <c r="D194" s="32">
        <v>1</v>
      </c>
      <c r="E194" s="33">
        <v>1</v>
      </c>
      <c r="F194" s="34"/>
      <c r="G194" s="34">
        <f t="shared" si="5"/>
        <v>1</v>
      </c>
      <c r="H194" s="109">
        <f t="shared" si="4"/>
        <v>1</v>
      </c>
    </row>
    <row r="195" spans="1:8" s="62" customFormat="1" ht="38.25" x14ac:dyDescent="0.25">
      <c r="B195" s="71" t="s">
        <v>1229</v>
      </c>
      <c r="G195" s="62">
        <f>SUM(G166:G194)</f>
        <v>30</v>
      </c>
      <c r="H195" s="62">
        <f t="shared" si="4"/>
        <v>0</v>
      </c>
    </row>
    <row r="196" spans="1:8" s="62" customFormat="1" x14ac:dyDescent="0.25">
      <c r="A196" s="62" t="s">
        <v>1329</v>
      </c>
      <c r="B196" s="71" t="s">
        <v>359</v>
      </c>
      <c r="H196" s="62">
        <f t="shared" si="4"/>
        <v>0</v>
      </c>
    </row>
    <row r="197" spans="1:8" s="50" customFormat="1" ht="153" x14ac:dyDescent="0.25">
      <c r="A197" s="73" t="s">
        <v>360</v>
      </c>
      <c r="B197" s="31" t="s">
        <v>361</v>
      </c>
      <c r="C197" s="39" t="s">
        <v>362</v>
      </c>
      <c r="D197" s="32">
        <v>1</v>
      </c>
      <c r="E197" s="33">
        <v>1</v>
      </c>
      <c r="F197" s="34"/>
      <c r="G197" s="34">
        <f t="shared" si="5"/>
        <v>1</v>
      </c>
      <c r="H197" s="109">
        <f t="shared" si="4"/>
        <v>1</v>
      </c>
    </row>
    <row r="198" spans="1:8" s="50" customFormat="1" ht="102" x14ac:dyDescent="0.25">
      <c r="A198" s="73" t="s">
        <v>363</v>
      </c>
      <c r="B198" s="31" t="s">
        <v>364</v>
      </c>
      <c r="C198" s="39" t="s">
        <v>365</v>
      </c>
      <c r="D198" s="32">
        <v>1</v>
      </c>
      <c r="E198" s="33">
        <v>1</v>
      </c>
      <c r="F198" s="34"/>
      <c r="G198" s="34">
        <f t="shared" si="5"/>
        <v>1</v>
      </c>
      <c r="H198" s="109">
        <f t="shared" si="4"/>
        <v>1</v>
      </c>
    </row>
    <row r="199" spans="1:8" s="50" customFormat="1" ht="89.25" x14ac:dyDescent="0.25">
      <c r="A199" s="73" t="s">
        <v>366</v>
      </c>
      <c r="B199" s="31" t="s">
        <v>367</v>
      </c>
      <c r="C199" s="39" t="s">
        <v>365</v>
      </c>
      <c r="D199" s="32">
        <v>1</v>
      </c>
      <c r="E199" s="33">
        <v>1</v>
      </c>
      <c r="F199" s="34"/>
      <c r="G199" s="34">
        <f t="shared" si="5"/>
        <v>1</v>
      </c>
      <c r="H199" s="109">
        <f t="shared" si="4"/>
        <v>1</v>
      </c>
    </row>
    <row r="200" spans="1:8" s="50" customFormat="1" ht="102" x14ac:dyDescent="0.25">
      <c r="A200" s="73" t="s">
        <v>368</v>
      </c>
      <c r="B200" s="31" t="s">
        <v>369</v>
      </c>
      <c r="C200" s="39" t="s">
        <v>365</v>
      </c>
      <c r="D200" s="32">
        <v>1</v>
      </c>
      <c r="E200" s="33">
        <v>1</v>
      </c>
      <c r="F200" s="34"/>
      <c r="G200" s="34">
        <f t="shared" si="5"/>
        <v>1</v>
      </c>
      <c r="H200" s="109">
        <f t="shared" si="4"/>
        <v>1</v>
      </c>
    </row>
    <row r="201" spans="1:8" s="50" customFormat="1" ht="76.5" x14ac:dyDescent="0.25">
      <c r="A201" s="73" t="s">
        <v>370</v>
      </c>
      <c r="B201" s="31" t="s">
        <v>371</v>
      </c>
      <c r="C201" s="39" t="s">
        <v>358</v>
      </c>
      <c r="D201" s="32">
        <v>1</v>
      </c>
      <c r="E201" s="33">
        <v>1</v>
      </c>
      <c r="F201" s="34"/>
      <c r="G201" s="34">
        <f t="shared" si="5"/>
        <v>1</v>
      </c>
      <c r="H201" s="109">
        <f t="shared" si="4"/>
        <v>1</v>
      </c>
    </row>
    <row r="202" spans="1:8" s="62" customFormat="1" x14ac:dyDescent="0.25">
      <c r="B202" s="71" t="s">
        <v>1230</v>
      </c>
      <c r="G202" s="62">
        <f>SUM(G197:G201)</f>
        <v>5</v>
      </c>
      <c r="H202" s="62">
        <f t="shared" si="4"/>
        <v>0</v>
      </c>
    </row>
    <row r="203" spans="1:8" s="62" customFormat="1" x14ac:dyDescent="0.25">
      <c r="B203" s="71" t="s">
        <v>1213</v>
      </c>
      <c r="G203" s="62">
        <f>+G142+G154+G164+G195+G202</f>
        <v>1354</v>
      </c>
      <c r="H203" s="62">
        <f t="shared" si="4"/>
        <v>0</v>
      </c>
    </row>
    <row r="204" spans="1:8" s="62" customFormat="1" x14ac:dyDescent="0.25">
      <c r="A204" s="72">
        <v>10</v>
      </c>
      <c r="B204" s="71" t="s">
        <v>372</v>
      </c>
      <c r="H204" s="62">
        <f t="shared" si="4"/>
        <v>0</v>
      </c>
    </row>
    <row r="205" spans="1:8" s="50" customFormat="1" ht="15.75" x14ac:dyDescent="0.25">
      <c r="A205" s="73" t="s">
        <v>373</v>
      </c>
      <c r="B205" s="31" t="s">
        <v>374</v>
      </c>
      <c r="C205" s="39" t="s">
        <v>28</v>
      </c>
      <c r="D205" s="32">
        <v>50.8</v>
      </c>
      <c r="E205" s="33">
        <v>1</v>
      </c>
      <c r="F205" s="34"/>
      <c r="G205" s="34">
        <f t="shared" si="5"/>
        <v>50.8</v>
      </c>
      <c r="H205" s="109">
        <f t="shared" si="4"/>
        <v>50.8</v>
      </c>
    </row>
    <row r="206" spans="1:8" s="50" customFormat="1" ht="15.75" x14ac:dyDescent="0.25">
      <c r="A206" s="73" t="s">
        <v>375</v>
      </c>
      <c r="B206" s="31" t="s">
        <v>376</v>
      </c>
      <c r="C206" s="39" t="s">
        <v>28</v>
      </c>
      <c r="D206" s="32">
        <v>51.9</v>
      </c>
      <c r="E206" s="33">
        <v>1</v>
      </c>
      <c r="F206" s="34"/>
      <c r="G206" s="34">
        <f t="shared" si="5"/>
        <v>51.9</v>
      </c>
      <c r="H206" s="109">
        <f t="shared" si="4"/>
        <v>51.9</v>
      </c>
    </row>
    <row r="207" spans="1:8" s="50" customFormat="1" ht="15.75" x14ac:dyDescent="0.25">
      <c r="A207" s="73" t="s">
        <v>377</v>
      </c>
      <c r="B207" s="31" t="s">
        <v>378</v>
      </c>
      <c r="C207" s="39" t="s">
        <v>28</v>
      </c>
      <c r="D207" s="32">
        <v>88.1</v>
      </c>
      <c r="E207" s="33">
        <v>1</v>
      </c>
      <c r="F207" s="34"/>
      <c r="G207" s="34">
        <f t="shared" si="5"/>
        <v>88.1</v>
      </c>
      <c r="H207" s="109">
        <f t="shared" ref="H207:H270" si="6">ROUND($D207*E207,2)</f>
        <v>88.1</v>
      </c>
    </row>
    <row r="208" spans="1:8" s="50" customFormat="1" ht="15.75" x14ac:dyDescent="0.25">
      <c r="A208" s="73" t="s">
        <v>379</v>
      </c>
      <c r="B208" s="31" t="s">
        <v>380</v>
      </c>
      <c r="C208" s="39" t="s">
        <v>28</v>
      </c>
      <c r="D208" s="32">
        <v>282.5</v>
      </c>
      <c r="E208" s="33">
        <v>1</v>
      </c>
      <c r="F208" s="34"/>
      <c r="G208" s="34">
        <f t="shared" si="5"/>
        <v>282.5</v>
      </c>
      <c r="H208" s="109">
        <f t="shared" si="6"/>
        <v>282.5</v>
      </c>
    </row>
    <row r="209" spans="1:8" s="50" customFormat="1" ht="15.75" x14ac:dyDescent="0.25">
      <c r="A209" s="73" t="s">
        <v>381</v>
      </c>
      <c r="B209" s="31" t="s">
        <v>382</v>
      </c>
      <c r="C209" s="39" t="s">
        <v>28</v>
      </c>
      <c r="D209" s="32">
        <v>189</v>
      </c>
      <c r="E209" s="33">
        <v>1</v>
      </c>
      <c r="F209" s="34"/>
      <c r="G209" s="34">
        <f t="shared" si="5"/>
        <v>189</v>
      </c>
      <c r="H209" s="109">
        <f t="shared" si="6"/>
        <v>189</v>
      </c>
    </row>
    <row r="210" spans="1:8" s="50" customFormat="1" ht="15.75" x14ac:dyDescent="0.25">
      <c r="A210" s="73" t="s">
        <v>383</v>
      </c>
      <c r="B210" s="31" t="s">
        <v>384</v>
      </c>
      <c r="C210" s="39" t="s">
        <v>385</v>
      </c>
      <c r="D210" s="32">
        <v>36</v>
      </c>
      <c r="E210" s="33">
        <v>1</v>
      </c>
      <c r="F210" s="34"/>
      <c r="G210" s="34">
        <f t="shared" si="5"/>
        <v>36</v>
      </c>
      <c r="H210" s="109">
        <f t="shared" si="6"/>
        <v>36</v>
      </c>
    </row>
    <row r="211" spans="1:8" s="50" customFormat="1" ht="15.75" x14ac:dyDescent="0.25">
      <c r="A211" s="73" t="s">
        <v>386</v>
      </c>
      <c r="B211" s="31" t="s">
        <v>387</v>
      </c>
      <c r="C211" s="39" t="s">
        <v>385</v>
      </c>
      <c r="D211" s="32">
        <v>33</v>
      </c>
      <c r="E211" s="33">
        <v>1</v>
      </c>
      <c r="F211" s="34"/>
      <c r="G211" s="34">
        <f t="shared" si="5"/>
        <v>33</v>
      </c>
      <c r="H211" s="109">
        <f t="shared" si="6"/>
        <v>33</v>
      </c>
    </row>
    <row r="212" spans="1:8" s="50" customFormat="1" ht="15.75" x14ac:dyDescent="0.25">
      <c r="A212" s="73" t="s">
        <v>388</v>
      </c>
      <c r="B212" s="31" t="s">
        <v>389</v>
      </c>
      <c r="C212" s="39" t="s">
        <v>385</v>
      </c>
      <c r="D212" s="32">
        <v>12</v>
      </c>
      <c r="E212" s="33">
        <v>1</v>
      </c>
      <c r="F212" s="34"/>
      <c r="G212" s="34">
        <f t="shared" si="5"/>
        <v>12</v>
      </c>
      <c r="H212" s="109">
        <f t="shared" si="6"/>
        <v>12</v>
      </c>
    </row>
    <row r="213" spans="1:8" s="50" customFormat="1" ht="15.75" x14ac:dyDescent="0.25">
      <c r="A213" s="73" t="s">
        <v>390</v>
      </c>
      <c r="B213" s="31" t="s">
        <v>391</v>
      </c>
      <c r="C213" s="39" t="s">
        <v>28</v>
      </c>
      <c r="D213" s="32">
        <v>84.5</v>
      </c>
      <c r="E213" s="33">
        <v>1</v>
      </c>
      <c r="F213" s="34"/>
      <c r="G213" s="34">
        <f t="shared" si="5"/>
        <v>84.5</v>
      </c>
      <c r="H213" s="109">
        <f t="shared" si="6"/>
        <v>84.5</v>
      </c>
    </row>
    <row r="214" spans="1:8" s="50" customFormat="1" ht="15.75" x14ac:dyDescent="0.25">
      <c r="A214" s="73" t="s">
        <v>392</v>
      </c>
      <c r="B214" s="31" t="s">
        <v>393</v>
      </c>
      <c r="C214" s="39" t="s">
        <v>28</v>
      </c>
      <c r="D214" s="32">
        <v>64</v>
      </c>
      <c r="E214" s="33">
        <v>1</v>
      </c>
      <c r="F214" s="34"/>
      <c r="G214" s="34">
        <f t="shared" ref="G214:G279" si="7">ROUND($D214*E214,2)</f>
        <v>64</v>
      </c>
      <c r="H214" s="109">
        <f t="shared" si="6"/>
        <v>64</v>
      </c>
    </row>
    <row r="215" spans="1:8" s="50" customFormat="1" ht="15.75" x14ac:dyDescent="0.25">
      <c r="A215" s="73" t="s">
        <v>394</v>
      </c>
      <c r="B215" s="31" t="s">
        <v>395</v>
      </c>
      <c r="C215" s="39" t="s">
        <v>28</v>
      </c>
      <c r="D215" s="32">
        <v>216</v>
      </c>
      <c r="E215" s="33">
        <v>1</v>
      </c>
      <c r="F215" s="34"/>
      <c r="G215" s="34">
        <f t="shared" si="7"/>
        <v>216</v>
      </c>
      <c r="H215" s="109">
        <f t="shared" si="6"/>
        <v>216</v>
      </c>
    </row>
    <row r="216" spans="1:8" s="50" customFormat="1" ht="15.75" x14ac:dyDescent="0.25">
      <c r="A216" s="73" t="s">
        <v>396</v>
      </c>
      <c r="B216" s="31" t="s">
        <v>397</v>
      </c>
      <c r="C216" s="39" t="s">
        <v>28</v>
      </c>
      <c r="D216" s="32">
        <v>36</v>
      </c>
      <c r="E216" s="33">
        <v>1</v>
      </c>
      <c r="F216" s="34"/>
      <c r="G216" s="34">
        <f t="shared" si="7"/>
        <v>36</v>
      </c>
      <c r="H216" s="109">
        <f t="shared" si="6"/>
        <v>36</v>
      </c>
    </row>
    <row r="217" spans="1:8" s="50" customFormat="1" ht="15.75" x14ac:dyDescent="0.25">
      <c r="A217" s="73" t="s">
        <v>398</v>
      </c>
      <c r="B217" s="31" t="s">
        <v>399</v>
      </c>
      <c r="C217" s="39" t="s">
        <v>28</v>
      </c>
      <c r="D217" s="32">
        <v>12</v>
      </c>
      <c r="E217" s="33">
        <v>1</v>
      </c>
      <c r="F217" s="34"/>
      <c r="G217" s="34">
        <f t="shared" si="7"/>
        <v>12</v>
      </c>
      <c r="H217" s="109">
        <f t="shared" si="6"/>
        <v>12</v>
      </c>
    </row>
    <row r="218" spans="1:8" s="50" customFormat="1" ht="25.5" x14ac:dyDescent="0.25">
      <c r="A218" s="73" t="s">
        <v>400</v>
      </c>
      <c r="B218" s="31" t="s">
        <v>401</v>
      </c>
      <c r="C218" s="39" t="s">
        <v>28</v>
      </c>
      <c r="D218" s="32">
        <v>33</v>
      </c>
      <c r="E218" s="33">
        <v>1</v>
      </c>
      <c r="F218" s="34"/>
      <c r="G218" s="34">
        <f t="shared" si="7"/>
        <v>33</v>
      </c>
      <c r="H218" s="109">
        <f t="shared" si="6"/>
        <v>33</v>
      </c>
    </row>
    <row r="219" spans="1:8" s="50" customFormat="1" ht="15.75" x14ac:dyDescent="0.25">
      <c r="A219" s="73" t="s">
        <v>402</v>
      </c>
      <c r="B219" s="31" t="s">
        <v>403</v>
      </c>
      <c r="C219" s="39" t="s">
        <v>28</v>
      </c>
      <c r="D219" s="32">
        <v>45</v>
      </c>
      <c r="E219" s="33">
        <v>1</v>
      </c>
      <c r="F219" s="34"/>
      <c r="G219" s="34">
        <f t="shared" si="7"/>
        <v>45</v>
      </c>
      <c r="H219" s="109">
        <f t="shared" si="6"/>
        <v>45</v>
      </c>
    </row>
    <row r="220" spans="1:8" s="50" customFormat="1" ht="15.75" x14ac:dyDescent="0.25">
      <c r="A220" s="73" t="s">
        <v>404</v>
      </c>
      <c r="B220" s="31" t="s">
        <v>405</v>
      </c>
      <c r="C220" s="39" t="s">
        <v>28</v>
      </c>
      <c r="D220" s="32">
        <v>140</v>
      </c>
      <c r="E220" s="33">
        <v>1</v>
      </c>
      <c r="F220" s="34"/>
      <c r="G220" s="34">
        <f t="shared" si="7"/>
        <v>140</v>
      </c>
      <c r="H220" s="109">
        <f t="shared" si="6"/>
        <v>140</v>
      </c>
    </row>
    <row r="221" spans="1:8" s="50" customFormat="1" ht="15.75" x14ac:dyDescent="0.25">
      <c r="A221" s="73" t="s">
        <v>406</v>
      </c>
      <c r="B221" s="31" t="s">
        <v>407</v>
      </c>
      <c r="C221" s="39" t="s">
        <v>28</v>
      </c>
      <c r="D221" s="32">
        <v>128</v>
      </c>
      <c r="E221" s="33">
        <v>1</v>
      </c>
      <c r="F221" s="34"/>
      <c r="G221" s="34">
        <f t="shared" si="7"/>
        <v>128</v>
      </c>
      <c r="H221" s="109">
        <f t="shared" si="6"/>
        <v>128</v>
      </c>
    </row>
    <row r="222" spans="1:8" s="62" customFormat="1" ht="25.5" x14ac:dyDescent="0.25">
      <c r="A222" s="72"/>
      <c r="B222" s="71" t="s">
        <v>1214</v>
      </c>
      <c r="G222" s="62">
        <f>SUM(G205:G221)</f>
        <v>1501.8</v>
      </c>
      <c r="H222" s="62">
        <f t="shared" si="6"/>
        <v>0</v>
      </c>
    </row>
    <row r="223" spans="1:8" s="62" customFormat="1" x14ac:dyDescent="0.25">
      <c r="A223" s="72">
        <v>11</v>
      </c>
      <c r="B223" s="71" t="s">
        <v>408</v>
      </c>
      <c r="H223" s="62">
        <f t="shared" si="6"/>
        <v>0</v>
      </c>
    </row>
    <row r="224" spans="1:8" s="62" customFormat="1" ht="25.5" x14ac:dyDescent="0.25">
      <c r="A224" s="78">
        <v>11.1</v>
      </c>
      <c r="B224" s="71" t="s">
        <v>409</v>
      </c>
      <c r="G224" s="62">
        <f t="shared" si="7"/>
        <v>0</v>
      </c>
      <c r="H224" s="62">
        <f t="shared" si="6"/>
        <v>0</v>
      </c>
    </row>
    <row r="225" spans="1:8" s="50" customFormat="1" ht="89.25" x14ac:dyDescent="0.25">
      <c r="A225" s="73" t="s">
        <v>410</v>
      </c>
      <c r="B225" s="31" t="s">
        <v>411</v>
      </c>
      <c r="C225" s="39" t="s">
        <v>17</v>
      </c>
      <c r="D225" s="32">
        <v>1</v>
      </c>
      <c r="E225" s="33">
        <v>1</v>
      </c>
      <c r="F225" s="34"/>
      <c r="G225" s="34">
        <f t="shared" si="7"/>
        <v>1</v>
      </c>
      <c r="H225" s="109">
        <f t="shared" si="6"/>
        <v>1</v>
      </c>
    </row>
    <row r="226" spans="1:8" s="50" customFormat="1" ht="89.25" x14ac:dyDescent="0.25">
      <c r="A226" s="73" t="s">
        <v>412</v>
      </c>
      <c r="B226" s="31" t="s">
        <v>413</v>
      </c>
      <c r="C226" s="39" t="s">
        <v>17</v>
      </c>
      <c r="D226" s="32">
        <v>1</v>
      </c>
      <c r="E226" s="33">
        <v>1</v>
      </c>
      <c r="F226" s="34"/>
      <c r="G226" s="34">
        <f t="shared" si="7"/>
        <v>1</v>
      </c>
      <c r="H226" s="109">
        <f t="shared" si="6"/>
        <v>1</v>
      </c>
    </row>
    <row r="227" spans="1:8" s="50" customFormat="1" ht="89.25" x14ac:dyDescent="0.25">
      <c r="A227" s="73" t="s">
        <v>414</v>
      </c>
      <c r="B227" s="31" t="s">
        <v>415</v>
      </c>
      <c r="C227" s="39" t="s">
        <v>17</v>
      </c>
      <c r="D227" s="32">
        <v>1</v>
      </c>
      <c r="E227" s="33">
        <v>1</v>
      </c>
      <c r="F227" s="34"/>
      <c r="G227" s="34">
        <f t="shared" si="7"/>
        <v>1</v>
      </c>
      <c r="H227" s="109">
        <f t="shared" si="6"/>
        <v>1</v>
      </c>
    </row>
    <row r="228" spans="1:8" s="50" customFormat="1" ht="76.5" x14ac:dyDescent="0.25">
      <c r="A228" s="73" t="s">
        <v>416</v>
      </c>
      <c r="B228" s="31" t="s">
        <v>417</v>
      </c>
      <c r="C228" s="39" t="s">
        <v>28</v>
      </c>
      <c r="D228" s="32">
        <v>4</v>
      </c>
      <c r="E228" s="33">
        <v>1</v>
      </c>
      <c r="F228" s="34"/>
      <c r="G228" s="34">
        <f t="shared" si="7"/>
        <v>4</v>
      </c>
      <c r="H228" s="109">
        <f t="shared" si="6"/>
        <v>4</v>
      </c>
    </row>
    <row r="229" spans="1:8" s="50" customFormat="1" ht="76.5" x14ac:dyDescent="0.25">
      <c r="A229" s="73" t="s">
        <v>418</v>
      </c>
      <c r="B229" s="31" t="s">
        <v>419</v>
      </c>
      <c r="C229" s="39" t="s">
        <v>28</v>
      </c>
      <c r="D229" s="32">
        <v>5</v>
      </c>
      <c r="E229" s="33">
        <v>1</v>
      </c>
      <c r="F229" s="34"/>
      <c r="G229" s="34">
        <f t="shared" si="7"/>
        <v>5</v>
      </c>
      <c r="H229" s="109">
        <f t="shared" si="6"/>
        <v>5</v>
      </c>
    </row>
    <row r="230" spans="1:8" s="50" customFormat="1" ht="76.5" x14ac:dyDescent="0.25">
      <c r="A230" s="73" t="s">
        <v>420</v>
      </c>
      <c r="B230" s="31" t="s">
        <v>421</v>
      </c>
      <c r="C230" s="39" t="s">
        <v>28</v>
      </c>
      <c r="D230" s="32">
        <v>4</v>
      </c>
      <c r="E230" s="33">
        <v>1</v>
      </c>
      <c r="F230" s="34"/>
      <c r="G230" s="34">
        <f t="shared" si="7"/>
        <v>4</v>
      </c>
      <c r="H230" s="109">
        <f t="shared" si="6"/>
        <v>4</v>
      </c>
    </row>
    <row r="231" spans="1:8" s="50" customFormat="1" ht="76.5" x14ac:dyDescent="0.25">
      <c r="A231" s="73" t="s">
        <v>422</v>
      </c>
      <c r="B231" s="31" t="s">
        <v>423</v>
      </c>
      <c r="C231" s="39" t="s">
        <v>28</v>
      </c>
      <c r="D231" s="32">
        <v>4</v>
      </c>
      <c r="E231" s="33">
        <v>1</v>
      </c>
      <c r="F231" s="34"/>
      <c r="G231" s="34">
        <f t="shared" si="7"/>
        <v>4</v>
      </c>
      <c r="H231" s="109">
        <f t="shared" si="6"/>
        <v>4</v>
      </c>
    </row>
    <row r="232" spans="1:8" s="50" customFormat="1" ht="76.5" x14ac:dyDescent="0.25">
      <c r="A232" s="73" t="s">
        <v>424</v>
      </c>
      <c r="B232" s="31" t="s">
        <v>425</v>
      </c>
      <c r="C232" s="39" t="s">
        <v>28</v>
      </c>
      <c r="D232" s="32">
        <v>4</v>
      </c>
      <c r="E232" s="33">
        <v>1</v>
      </c>
      <c r="F232" s="34"/>
      <c r="G232" s="34">
        <f t="shared" si="7"/>
        <v>4</v>
      </c>
      <c r="H232" s="109">
        <f t="shared" si="6"/>
        <v>4</v>
      </c>
    </row>
    <row r="233" spans="1:8" s="50" customFormat="1" ht="76.5" x14ac:dyDescent="0.25">
      <c r="A233" s="73" t="s">
        <v>426</v>
      </c>
      <c r="B233" s="31" t="s">
        <v>427</v>
      </c>
      <c r="C233" s="39" t="s">
        <v>28</v>
      </c>
      <c r="D233" s="32">
        <v>10</v>
      </c>
      <c r="E233" s="33">
        <v>1</v>
      </c>
      <c r="F233" s="34"/>
      <c r="G233" s="34">
        <f t="shared" si="7"/>
        <v>10</v>
      </c>
      <c r="H233" s="109">
        <f t="shared" si="6"/>
        <v>10</v>
      </c>
    </row>
    <row r="234" spans="1:8" s="50" customFormat="1" ht="89.25" x14ac:dyDescent="0.25">
      <c r="A234" s="73" t="s">
        <v>428</v>
      </c>
      <c r="B234" s="31" t="s">
        <v>429</v>
      </c>
      <c r="C234" s="39" t="s">
        <v>28</v>
      </c>
      <c r="D234" s="32">
        <v>20</v>
      </c>
      <c r="E234" s="33">
        <v>1</v>
      </c>
      <c r="F234" s="34"/>
      <c r="G234" s="34">
        <f t="shared" si="7"/>
        <v>20</v>
      </c>
      <c r="H234" s="109">
        <f t="shared" si="6"/>
        <v>20</v>
      </c>
    </row>
    <row r="235" spans="1:8" s="50" customFormat="1" ht="76.5" x14ac:dyDescent="0.25">
      <c r="A235" s="73" t="s">
        <v>430</v>
      </c>
      <c r="B235" s="31" t="s">
        <v>431</v>
      </c>
      <c r="C235" s="39" t="s">
        <v>17</v>
      </c>
      <c r="D235" s="32">
        <v>10</v>
      </c>
      <c r="E235" s="33">
        <v>1</v>
      </c>
      <c r="F235" s="34"/>
      <c r="G235" s="34">
        <f t="shared" si="7"/>
        <v>10</v>
      </c>
      <c r="H235" s="109">
        <f t="shared" si="6"/>
        <v>10</v>
      </c>
    </row>
    <row r="236" spans="1:8" s="50" customFormat="1" ht="89.25" x14ac:dyDescent="0.25">
      <c r="A236" s="73" t="s">
        <v>432</v>
      </c>
      <c r="B236" s="31" t="s">
        <v>415</v>
      </c>
      <c r="C236" s="39" t="s">
        <v>17</v>
      </c>
      <c r="D236" s="32">
        <v>1</v>
      </c>
      <c r="E236" s="33">
        <v>1</v>
      </c>
      <c r="F236" s="34"/>
      <c r="G236" s="34">
        <f t="shared" si="7"/>
        <v>1</v>
      </c>
      <c r="H236" s="109">
        <f t="shared" si="6"/>
        <v>1</v>
      </c>
    </row>
    <row r="237" spans="1:8" s="50" customFormat="1" ht="76.5" x14ac:dyDescent="0.25">
      <c r="A237" s="73" t="s">
        <v>433</v>
      </c>
      <c r="B237" s="31" t="s">
        <v>434</v>
      </c>
      <c r="C237" s="39" t="s">
        <v>28</v>
      </c>
      <c r="D237" s="32">
        <v>1</v>
      </c>
      <c r="E237" s="33">
        <v>1</v>
      </c>
      <c r="F237" s="34"/>
      <c r="G237" s="34">
        <f t="shared" si="7"/>
        <v>1</v>
      </c>
      <c r="H237" s="109">
        <f t="shared" si="6"/>
        <v>1</v>
      </c>
    </row>
    <row r="238" spans="1:8" s="50" customFormat="1" ht="76.5" x14ac:dyDescent="0.25">
      <c r="A238" s="73" t="s">
        <v>435</v>
      </c>
      <c r="B238" s="31" t="s">
        <v>436</v>
      </c>
      <c r="C238" s="39" t="s">
        <v>17</v>
      </c>
      <c r="D238" s="32">
        <v>4</v>
      </c>
      <c r="E238" s="33">
        <v>1</v>
      </c>
      <c r="F238" s="34"/>
      <c r="G238" s="34">
        <f t="shared" si="7"/>
        <v>4</v>
      </c>
      <c r="H238" s="109">
        <f t="shared" si="6"/>
        <v>4</v>
      </c>
    </row>
    <row r="239" spans="1:8" s="50" customFormat="1" ht="76.5" x14ac:dyDescent="0.25">
      <c r="A239" s="73" t="s">
        <v>437</v>
      </c>
      <c r="B239" s="31" t="s">
        <v>438</v>
      </c>
      <c r="C239" s="39" t="s">
        <v>28</v>
      </c>
      <c r="D239" s="32">
        <v>35</v>
      </c>
      <c r="E239" s="33">
        <v>1</v>
      </c>
      <c r="F239" s="34"/>
      <c r="G239" s="34">
        <f t="shared" si="7"/>
        <v>35</v>
      </c>
      <c r="H239" s="109">
        <f t="shared" si="6"/>
        <v>35</v>
      </c>
    </row>
    <row r="240" spans="1:8" s="50" customFormat="1" ht="76.5" x14ac:dyDescent="0.25">
      <c r="A240" s="73" t="s">
        <v>439</v>
      </c>
      <c r="B240" s="31" t="s">
        <v>440</v>
      </c>
      <c r="C240" s="39" t="s">
        <v>28</v>
      </c>
      <c r="D240" s="32">
        <v>35</v>
      </c>
      <c r="E240" s="33">
        <v>1</v>
      </c>
      <c r="F240" s="34"/>
      <c r="G240" s="34">
        <f t="shared" si="7"/>
        <v>35</v>
      </c>
      <c r="H240" s="109">
        <f t="shared" si="6"/>
        <v>35</v>
      </c>
    </row>
    <row r="241" spans="1:8" s="62" customFormat="1" ht="25.5" x14ac:dyDescent="0.25">
      <c r="A241" s="72"/>
      <c r="B241" s="71" t="s">
        <v>1231</v>
      </c>
      <c r="G241" s="62">
        <f>SUM(G224:G240)</f>
        <v>140</v>
      </c>
      <c r="H241" s="62">
        <f t="shared" si="6"/>
        <v>0</v>
      </c>
    </row>
    <row r="242" spans="1:8" s="62" customFormat="1" ht="25.5" x14ac:dyDescent="0.25">
      <c r="A242" s="78">
        <v>11.2</v>
      </c>
      <c r="B242" s="71" t="s">
        <v>441</v>
      </c>
      <c r="H242" s="62">
        <f t="shared" si="6"/>
        <v>0</v>
      </c>
    </row>
    <row r="243" spans="1:8" s="50" customFormat="1" ht="89.25" x14ac:dyDescent="0.25">
      <c r="A243" s="73" t="s">
        <v>442</v>
      </c>
      <c r="B243" s="31" t="s">
        <v>443</v>
      </c>
      <c r="C243" s="39" t="s">
        <v>17</v>
      </c>
      <c r="D243" s="32">
        <v>1</v>
      </c>
      <c r="E243" s="33">
        <v>1</v>
      </c>
      <c r="F243" s="34"/>
      <c r="G243" s="34">
        <f t="shared" si="7"/>
        <v>1</v>
      </c>
      <c r="H243" s="109">
        <f t="shared" si="6"/>
        <v>1</v>
      </c>
    </row>
    <row r="244" spans="1:8" s="50" customFormat="1" ht="89.25" x14ac:dyDescent="0.25">
      <c r="A244" s="73" t="s">
        <v>444</v>
      </c>
      <c r="B244" s="31" t="s">
        <v>413</v>
      </c>
      <c r="C244" s="39" t="s">
        <v>17</v>
      </c>
      <c r="D244" s="32">
        <v>1</v>
      </c>
      <c r="E244" s="33">
        <v>1</v>
      </c>
      <c r="F244" s="34"/>
      <c r="G244" s="34">
        <f t="shared" si="7"/>
        <v>1</v>
      </c>
      <c r="H244" s="109">
        <f t="shared" si="6"/>
        <v>1</v>
      </c>
    </row>
    <row r="245" spans="1:8" s="50" customFormat="1" ht="89.25" x14ac:dyDescent="0.25">
      <c r="A245" s="73" t="s">
        <v>445</v>
      </c>
      <c r="B245" s="31" t="s">
        <v>415</v>
      </c>
      <c r="C245" s="39" t="s">
        <v>17</v>
      </c>
      <c r="D245" s="32">
        <v>1</v>
      </c>
      <c r="E245" s="33">
        <v>1</v>
      </c>
      <c r="F245" s="34"/>
      <c r="G245" s="34">
        <f t="shared" si="7"/>
        <v>1</v>
      </c>
      <c r="H245" s="109">
        <f t="shared" si="6"/>
        <v>1</v>
      </c>
    </row>
    <row r="246" spans="1:8" s="50" customFormat="1" ht="76.5" x14ac:dyDescent="0.25">
      <c r="A246" s="73" t="s">
        <v>446</v>
      </c>
      <c r="B246" s="31" t="s">
        <v>423</v>
      </c>
      <c r="C246" s="39" t="s">
        <v>28</v>
      </c>
      <c r="D246" s="32">
        <v>6</v>
      </c>
      <c r="E246" s="33">
        <v>1</v>
      </c>
      <c r="F246" s="34"/>
      <c r="G246" s="34">
        <f t="shared" si="7"/>
        <v>6</v>
      </c>
      <c r="H246" s="109">
        <f t="shared" si="6"/>
        <v>6</v>
      </c>
    </row>
    <row r="247" spans="1:8" s="50" customFormat="1" ht="76.5" x14ac:dyDescent="0.25">
      <c r="A247" s="73" t="s">
        <v>447</v>
      </c>
      <c r="B247" s="31" t="s">
        <v>448</v>
      </c>
      <c r="C247" s="39" t="s">
        <v>28</v>
      </c>
      <c r="D247" s="32">
        <v>2</v>
      </c>
      <c r="E247" s="33">
        <v>1</v>
      </c>
      <c r="F247" s="34"/>
      <c r="G247" s="34">
        <f t="shared" si="7"/>
        <v>2</v>
      </c>
      <c r="H247" s="109">
        <f t="shared" si="6"/>
        <v>2</v>
      </c>
    </row>
    <row r="248" spans="1:8" s="50" customFormat="1" ht="76.5" x14ac:dyDescent="0.25">
      <c r="A248" s="73" t="s">
        <v>449</v>
      </c>
      <c r="B248" s="31" t="s">
        <v>425</v>
      </c>
      <c r="C248" s="39" t="s">
        <v>28</v>
      </c>
      <c r="D248" s="32">
        <v>4</v>
      </c>
      <c r="E248" s="33">
        <v>1</v>
      </c>
      <c r="F248" s="34"/>
      <c r="G248" s="34">
        <f t="shared" si="7"/>
        <v>4</v>
      </c>
      <c r="H248" s="109">
        <f t="shared" si="6"/>
        <v>4</v>
      </c>
    </row>
    <row r="249" spans="1:8" s="50" customFormat="1" ht="76.5" x14ac:dyDescent="0.25">
      <c r="A249" s="73" t="s">
        <v>450</v>
      </c>
      <c r="B249" s="31" t="s">
        <v>451</v>
      </c>
      <c r="C249" s="39" t="s">
        <v>28</v>
      </c>
      <c r="D249" s="32">
        <v>14</v>
      </c>
      <c r="E249" s="33">
        <v>1</v>
      </c>
      <c r="F249" s="34"/>
      <c r="G249" s="34">
        <f t="shared" si="7"/>
        <v>14</v>
      </c>
      <c r="H249" s="109">
        <f t="shared" si="6"/>
        <v>14</v>
      </c>
    </row>
    <row r="250" spans="1:8" s="50" customFormat="1" ht="76.5" x14ac:dyDescent="0.25">
      <c r="A250" s="73" t="s">
        <v>452</v>
      </c>
      <c r="B250" s="31" t="s">
        <v>453</v>
      </c>
      <c r="C250" s="39" t="s">
        <v>28</v>
      </c>
      <c r="D250" s="32">
        <v>14</v>
      </c>
      <c r="E250" s="33">
        <v>1</v>
      </c>
      <c r="F250" s="34"/>
      <c r="G250" s="34">
        <f t="shared" si="7"/>
        <v>14</v>
      </c>
      <c r="H250" s="109">
        <f t="shared" si="6"/>
        <v>14</v>
      </c>
    </row>
    <row r="251" spans="1:8" s="50" customFormat="1" ht="89.25" x14ac:dyDescent="0.25">
      <c r="A251" s="73" t="s">
        <v>454</v>
      </c>
      <c r="B251" s="31" t="s">
        <v>429</v>
      </c>
      <c r="C251" s="39" t="s">
        <v>28</v>
      </c>
      <c r="D251" s="32">
        <v>8</v>
      </c>
      <c r="E251" s="33">
        <v>1</v>
      </c>
      <c r="F251" s="34"/>
      <c r="G251" s="34">
        <f t="shared" si="7"/>
        <v>8</v>
      </c>
      <c r="H251" s="109">
        <f t="shared" si="6"/>
        <v>8</v>
      </c>
    </row>
    <row r="252" spans="1:8" s="50" customFormat="1" ht="89.25" x14ac:dyDescent="0.25">
      <c r="A252" s="73" t="s">
        <v>455</v>
      </c>
      <c r="B252" s="31" t="s">
        <v>456</v>
      </c>
      <c r="C252" s="39" t="s">
        <v>28</v>
      </c>
      <c r="D252" s="32">
        <v>6</v>
      </c>
      <c r="E252" s="33">
        <v>1</v>
      </c>
      <c r="F252" s="34"/>
      <c r="G252" s="34">
        <f t="shared" si="7"/>
        <v>6</v>
      </c>
      <c r="H252" s="109">
        <f t="shared" si="6"/>
        <v>6</v>
      </c>
    </row>
    <row r="253" spans="1:8" s="50" customFormat="1" ht="89.25" x14ac:dyDescent="0.25">
      <c r="A253" s="73" t="s">
        <v>457</v>
      </c>
      <c r="B253" s="31" t="s">
        <v>458</v>
      </c>
      <c r="C253" s="39" t="s">
        <v>17</v>
      </c>
      <c r="D253" s="32">
        <v>3</v>
      </c>
      <c r="E253" s="33">
        <v>1</v>
      </c>
      <c r="F253" s="34"/>
      <c r="G253" s="34">
        <f t="shared" si="7"/>
        <v>3</v>
      </c>
      <c r="H253" s="109">
        <f t="shared" si="6"/>
        <v>3</v>
      </c>
    </row>
    <row r="254" spans="1:8" s="50" customFormat="1" ht="76.5" x14ac:dyDescent="0.25">
      <c r="A254" s="73" t="s">
        <v>459</v>
      </c>
      <c r="B254" s="31" t="s">
        <v>431</v>
      </c>
      <c r="C254" s="39" t="s">
        <v>17</v>
      </c>
      <c r="D254" s="32">
        <v>4</v>
      </c>
      <c r="E254" s="33">
        <v>1</v>
      </c>
      <c r="F254" s="34"/>
      <c r="G254" s="34">
        <f t="shared" si="7"/>
        <v>4</v>
      </c>
      <c r="H254" s="109">
        <f t="shared" si="6"/>
        <v>4</v>
      </c>
    </row>
    <row r="255" spans="1:8" s="50" customFormat="1" ht="89.25" x14ac:dyDescent="0.25">
      <c r="A255" s="73" t="s">
        <v>460</v>
      </c>
      <c r="B255" s="31" t="s">
        <v>415</v>
      </c>
      <c r="C255" s="39" t="s">
        <v>17</v>
      </c>
      <c r="D255" s="32">
        <v>1</v>
      </c>
      <c r="E255" s="33">
        <v>1</v>
      </c>
      <c r="F255" s="34"/>
      <c r="G255" s="34">
        <f t="shared" si="7"/>
        <v>1</v>
      </c>
      <c r="H255" s="109">
        <f t="shared" si="6"/>
        <v>1</v>
      </c>
    </row>
    <row r="256" spans="1:8" s="50" customFormat="1" ht="89.25" x14ac:dyDescent="0.25">
      <c r="A256" s="73" t="s">
        <v>461</v>
      </c>
      <c r="B256" s="31" t="s">
        <v>462</v>
      </c>
      <c r="C256" s="39" t="s">
        <v>17</v>
      </c>
      <c r="D256" s="32">
        <v>1</v>
      </c>
      <c r="E256" s="33">
        <v>1</v>
      </c>
      <c r="F256" s="34"/>
      <c r="G256" s="34">
        <f t="shared" si="7"/>
        <v>1</v>
      </c>
      <c r="H256" s="109">
        <f t="shared" si="6"/>
        <v>1</v>
      </c>
    </row>
    <row r="257" spans="1:8" s="50" customFormat="1" ht="76.5" x14ac:dyDescent="0.25">
      <c r="A257" s="73" t="s">
        <v>463</v>
      </c>
      <c r="B257" s="31" t="s">
        <v>464</v>
      </c>
      <c r="C257" s="39" t="s">
        <v>28</v>
      </c>
      <c r="D257" s="32">
        <v>30</v>
      </c>
      <c r="E257" s="33">
        <v>1</v>
      </c>
      <c r="F257" s="34"/>
      <c r="G257" s="34">
        <f t="shared" si="7"/>
        <v>30</v>
      </c>
      <c r="H257" s="109">
        <f t="shared" si="6"/>
        <v>30</v>
      </c>
    </row>
    <row r="258" spans="1:8" s="50" customFormat="1" ht="76.5" x14ac:dyDescent="0.25">
      <c r="A258" s="73" t="s">
        <v>465</v>
      </c>
      <c r="B258" s="31" t="s">
        <v>466</v>
      </c>
      <c r="C258" s="39" t="s">
        <v>28</v>
      </c>
      <c r="D258" s="32">
        <v>30</v>
      </c>
      <c r="E258" s="33">
        <v>1</v>
      </c>
      <c r="F258" s="34"/>
      <c r="G258" s="34">
        <f t="shared" si="7"/>
        <v>30</v>
      </c>
      <c r="H258" s="109">
        <f t="shared" si="6"/>
        <v>30</v>
      </c>
    </row>
    <row r="259" spans="1:8" s="62" customFormat="1" ht="25.5" x14ac:dyDescent="0.25">
      <c r="A259" s="72"/>
      <c r="B259" s="71" t="s">
        <v>1232</v>
      </c>
      <c r="G259" s="62">
        <f>SUM(G243:G258)</f>
        <v>126</v>
      </c>
      <c r="H259" s="62">
        <f t="shared" si="6"/>
        <v>0</v>
      </c>
    </row>
    <row r="260" spans="1:8" s="62" customFormat="1" ht="25.5" x14ac:dyDescent="0.25">
      <c r="A260" s="78">
        <v>11.3</v>
      </c>
      <c r="B260" s="71" t="s">
        <v>467</v>
      </c>
      <c r="H260" s="62">
        <f t="shared" si="6"/>
        <v>0</v>
      </c>
    </row>
    <row r="261" spans="1:8" s="50" customFormat="1" ht="89.25" x14ac:dyDescent="0.25">
      <c r="A261" s="73" t="s">
        <v>468</v>
      </c>
      <c r="B261" s="31" t="s">
        <v>411</v>
      </c>
      <c r="C261" s="39" t="s">
        <v>17</v>
      </c>
      <c r="D261" s="32">
        <v>1</v>
      </c>
      <c r="E261" s="33">
        <v>1</v>
      </c>
      <c r="F261" s="34"/>
      <c r="G261" s="34">
        <f t="shared" si="7"/>
        <v>1</v>
      </c>
      <c r="H261" s="109">
        <f t="shared" si="6"/>
        <v>1</v>
      </c>
    </row>
    <row r="262" spans="1:8" s="50" customFormat="1" ht="89.25" x14ac:dyDescent="0.25">
      <c r="A262" s="73" t="s">
        <v>469</v>
      </c>
      <c r="B262" s="31" t="s">
        <v>413</v>
      </c>
      <c r="C262" s="39" t="s">
        <v>17</v>
      </c>
      <c r="D262" s="32">
        <v>4</v>
      </c>
      <c r="E262" s="33">
        <v>1</v>
      </c>
      <c r="F262" s="34"/>
      <c r="G262" s="34">
        <f t="shared" si="7"/>
        <v>4</v>
      </c>
      <c r="H262" s="109">
        <f t="shared" si="6"/>
        <v>4</v>
      </c>
    </row>
    <row r="263" spans="1:8" s="50" customFormat="1" ht="89.25" x14ac:dyDescent="0.25">
      <c r="A263" s="73" t="s">
        <v>470</v>
      </c>
      <c r="B263" s="31" t="s">
        <v>415</v>
      </c>
      <c r="C263" s="39" t="s">
        <v>17</v>
      </c>
      <c r="D263" s="32">
        <v>1</v>
      </c>
      <c r="E263" s="33">
        <v>1</v>
      </c>
      <c r="F263" s="34"/>
      <c r="G263" s="34">
        <f t="shared" si="7"/>
        <v>1</v>
      </c>
      <c r="H263" s="109">
        <f t="shared" si="6"/>
        <v>1</v>
      </c>
    </row>
    <row r="264" spans="1:8" s="50" customFormat="1" ht="76.5" x14ac:dyDescent="0.25">
      <c r="A264" s="73" t="s">
        <v>471</v>
      </c>
      <c r="B264" s="31" t="s">
        <v>434</v>
      </c>
      <c r="C264" s="39" t="s">
        <v>28</v>
      </c>
      <c r="D264" s="32">
        <v>4</v>
      </c>
      <c r="E264" s="33">
        <v>1</v>
      </c>
      <c r="F264" s="34"/>
      <c r="G264" s="34">
        <f t="shared" si="7"/>
        <v>4</v>
      </c>
      <c r="H264" s="109">
        <f t="shared" si="6"/>
        <v>4</v>
      </c>
    </row>
    <row r="265" spans="1:8" s="50" customFormat="1" ht="76.5" x14ac:dyDescent="0.25">
      <c r="A265" s="73" t="s">
        <v>472</v>
      </c>
      <c r="B265" s="31" t="s">
        <v>421</v>
      </c>
      <c r="C265" s="39" t="s">
        <v>28</v>
      </c>
      <c r="D265" s="32">
        <v>3</v>
      </c>
      <c r="E265" s="33">
        <v>1</v>
      </c>
      <c r="F265" s="34"/>
      <c r="G265" s="34">
        <f t="shared" si="7"/>
        <v>3</v>
      </c>
      <c r="H265" s="109">
        <f t="shared" si="6"/>
        <v>3</v>
      </c>
    </row>
    <row r="266" spans="1:8" s="50" customFormat="1" ht="76.5" x14ac:dyDescent="0.25">
      <c r="A266" s="73" t="s">
        <v>473</v>
      </c>
      <c r="B266" s="31" t="s">
        <v>423</v>
      </c>
      <c r="C266" s="39" t="s">
        <v>28</v>
      </c>
      <c r="D266" s="32">
        <v>4</v>
      </c>
      <c r="E266" s="33">
        <v>1</v>
      </c>
      <c r="F266" s="34"/>
      <c r="G266" s="34">
        <f t="shared" si="7"/>
        <v>4</v>
      </c>
      <c r="H266" s="109">
        <f t="shared" si="6"/>
        <v>4</v>
      </c>
    </row>
    <row r="267" spans="1:8" s="50" customFormat="1" ht="76.5" x14ac:dyDescent="0.25">
      <c r="A267" s="73" t="s">
        <v>474</v>
      </c>
      <c r="B267" s="31" t="s">
        <v>448</v>
      </c>
      <c r="C267" s="39" t="s">
        <v>28</v>
      </c>
      <c r="D267" s="32">
        <v>4</v>
      </c>
      <c r="E267" s="33">
        <v>1</v>
      </c>
      <c r="F267" s="34"/>
      <c r="G267" s="34">
        <f t="shared" si="7"/>
        <v>4</v>
      </c>
      <c r="H267" s="109">
        <f t="shared" si="6"/>
        <v>4</v>
      </c>
    </row>
    <row r="268" spans="1:8" s="50" customFormat="1" ht="76.5" x14ac:dyDescent="0.25">
      <c r="A268" s="73" t="s">
        <v>475</v>
      </c>
      <c r="B268" s="31" t="s">
        <v>425</v>
      </c>
      <c r="C268" s="39" t="s">
        <v>28</v>
      </c>
      <c r="D268" s="32">
        <v>21</v>
      </c>
      <c r="E268" s="33">
        <v>1</v>
      </c>
      <c r="F268" s="34"/>
      <c r="G268" s="34">
        <f t="shared" si="7"/>
        <v>21</v>
      </c>
      <c r="H268" s="109">
        <f t="shared" si="6"/>
        <v>21</v>
      </c>
    </row>
    <row r="269" spans="1:8" s="50" customFormat="1" ht="76.5" x14ac:dyDescent="0.25">
      <c r="A269" s="73" t="s">
        <v>476</v>
      </c>
      <c r="B269" s="31" t="s">
        <v>451</v>
      </c>
      <c r="C269" s="39" t="s">
        <v>28</v>
      </c>
      <c r="D269" s="32">
        <v>14</v>
      </c>
      <c r="E269" s="33">
        <v>1</v>
      </c>
      <c r="F269" s="34"/>
      <c r="G269" s="34">
        <f t="shared" si="7"/>
        <v>14</v>
      </c>
      <c r="H269" s="109">
        <f t="shared" si="6"/>
        <v>14</v>
      </c>
    </row>
    <row r="270" spans="1:8" s="50" customFormat="1" ht="76.5" x14ac:dyDescent="0.25">
      <c r="A270" s="73" t="s">
        <v>477</v>
      </c>
      <c r="B270" s="31" t="s">
        <v>478</v>
      </c>
      <c r="C270" s="39" t="s">
        <v>28</v>
      </c>
      <c r="D270" s="32">
        <v>12</v>
      </c>
      <c r="E270" s="33">
        <v>1</v>
      </c>
      <c r="F270" s="34"/>
      <c r="G270" s="34">
        <f t="shared" si="7"/>
        <v>12</v>
      </c>
      <c r="H270" s="109">
        <f t="shared" si="6"/>
        <v>12</v>
      </c>
    </row>
    <row r="271" spans="1:8" s="50" customFormat="1" ht="89.25" x14ac:dyDescent="0.25">
      <c r="A271" s="73" t="s">
        <v>479</v>
      </c>
      <c r="B271" s="31" t="s">
        <v>429</v>
      </c>
      <c r="C271" s="39" t="s">
        <v>28</v>
      </c>
      <c r="D271" s="32">
        <v>8</v>
      </c>
      <c r="E271" s="33">
        <v>1</v>
      </c>
      <c r="F271" s="34"/>
      <c r="G271" s="34">
        <f t="shared" si="7"/>
        <v>8</v>
      </c>
      <c r="H271" s="109">
        <f t="shared" ref="H271:H334" si="8">ROUND($D271*E271,2)</f>
        <v>8</v>
      </c>
    </row>
    <row r="272" spans="1:8" s="50" customFormat="1" ht="89.25" x14ac:dyDescent="0.25">
      <c r="A272" s="73" t="s">
        <v>480</v>
      </c>
      <c r="B272" s="31" t="s">
        <v>481</v>
      </c>
      <c r="C272" s="39" t="s">
        <v>28</v>
      </c>
      <c r="D272" s="32">
        <v>6</v>
      </c>
      <c r="E272" s="33">
        <v>1</v>
      </c>
      <c r="F272" s="34"/>
      <c r="G272" s="34">
        <f t="shared" si="7"/>
        <v>6</v>
      </c>
      <c r="H272" s="109">
        <f t="shared" si="8"/>
        <v>6</v>
      </c>
    </row>
    <row r="273" spans="1:8" s="50" customFormat="1" ht="76.5" x14ac:dyDescent="0.25">
      <c r="A273" s="73" t="s">
        <v>482</v>
      </c>
      <c r="B273" s="31" t="s">
        <v>483</v>
      </c>
      <c r="C273" s="39" t="s">
        <v>17</v>
      </c>
      <c r="D273" s="32">
        <v>3</v>
      </c>
      <c r="E273" s="33">
        <v>1</v>
      </c>
      <c r="F273" s="34"/>
      <c r="G273" s="34">
        <f t="shared" si="7"/>
        <v>3</v>
      </c>
      <c r="H273" s="109">
        <f t="shared" si="8"/>
        <v>3</v>
      </c>
    </row>
    <row r="274" spans="1:8" s="50" customFormat="1" ht="76.5" x14ac:dyDescent="0.25">
      <c r="A274" s="73" t="s">
        <v>484</v>
      </c>
      <c r="B274" s="31" t="s">
        <v>431</v>
      </c>
      <c r="C274" s="39" t="s">
        <v>17</v>
      </c>
      <c r="D274" s="32">
        <v>1</v>
      </c>
      <c r="E274" s="33">
        <v>1</v>
      </c>
      <c r="F274" s="34"/>
      <c r="G274" s="34">
        <f t="shared" si="7"/>
        <v>1</v>
      </c>
      <c r="H274" s="109">
        <f t="shared" si="8"/>
        <v>1</v>
      </c>
    </row>
    <row r="275" spans="1:8" s="50" customFormat="1" ht="76.5" x14ac:dyDescent="0.25">
      <c r="A275" s="73" t="s">
        <v>485</v>
      </c>
      <c r="B275" s="31" t="s">
        <v>486</v>
      </c>
      <c r="C275" s="39" t="s">
        <v>17</v>
      </c>
      <c r="D275" s="32">
        <v>2</v>
      </c>
      <c r="E275" s="33">
        <v>1</v>
      </c>
      <c r="F275" s="34"/>
      <c r="G275" s="34">
        <f t="shared" si="7"/>
        <v>2</v>
      </c>
      <c r="H275" s="109">
        <f t="shared" si="8"/>
        <v>2</v>
      </c>
    </row>
    <row r="276" spans="1:8" s="50" customFormat="1" ht="89.25" x14ac:dyDescent="0.25">
      <c r="A276" s="73" t="s">
        <v>487</v>
      </c>
      <c r="B276" s="31" t="s">
        <v>488</v>
      </c>
      <c r="C276" s="39" t="s">
        <v>17</v>
      </c>
      <c r="D276" s="32">
        <v>8</v>
      </c>
      <c r="E276" s="33">
        <v>1</v>
      </c>
      <c r="F276" s="34"/>
      <c r="G276" s="34">
        <f t="shared" si="7"/>
        <v>8</v>
      </c>
      <c r="H276" s="109">
        <f t="shared" si="8"/>
        <v>8</v>
      </c>
    </row>
    <row r="277" spans="1:8" s="50" customFormat="1" ht="89.25" x14ac:dyDescent="0.25">
      <c r="A277" s="73" t="s">
        <v>489</v>
      </c>
      <c r="B277" s="31" t="s">
        <v>415</v>
      </c>
      <c r="C277" s="39" t="s">
        <v>17</v>
      </c>
      <c r="D277" s="32">
        <v>1</v>
      </c>
      <c r="E277" s="33">
        <v>1</v>
      </c>
      <c r="F277" s="34"/>
      <c r="G277" s="34">
        <f t="shared" si="7"/>
        <v>1</v>
      </c>
      <c r="H277" s="109">
        <f t="shared" si="8"/>
        <v>1</v>
      </c>
    </row>
    <row r="278" spans="1:8" s="50" customFormat="1" ht="76.5" x14ac:dyDescent="0.25">
      <c r="A278" s="73" t="s">
        <v>490</v>
      </c>
      <c r="B278" s="31" t="s">
        <v>434</v>
      </c>
      <c r="C278" s="39" t="s">
        <v>28</v>
      </c>
      <c r="D278" s="32">
        <v>4</v>
      </c>
      <c r="E278" s="33">
        <v>1</v>
      </c>
      <c r="F278" s="34"/>
      <c r="G278" s="34">
        <f t="shared" si="7"/>
        <v>4</v>
      </c>
      <c r="H278" s="109">
        <f t="shared" si="8"/>
        <v>4</v>
      </c>
    </row>
    <row r="279" spans="1:8" s="50" customFormat="1" ht="89.25" x14ac:dyDescent="0.25">
      <c r="A279" s="73" t="s">
        <v>491</v>
      </c>
      <c r="B279" s="31" t="s">
        <v>462</v>
      </c>
      <c r="C279" s="39" t="s">
        <v>17</v>
      </c>
      <c r="D279" s="32">
        <v>2</v>
      </c>
      <c r="E279" s="33">
        <v>1</v>
      </c>
      <c r="F279" s="34"/>
      <c r="G279" s="34">
        <f t="shared" si="7"/>
        <v>2</v>
      </c>
      <c r="H279" s="109">
        <f t="shared" si="8"/>
        <v>2</v>
      </c>
    </row>
    <row r="280" spans="1:8" s="50" customFormat="1" ht="76.5" x14ac:dyDescent="0.25">
      <c r="A280" s="73" t="s">
        <v>492</v>
      </c>
      <c r="B280" s="31" t="s">
        <v>493</v>
      </c>
      <c r="C280" s="39" t="s">
        <v>17</v>
      </c>
      <c r="D280" s="32">
        <v>1</v>
      </c>
      <c r="E280" s="33">
        <v>1</v>
      </c>
      <c r="F280" s="34"/>
      <c r="G280" s="34">
        <f t="shared" ref="G280:G350" si="9">ROUND($D280*E280,2)</f>
        <v>1</v>
      </c>
      <c r="H280" s="109">
        <f t="shared" si="8"/>
        <v>1</v>
      </c>
    </row>
    <row r="281" spans="1:8" s="50" customFormat="1" ht="76.5" x14ac:dyDescent="0.25">
      <c r="A281" s="73" t="s">
        <v>494</v>
      </c>
      <c r="B281" s="31" t="s">
        <v>495</v>
      </c>
      <c r="C281" s="39" t="s">
        <v>17</v>
      </c>
      <c r="D281" s="32">
        <v>2</v>
      </c>
      <c r="E281" s="33">
        <v>1</v>
      </c>
      <c r="F281" s="34"/>
      <c r="G281" s="34">
        <f t="shared" si="9"/>
        <v>2</v>
      </c>
      <c r="H281" s="109">
        <f t="shared" si="8"/>
        <v>2</v>
      </c>
    </row>
    <row r="282" spans="1:8" s="50" customFormat="1" ht="76.5" x14ac:dyDescent="0.25">
      <c r="A282" s="73" t="s">
        <v>496</v>
      </c>
      <c r="B282" s="31" t="s">
        <v>438</v>
      </c>
      <c r="C282" s="39" t="s">
        <v>28</v>
      </c>
      <c r="D282" s="32">
        <v>30</v>
      </c>
      <c r="E282" s="33">
        <v>1</v>
      </c>
      <c r="F282" s="34"/>
      <c r="G282" s="34">
        <f t="shared" si="9"/>
        <v>30</v>
      </c>
      <c r="H282" s="109">
        <f t="shared" si="8"/>
        <v>30</v>
      </c>
    </row>
    <row r="283" spans="1:8" s="50" customFormat="1" ht="76.5" x14ac:dyDescent="0.25">
      <c r="A283" s="73" t="s">
        <v>497</v>
      </c>
      <c r="B283" s="31" t="s">
        <v>440</v>
      </c>
      <c r="C283" s="39" t="s">
        <v>28</v>
      </c>
      <c r="D283" s="32">
        <v>30</v>
      </c>
      <c r="E283" s="33">
        <v>1</v>
      </c>
      <c r="F283" s="34"/>
      <c r="G283" s="34">
        <f t="shared" si="9"/>
        <v>30</v>
      </c>
      <c r="H283" s="109">
        <f t="shared" si="8"/>
        <v>30</v>
      </c>
    </row>
    <row r="284" spans="1:8" s="62" customFormat="1" ht="25.5" x14ac:dyDescent="0.25">
      <c r="A284" s="72"/>
      <c r="B284" s="71" t="s">
        <v>1233</v>
      </c>
      <c r="G284" s="62">
        <f>SUM(G261:G283)</f>
        <v>166</v>
      </c>
      <c r="H284" s="62">
        <f t="shared" si="8"/>
        <v>0</v>
      </c>
    </row>
    <row r="285" spans="1:8" s="62" customFormat="1" ht="25.5" x14ac:dyDescent="0.25">
      <c r="A285" s="78">
        <v>11.4</v>
      </c>
      <c r="B285" s="71" t="s">
        <v>498</v>
      </c>
      <c r="H285" s="62">
        <f t="shared" si="8"/>
        <v>0</v>
      </c>
    </row>
    <row r="286" spans="1:8" s="50" customFormat="1" ht="89.25" x14ac:dyDescent="0.25">
      <c r="A286" s="73" t="s">
        <v>499</v>
      </c>
      <c r="B286" s="31" t="s">
        <v>411</v>
      </c>
      <c r="C286" s="39" t="s">
        <v>17</v>
      </c>
      <c r="D286" s="32">
        <v>1</v>
      </c>
      <c r="E286" s="33">
        <v>1</v>
      </c>
      <c r="F286" s="34"/>
      <c r="G286" s="34">
        <f t="shared" si="9"/>
        <v>1</v>
      </c>
      <c r="H286" s="109">
        <f t="shared" si="8"/>
        <v>1</v>
      </c>
    </row>
    <row r="287" spans="1:8" s="50" customFormat="1" ht="89.25" x14ac:dyDescent="0.25">
      <c r="A287" s="73" t="s">
        <v>500</v>
      </c>
      <c r="B287" s="31" t="s">
        <v>413</v>
      </c>
      <c r="C287" s="39" t="s">
        <v>17</v>
      </c>
      <c r="D287" s="32">
        <v>3</v>
      </c>
      <c r="E287" s="33">
        <v>1</v>
      </c>
      <c r="F287" s="34"/>
      <c r="G287" s="34">
        <f t="shared" si="9"/>
        <v>3</v>
      </c>
      <c r="H287" s="109">
        <f t="shared" si="8"/>
        <v>3</v>
      </c>
    </row>
    <row r="288" spans="1:8" s="50" customFormat="1" ht="89.25" x14ac:dyDescent="0.25">
      <c r="A288" s="73" t="s">
        <v>501</v>
      </c>
      <c r="B288" s="31" t="s">
        <v>415</v>
      </c>
      <c r="C288" s="39" t="s">
        <v>17</v>
      </c>
      <c r="D288" s="32">
        <v>1</v>
      </c>
      <c r="E288" s="33">
        <v>1</v>
      </c>
      <c r="F288" s="34"/>
      <c r="G288" s="34">
        <f t="shared" si="9"/>
        <v>1</v>
      </c>
      <c r="H288" s="109">
        <f t="shared" si="8"/>
        <v>1</v>
      </c>
    </row>
    <row r="289" spans="1:8" s="50" customFormat="1" ht="76.5" x14ac:dyDescent="0.25">
      <c r="A289" s="73" t="s">
        <v>502</v>
      </c>
      <c r="B289" s="31" t="s">
        <v>434</v>
      </c>
      <c r="C289" s="39" t="s">
        <v>28</v>
      </c>
      <c r="D289" s="32">
        <v>4</v>
      </c>
      <c r="E289" s="33">
        <v>1</v>
      </c>
      <c r="F289" s="34"/>
      <c r="G289" s="34">
        <f t="shared" si="9"/>
        <v>4</v>
      </c>
      <c r="H289" s="109">
        <f t="shared" si="8"/>
        <v>4</v>
      </c>
    </row>
    <row r="290" spans="1:8" s="50" customFormat="1" ht="76.5" x14ac:dyDescent="0.25">
      <c r="A290" s="73" t="s">
        <v>503</v>
      </c>
      <c r="B290" s="31" t="s">
        <v>419</v>
      </c>
      <c r="C290" s="39" t="s">
        <v>28</v>
      </c>
      <c r="D290" s="32">
        <v>4</v>
      </c>
      <c r="E290" s="33">
        <v>1</v>
      </c>
      <c r="F290" s="34"/>
      <c r="G290" s="34">
        <f t="shared" si="9"/>
        <v>4</v>
      </c>
      <c r="H290" s="109">
        <f t="shared" si="8"/>
        <v>4</v>
      </c>
    </row>
    <row r="291" spans="1:8" s="50" customFormat="1" ht="76.5" x14ac:dyDescent="0.25">
      <c r="A291" s="73" t="s">
        <v>504</v>
      </c>
      <c r="B291" s="31" t="s">
        <v>423</v>
      </c>
      <c r="C291" s="39" t="s">
        <v>28</v>
      </c>
      <c r="D291" s="32">
        <v>8</v>
      </c>
      <c r="E291" s="33">
        <v>1</v>
      </c>
      <c r="F291" s="34"/>
      <c r="G291" s="34">
        <f t="shared" si="9"/>
        <v>8</v>
      </c>
      <c r="H291" s="109">
        <f t="shared" si="8"/>
        <v>8</v>
      </c>
    </row>
    <row r="292" spans="1:8" s="50" customFormat="1" ht="76.5" x14ac:dyDescent="0.25">
      <c r="A292" s="73" t="s">
        <v>505</v>
      </c>
      <c r="B292" s="31" t="s">
        <v>448</v>
      </c>
      <c r="C292" s="39" t="s">
        <v>28</v>
      </c>
      <c r="D292" s="32">
        <v>4</v>
      </c>
      <c r="E292" s="33">
        <v>1</v>
      </c>
      <c r="F292" s="34"/>
      <c r="G292" s="34">
        <f t="shared" si="9"/>
        <v>4</v>
      </c>
      <c r="H292" s="109">
        <f t="shared" si="8"/>
        <v>4</v>
      </c>
    </row>
    <row r="293" spans="1:8" s="50" customFormat="1" ht="76.5" x14ac:dyDescent="0.25">
      <c r="A293" s="73" t="s">
        <v>506</v>
      </c>
      <c r="B293" s="31" t="s">
        <v>425</v>
      </c>
      <c r="C293" s="39" t="s">
        <v>28</v>
      </c>
      <c r="D293" s="32">
        <v>5</v>
      </c>
      <c r="E293" s="33">
        <v>1</v>
      </c>
      <c r="F293" s="34"/>
      <c r="G293" s="34">
        <f t="shared" si="9"/>
        <v>5</v>
      </c>
      <c r="H293" s="109">
        <f t="shared" si="8"/>
        <v>5</v>
      </c>
    </row>
    <row r="294" spans="1:8" s="50" customFormat="1" ht="76.5" x14ac:dyDescent="0.25">
      <c r="A294" s="73" t="s">
        <v>507</v>
      </c>
      <c r="B294" s="31" t="s">
        <v>451</v>
      </c>
      <c r="C294" s="39" t="s">
        <v>28</v>
      </c>
      <c r="D294" s="32">
        <v>3</v>
      </c>
      <c r="E294" s="33">
        <v>1</v>
      </c>
      <c r="F294" s="34"/>
      <c r="G294" s="34">
        <f t="shared" si="9"/>
        <v>3</v>
      </c>
      <c r="H294" s="109">
        <f t="shared" si="8"/>
        <v>3</v>
      </c>
    </row>
    <row r="295" spans="1:8" s="50" customFormat="1" ht="76.5" x14ac:dyDescent="0.25">
      <c r="A295" s="73" t="s">
        <v>508</v>
      </c>
      <c r="B295" s="31" t="s">
        <v>478</v>
      </c>
      <c r="C295" s="39" t="s">
        <v>28</v>
      </c>
      <c r="D295" s="32">
        <v>6</v>
      </c>
      <c r="E295" s="33">
        <v>1</v>
      </c>
      <c r="F295" s="34"/>
      <c r="G295" s="34">
        <f t="shared" si="9"/>
        <v>6</v>
      </c>
      <c r="H295" s="109">
        <f t="shared" si="8"/>
        <v>6</v>
      </c>
    </row>
    <row r="296" spans="1:8" s="50" customFormat="1" ht="89.25" x14ac:dyDescent="0.25">
      <c r="A296" s="73" t="s">
        <v>509</v>
      </c>
      <c r="B296" s="31" t="s">
        <v>429</v>
      </c>
      <c r="C296" s="39" t="s">
        <v>28</v>
      </c>
      <c r="D296" s="32">
        <v>15</v>
      </c>
      <c r="E296" s="33">
        <v>1</v>
      </c>
      <c r="F296" s="34"/>
      <c r="G296" s="34">
        <f t="shared" si="9"/>
        <v>15</v>
      </c>
      <c r="H296" s="109">
        <f t="shared" si="8"/>
        <v>15</v>
      </c>
    </row>
    <row r="297" spans="1:8" s="50" customFormat="1" ht="89.25" x14ac:dyDescent="0.25">
      <c r="A297" s="73" t="s">
        <v>510</v>
      </c>
      <c r="B297" s="31" t="s">
        <v>481</v>
      </c>
      <c r="C297" s="39" t="s">
        <v>28</v>
      </c>
      <c r="D297" s="32">
        <v>18</v>
      </c>
      <c r="E297" s="33">
        <v>1</v>
      </c>
      <c r="F297" s="34"/>
      <c r="G297" s="34">
        <f t="shared" si="9"/>
        <v>18</v>
      </c>
      <c r="H297" s="109">
        <f t="shared" si="8"/>
        <v>18</v>
      </c>
    </row>
    <row r="298" spans="1:8" s="50" customFormat="1" ht="76.5" x14ac:dyDescent="0.25">
      <c r="A298" s="73" t="s">
        <v>511</v>
      </c>
      <c r="B298" s="31" t="s">
        <v>483</v>
      </c>
      <c r="C298" s="39" t="s">
        <v>17</v>
      </c>
      <c r="D298" s="32">
        <v>2</v>
      </c>
      <c r="E298" s="33">
        <v>1</v>
      </c>
      <c r="F298" s="34"/>
      <c r="G298" s="34">
        <f t="shared" si="9"/>
        <v>2</v>
      </c>
      <c r="H298" s="109">
        <f t="shared" si="8"/>
        <v>2</v>
      </c>
    </row>
    <row r="299" spans="1:8" s="50" customFormat="1" ht="76.5" x14ac:dyDescent="0.25">
      <c r="A299" s="73" t="s">
        <v>512</v>
      </c>
      <c r="B299" s="31" t="s">
        <v>431</v>
      </c>
      <c r="C299" s="39" t="s">
        <v>17</v>
      </c>
      <c r="D299" s="32">
        <v>2</v>
      </c>
      <c r="E299" s="33">
        <v>1</v>
      </c>
      <c r="F299" s="34"/>
      <c r="G299" s="34">
        <f t="shared" si="9"/>
        <v>2</v>
      </c>
      <c r="H299" s="109">
        <f t="shared" si="8"/>
        <v>2</v>
      </c>
    </row>
    <row r="300" spans="1:8" s="50" customFormat="1" ht="76.5" x14ac:dyDescent="0.25">
      <c r="A300" s="73" t="s">
        <v>513</v>
      </c>
      <c r="B300" s="31" t="s">
        <v>486</v>
      </c>
      <c r="C300" s="39" t="s">
        <v>17</v>
      </c>
      <c r="D300" s="32">
        <v>6</v>
      </c>
      <c r="E300" s="33">
        <v>1</v>
      </c>
      <c r="F300" s="34"/>
      <c r="G300" s="34">
        <f t="shared" si="9"/>
        <v>6</v>
      </c>
      <c r="H300" s="109">
        <f t="shared" si="8"/>
        <v>6</v>
      </c>
    </row>
    <row r="301" spans="1:8" s="50" customFormat="1" ht="89.25" x14ac:dyDescent="0.25">
      <c r="A301" s="73" t="s">
        <v>514</v>
      </c>
      <c r="B301" s="31" t="s">
        <v>488</v>
      </c>
      <c r="C301" s="39" t="s">
        <v>17</v>
      </c>
      <c r="D301" s="32">
        <v>2</v>
      </c>
      <c r="E301" s="33">
        <v>1</v>
      </c>
      <c r="F301" s="34"/>
      <c r="G301" s="34">
        <f t="shared" si="9"/>
        <v>2</v>
      </c>
      <c r="H301" s="109">
        <f t="shared" si="8"/>
        <v>2</v>
      </c>
    </row>
    <row r="302" spans="1:8" s="50" customFormat="1" ht="89.25" x14ac:dyDescent="0.25">
      <c r="A302" s="73" t="s">
        <v>515</v>
      </c>
      <c r="B302" s="31" t="s">
        <v>415</v>
      </c>
      <c r="C302" s="39" t="s">
        <v>17</v>
      </c>
      <c r="D302" s="32">
        <v>1</v>
      </c>
      <c r="E302" s="33">
        <v>1</v>
      </c>
      <c r="F302" s="34"/>
      <c r="G302" s="34">
        <f t="shared" si="9"/>
        <v>1</v>
      </c>
      <c r="H302" s="109">
        <f t="shared" si="8"/>
        <v>1</v>
      </c>
    </row>
    <row r="303" spans="1:8" s="50" customFormat="1" ht="76.5" x14ac:dyDescent="0.25">
      <c r="A303" s="73" t="s">
        <v>516</v>
      </c>
      <c r="B303" s="31" t="s">
        <v>434</v>
      </c>
      <c r="C303" s="39" t="s">
        <v>28</v>
      </c>
      <c r="D303" s="32">
        <v>4</v>
      </c>
      <c r="E303" s="33">
        <v>1</v>
      </c>
      <c r="F303" s="34"/>
      <c r="G303" s="34">
        <f t="shared" si="9"/>
        <v>4</v>
      </c>
      <c r="H303" s="109">
        <f t="shared" si="8"/>
        <v>4</v>
      </c>
    </row>
    <row r="304" spans="1:8" s="50" customFormat="1" ht="76.5" x14ac:dyDescent="0.25">
      <c r="A304" s="73" t="s">
        <v>517</v>
      </c>
      <c r="B304" s="31" t="s">
        <v>423</v>
      </c>
      <c r="C304" s="39" t="s">
        <v>28</v>
      </c>
      <c r="D304" s="32">
        <v>11</v>
      </c>
      <c r="E304" s="33">
        <v>1</v>
      </c>
      <c r="F304" s="34"/>
      <c r="G304" s="34">
        <f t="shared" si="9"/>
        <v>11</v>
      </c>
      <c r="H304" s="109">
        <f t="shared" si="8"/>
        <v>11</v>
      </c>
    </row>
    <row r="305" spans="1:8" s="50" customFormat="1" ht="76.5" x14ac:dyDescent="0.25">
      <c r="A305" s="73" t="s">
        <v>518</v>
      </c>
      <c r="B305" s="31" t="s">
        <v>451</v>
      </c>
      <c r="C305" s="39" t="s">
        <v>28</v>
      </c>
      <c r="D305" s="32">
        <v>3</v>
      </c>
      <c r="E305" s="33">
        <v>1</v>
      </c>
      <c r="F305" s="34"/>
      <c r="G305" s="34">
        <f t="shared" si="9"/>
        <v>3</v>
      </c>
      <c r="H305" s="109">
        <f t="shared" si="8"/>
        <v>3</v>
      </c>
    </row>
    <row r="306" spans="1:8" s="50" customFormat="1" ht="89.25" x14ac:dyDescent="0.25">
      <c r="A306" s="73" t="s">
        <v>519</v>
      </c>
      <c r="B306" s="31" t="s">
        <v>462</v>
      </c>
      <c r="C306" s="39" t="s">
        <v>17</v>
      </c>
      <c r="D306" s="32">
        <v>3</v>
      </c>
      <c r="E306" s="33">
        <v>1</v>
      </c>
      <c r="F306" s="34"/>
      <c r="G306" s="34">
        <f t="shared" si="9"/>
        <v>3</v>
      </c>
      <c r="H306" s="109">
        <f t="shared" si="8"/>
        <v>3</v>
      </c>
    </row>
    <row r="307" spans="1:8" s="50" customFormat="1" ht="76.5" x14ac:dyDescent="0.25">
      <c r="A307" s="73" t="s">
        <v>520</v>
      </c>
      <c r="B307" s="31" t="s">
        <v>493</v>
      </c>
      <c r="C307" s="39" t="s">
        <v>17</v>
      </c>
      <c r="D307" s="32">
        <v>3</v>
      </c>
      <c r="E307" s="33">
        <v>1</v>
      </c>
      <c r="F307" s="34"/>
      <c r="G307" s="34">
        <f t="shared" si="9"/>
        <v>3</v>
      </c>
      <c r="H307" s="109">
        <f t="shared" si="8"/>
        <v>3</v>
      </c>
    </row>
    <row r="308" spans="1:8" s="50" customFormat="1" ht="76.5" x14ac:dyDescent="0.25">
      <c r="A308" s="73" t="s">
        <v>521</v>
      </c>
      <c r="B308" s="31" t="s">
        <v>495</v>
      </c>
      <c r="C308" s="39" t="s">
        <v>17</v>
      </c>
      <c r="D308" s="32">
        <v>2</v>
      </c>
      <c r="E308" s="33">
        <v>1</v>
      </c>
      <c r="F308" s="34"/>
      <c r="G308" s="34">
        <f t="shared" si="9"/>
        <v>2</v>
      </c>
      <c r="H308" s="109">
        <f t="shared" si="8"/>
        <v>2</v>
      </c>
    </row>
    <row r="309" spans="1:8" s="50" customFormat="1" ht="76.5" x14ac:dyDescent="0.25">
      <c r="A309" s="73" t="s">
        <v>522</v>
      </c>
      <c r="B309" s="31" t="s">
        <v>438</v>
      </c>
      <c r="C309" s="39" t="s">
        <v>28</v>
      </c>
      <c r="D309" s="32">
        <v>20</v>
      </c>
      <c r="E309" s="33">
        <v>1</v>
      </c>
      <c r="F309" s="34"/>
      <c r="G309" s="34">
        <f t="shared" si="9"/>
        <v>20</v>
      </c>
      <c r="H309" s="109">
        <f t="shared" si="8"/>
        <v>20</v>
      </c>
    </row>
    <row r="310" spans="1:8" s="50" customFormat="1" ht="76.5" x14ac:dyDescent="0.25">
      <c r="A310" s="73" t="s">
        <v>523</v>
      </c>
      <c r="B310" s="31" t="s">
        <v>440</v>
      </c>
      <c r="C310" s="39" t="s">
        <v>28</v>
      </c>
      <c r="D310" s="32">
        <v>20</v>
      </c>
      <c r="E310" s="33">
        <v>1</v>
      </c>
      <c r="F310" s="34"/>
      <c r="G310" s="34">
        <f t="shared" si="9"/>
        <v>20</v>
      </c>
      <c r="H310" s="109">
        <f t="shared" si="8"/>
        <v>20</v>
      </c>
    </row>
    <row r="311" spans="1:8" s="62" customFormat="1" ht="25.5" x14ac:dyDescent="0.25">
      <c r="A311" s="72"/>
      <c r="B311" s="71" t="s">
        <v>1234</v>
      </c>
      <c r="G311" s="62">
        <f>SUM(G286:G310)</f>
        <v>151</v>
      </c>
      <c r="H311" s="62">
        <f t="shared" si="8"/>
        <v>0</v>
      </c>
    </row>
    <row r="312" spans="1:8" s="62" customFormat="1" x14ac:dyDescent="0.25">
      <c r="A312" s="78">
        <v>11.5</v>
      </c>
      <c r="B312" s="71" t="s">
        <v>524</v>
      </c>
      <c r="H312" s="62">
        <f t="shared" si="8"/>
        <v>0</v>
      </c>
    </row>
    <row r="313" spans="1:8" s="50" customFormat="1" ht="89.25" x14ac:dyDescent="0.25">
      <c r="A313" s="73" t="s">
        <v>525</v>
      </c>
      <c r="B313" s="31" t="s">
        <v>526</v>
      </c>
      <c r="C313" s="39" t="s">
        <v>17</v>
      </c>
      <c r="D313" s="32">
        <v>6</v>
      </c>
      <c r="E313" s="33">
        <v>1</v>
      </c>
      <c r="F313" s="34"/>
      <c r="G313" s="34">
        <f t="shared" si="9"/>
        <v>6</v>
      </c>
      <c r="H313" s="109">
        <f t="shared" si="8"/>
        <v>6</v>
      </c>
    </row>
    <row r="314" spans="1:8" s="50" customFormat="1" ht="76.5" x14ac:dyDescent="0.25">
      <c r="A314" s="73" t="s">
        <v>527</v>
      </c>
      <c r="B314" s="31" t="s">
        <v>438</v>
      </c>
      <c r="C314" s="39" t="s">
        <v>28</v>
      </c>
      <c r="D314" s="32">
        <v>120</v>
      </c>
      <c r="E314" s="33">
        <v>1</v>
      </c>
      <c r="F314" s="34"/>
      <c r="G314" s="34">
        <f t="shared" si="9"/>
        <v>120</v>
      </c>
      <c r="H314" s="109">
        <f t="shared" si="8"/>
        <v>120</v>
      </c>
    </row>
    <row r="315" spans="1:8" s="50" customFormat="1" ht="76.5" x14ac:dyDescent="0.25">
      <c r="A315" s="73" t="s">
        <v>528</v>
      </c>
      <c r="B315" s="31" t="s">
        <v>440</v>
      </c>
      <c r="C315" s="39" t="s">
        <v>28</v>
      </c>
      <c r="D315" s="32">
        <v>120</v>
      </c>
      <c r="E315" s="33">
        <v>1</v>
      </c>
      <c r="F315" s="34"/>
      <c r="G315" s="34">
        <f t="shared" si="9"/>
        <v>120</v>
      </c>
      <c r="H315" s="109">
        <f t="shared" si="8"/>
        <v>120</v>
      </c>
    </row>
    <row r="316" spans="1:8" s="50" customFormat="1" ht="76.5" x14ac:dyDescent="0.25">
      <c r="A316" s="73" t="s">
        <v>529</v>
      </c>
      <c r="B316" s="31" t="s">
        <v>530</v>
      </c>
      <c r="C316" s="39" t="s">
        <v>17</v>
      </c>
      <c r="D316" s="32">
        <v>3</v>
      </c>
      <c r="E316" s="33">
        <v>1</v>
      </c>
      <c r="F316" s="34"/>
      <c r="G316" s="34">
        <f t="shared" si="9"/>
        <v>3</v>
      </c>
      <c r="H316" s="109">
        <f t="shared" si="8"/>
        <v>3</v>
      </c>
    </row>
    <row r="317" spans="1:8" s="62" customFormat="1" x14ac:dyDescent="0.25">
      <c r="A317" s="72"/>
      <c r="B317" s="71" t="s">
        <v>1235</v>
      </c>
      <c r="G317" s="62">
        <f>SUM(G313:G316)</f>
        <v>249</v>
      </c>
      <c r="H317" s="62">
        <f t="shared" si="8"/>
        <v>0</v>
      </c>
    </row>
    <row r="318" spans="1:8" s="62" customFormat="1" x14ac:dyDescent="0.25">
      <c r="A318" s="78">
        <v>11.6</v>
      </c>
      <c r="B318" s="71" t="s">
        <v>531</v>
      </c>
      <c r="H318" s="62">
        <f t="shared" si="8"/>
        <v>0</v>
      </c>
    </row>
    <row r="319" spans="1:8" s="50" customFormat="1" ht="89.25" x14ac:dyDescent="0.25">
      <c r="A319" s="73" t="s">
        <v>532</v>
      </c>
      <c r="B319" s="31" t="s">
        <v>533</v>
      </c>
      <c r="C319" s="39" t="s">
        <v>17</v>
      </c>
      <c r="D319" s="32">
        <v>2</v>
      </c>
      <c r="E319" s="33">
        <v>1</v>
      </c>
      <c r="F319" s="34"/>
      <c r="G319" s="34">
        <f t="shared" si="9"/>
        <v>2</v>
      </c>
      <c r="H319" s="109">
        <f t="shared" si="8"/>
        <v>2</v>
      </c>
    </row>
    <row r="320" spans="1:8" s="50" customFormat="1" ht="76.5" x14ac:dyDescent="0.25">
      <c r="A320" s="73" t="s">
        <v>534</v>
      </c>
      <c r="B320" s="31" t="s">
        <v>466</v>
      </c>
      <c r="C320" s="39" t="s">
        <v>28</v>
      </c>
      <c r="D320" s="32">
        <v>40</v>
      </c>
      <c r="E320" s="33">
        <v>1</v>
      </c>
      <c r="F320" s="34"/>
      <c r="G320" s="34">
        <f t="shared" si="9"/>
        <v>40</v>
      </c>
      <c r="H320" s="109">
        <f t="shared" si="8"/>
        <v>40</v>
      </c>
    </row>
    <row r="321" spans="1:8" s="50" customFormat="1" ht="76.5" x14ac:dyDescent="0.25">
      <c r="A321" s="73" t="s">
        <v>535</v>
      </c>
      <c r="B321" s="31" t="s">
        <v>536</v>
      </c>
      <c r="C321" s="39" t="s">
        <v>28</v>
      </c>
      <c r="D321" s="32">
        <v>40</v>
      </c>
      <c r="E321" s="33">
        <v>1</v>
      </c>
      <c r="F321" s="34"/>
      <c r="G321" s="34">
        <f t="shared" si="9"/>
        <v>40</v>
      </c>
      <c r="H321" s="109">
        <f t="shared" si="8"/>
        <v>40</v>
      </c>
    </row>
    <row r="322" spans="1:8" s="62" customFormat="1" x14ac:dyDescent="0.25">
      <c r="A322" s="72"/>
      <c r="B322" s="71" t="s">
        <v>1236</v>
      </c>
      <c r="G322" s="62">
        <f>SUM(G319:G321)</f>
        <v>82</v>
      </c>
      <c r="H322" s="62">
        <f t="shared" si="8"/>
        <v>0</v>
      </c>
    </row>
    <row r="323" spans="1:8" s="62" customFormat="1" x14ac:dyDescent="0.25">
      <c r="A323" s="78">
        <v>11.7</v>
      </c>
      <c r="B323" s="71" t="s">
        <v>537</v>
      </c>
      <c r="H323" s="62">
        <f t="shared" si="8"/>
        <v>0</v>
      </c>
    </row>
    <row r="324" spans="1:8" s="50" customFormat="1" ht="76.5" x14ac:dyDescent="0.25">
      <c r="A324" s="73" t="s">
        <v>538</v>
      </c>
      <c r="B324" s="31" t="s">
        <v>539</v>
      </c>
      <c r="C324" s="39" t="s">
        <v>17</v>
      </c>
      <c r="D324" s="32">
        <v>4</v>
      </c>
      <c r="E324" s="33">
        <v>1</v>
      </c>
      <c r="F324" s="34"/>
      <c r="G324" s="34">
        <f t="shared" si="9"/>
        <v>4</v>
      </c>
      <c r="H324" s="109">
        <f t="shared" si="8"/>
        <v>4</v>
      </c>
    </row>
    <row r="325" spans="1:8" s="50" customFormat="1" ht="63.75" x14ac:dyDescent="0.25">
      <c r="A325" s="73" t="s">
        <v>540</v>
      </c>
      <c r="B325" s="31" t="s">
        <v>541</v>
      </c>
      <c r="C325" s="39" t="s">
        <v>28</v>
      </c>
      <c r="D325" s="32">
        <v>10</v>
      </c>
      <c r="E325" s="33">
        <v>1</v>
      </c>
      <c r="F325" s="34"/>
      <c r="G325" s="34">
        <f t="shared" si="9"/>
        <v>10</v>
      </c>
      <c r="H325" s="109">
        <f t="shared" si="8"/>
        <v>10</v>
      </c>
    </row>
    <row r="326" spans="1:8" s="50" customFormat="1" ht="63.75" x14ac:dyDescent="0.25">
      <c r="A326" s="73" t="s">
        <v>542</v>
      </c>
      <c r="B326" s="31" t="s">
        <v>543</v>
      </c>
      <c r="C326" s="39" t="s">
        <v>28</v>
      </c>
      <c r="D326" s="32">
        <v>24</v>
      </c>
      <c r="E326" s="33">
        <v>1</v>
      </c>
      <c r="F326" s="34"/>
      <c r="G326" s="34">
        <f t="shared" si="9"/>
        <v>24</v>
      </c>
      <c r="H326" s="109">
        <f t="shared" si="8"/>
        <v>24</v>
      </c>
    </row>
    <row r="327" spans="1:8" s="50" customFormat="1" ht="63.75" x14ac:dyDescent="0.25">
      <c r="A327" s="73" t="s">
        <v>544</v>
      </c>
      <c r="B327" s="31" t="s">
        <v>545</v>
      </c>
      <c r="C327" s="39" t="s">
        <v>28</v>
      </c>
      <c r="D327" s="32">
        <v>12</v>
      </c>
      <c r="E327" s="33">
        <v>1</v>
      </c>
      <c r="F327" s="34"/>
      <c r="G327" s="34">
        <f t="shared" si="9"/>
        <v>12</v>
      </c>
      <c r="H327" s="109">
        <f t="shared" si="8"/>
        <v>12</v>
      </c>
    </row>
    <row r="328" spans="1:8" s="50" customFormat="1" ht="89.25" x14ac:dyDescent="0.25">
      <c r="A328" s="73" t="s">
        <v>546</v>
      </c>
      <c r="B328" s="31" t="s">
        <v>429</v>
      </c>
      <c r="C328" s="39" t="s">
        <v>28</v>
      </c>
      <c r="D328" s="32">
        <v>32</v>
      </c>
      <c r="E328" s="33">
        <v>1</v>
      </c>
      <c r="F328" s="34"/>
      <c r="G328" s="34">
        <f t="shared" si="9"/>
        <v>32</v>
      </c>
      <c r="H328" s="109">
        <f t="shared" si="8"/>
        <v>32</v>
      </c>
    </row>
    <row r="329" spans="1:8" s="50" customFormat="1" ht="76.5" x14ac:dyDescent="0.25">
      <c r="A329" s="73" t="s">
        <v>547</v>
      </c>
      <c r="B329" s="31" t="s">
        <v>548</v>
      </c>
      <c r="C329" s="39" t="s">
        <v>17</v>
      </c>
      <c r="D329" s="32">
        <v>16</v>
      </c>
      <c r="E329" s="33">
        <v>1</v>
      </c>
      <c r="F329" s="34"/>
      <c r="G329" s="34">
        <f t="shared" si="9"/>
        <v>16</v>
      </c>
      <c r="H329" s="109">
        <f t="shared" si="8"/>
        <v>16</v>
      </c>
    </row>
    <row r="330" spans="1:8" s="62" customFormat="1" x14ac:dyDescent="0.25">
      <c r="A330" s="72"/>
      <c r="B330" s="71" t="s">
        <v>1237</v>
      </c>
      <c r="G330" s="62">
        <f>SUM(G324:G329)</f>
        <v>98</v>
      </c>
      <c r="H330" s="62">
        <f t="shared" si="8"/>
        <v>0</v>
      </c>
    </row>
    <row r="331" spans="1:8" s="62" customFormat="1" x14ac:dyDescent="0.25">
      <c r="A331" s="78">
        <v>11.8</v>
      </c>
      <c r="B331" s="71" t="s">
        <v>549</v>
      </c>
      <c r="H331" s="62">
        <f t="shared" si="8"/>
        <v>0</v>
      </c>
    </row>
    <row r="332" spans="1:8" s="50" customFormat="1" ht="76.5" x14ac:dyDescent="0.25">
      <c r="A332" s="73" t="s">
        <v>550</v>
      </c>
      <c r="B332" s="31" t="s">
        <v>539</v>
      </c>
      <c r="C332" s="39" t="s">
        <v>17</v>
      </c>
      <c r="D332" s="32">
        <v>6</v>
      </c>
      <c r="E332" s="33">
        <v>1</v>
      </c>
      <c r="F332" s="34"/>
      <c r="G332" s="34">
        <f t="shared" si="9"/>
        <v>6</v>
      </c>
      <c r="H332" s="109">
        <f t="shared" si="8"/>
        <v>6</v>
      </c>
    </row>
    <row r="333" spans="1:8" s="50" customFormat="1" ht="63.75" x14ac:dyDescent="0.25">
      <c r="A333" s="73" t="s">
        <v>551</v>
      </c>
      <c r="B333" s="31" t="s">
        <v>541</v>
      </c>
      <c r="C333" s="39" t="s">
        <v>28</v>
      </c>
      <c r="D333" s="32">
        <v>15</v>
      </c>
      <c r="E333" s="33">
        <v>1</v>
      </c>
      <c r="F333" s="34"/>
      <c r="G333" s="34">
        <f t="shared" si="9"/>
        <v>15</v>
      </c>
      <c r="H333" s="109">
        <f t="shared" si="8"/>
        <v>15</v>
      </c>
    </row>
    <row r="334" spans="1:8" s="50" customFormat="1" ht="63.75" x14ac:dyDescent="0.25">
      <c r="A334" s="73" t="s">
        <v>552</v>
      </c>
      <c r="B334" s="31" t="s">
        <v>543</v>
      </c>
      <c r="C334" s="39" t="s">
        <v>28</v>
      </c>
      <c r="D334" s="32">
        <v>28</v>
      </c>
      <c r="E334" s="33">
        <v>1</v>
      </c>
      <c r="F334" s="34"/>
      <c r="G334" s="34">
        <f t="shared" si="9"/>
        <v>28</v>
      </c>
      <c r="H334" s="109">
        <f t="shared" si="8"/>
        <v>28</v>
      </c>
    </row>
    <row r="335" spans="1:8" s="50" customFormat="1" ht="89.25" x14ac:dyDescent="0.25">
      <c r="A335" s="73" t="s">
        <v>553</v>
      </c>
      <c r="B335" s="31" t="s">
        <v>429</v>
      </c>
      <c r="C335" s="39" t="s">
        <v>28</v>
      </c>
      <c r="D335" s="32">
        <v>62</v>
      </c>
      <c r="E335" s="33">
        <v>1</v>
      </c>
      <c r="F335" s="34"/>
      <c r="G335" s="34">
        <f t="shared" si="9"/>
        <v>62</v>
      </c>
      <c r="H335" s="109">
        <f t="shared" ref="H335:H398" si="10">ROUND($D335*E335,2)</f>
        <v>62</v>
      </c>
    </row>
    <row r="336" spans="1:8" s="50" customFormat="1" ht="76.5" x14ac:dyDescent="0.25">
      <c r="A336" s="73" t="s">
        <v>554</v>
      </c>
      <c r="B336" s="31" t="s">
        <v>548</v>
      </c>
      <c r="C336" s="39" t="s">
        <v>17</v>
      </c>
      <c r="D336" s="32">
        <v>30</v>
      </c>
      <c r="E336" s="33">
        <v>1</v>
      </c>
      <c r="F336" s="34"/>
      <c r="G336" s="34">
        <f t="shared" si="9"/>
        <v>30</v>
      </c>
      <c r="H336" s="109">
        <f t="shared" si="10"/>
        <v>30</v>
      </c>
    </row>
    <row r="337" spans="1:8" s="62" customFormat="1" x14ac:dyDescent="0.25">
      <c r="A337" s="72"/>
      <c r="B337" s="71" t="s">
        <v>1238</v>
      </c>
      <c r="G337" s="62">
        <f>SUM(G332:G336)</f>
        <v>141</v>
      </c>
      <c r="H337" s="62">
        <f t="shared" si="10"/>
        <v>0</v>
      </c>
    </row>
    <row r="338" spans="1:8" s="62" customFormat="1" x14ac:dyDescent="0.25">
      <c r="A338" s="78">
        <v>11.9</v>
      </c>
      <c r="B338" s="71" t="s">
        <v>555</v>
      </c>
      <c r="H338" s="62">
        <f t="shared" si="10"/>
        <v>0</v>
      </c>
    </row>
    <row r="339" spans="1:8" s="50" customFormat="1" ht="89.25" x14ac:dyDescent="0.25">
      <c r="A339" s="73" t="s">
        <v>556</v>
      </c>
      <c r="B339" s="31" t="s">
        <v>533</v>
      </c>
      <c r="C339" s="39" t="s">
        <v>17</v>
      </c>
      <c r="D339" s="32">
        <v>2</v>
      </c>
      <c r="E339" s="33">
        <v>1</v>
      </c>
      <c r="F339" s="34"/>
      <c r="G339" s="34">
        <f t="shared" si="9"/>
        <v>2</v>
      </c>
      <c r="H339" s="109">
        <f t="shared" si="10"/>
        <v>2</v>
      </c>
    </row>
    <row r="340" spans="1:8" s="50" customFormat="1" ht="76.5" x14ac:dyDescent="0.25">
      <c r="A340" s="73" t="s">
        <v>557</v>
      </c>
      <c r="B340" s="31" t="s">
        <v>466</v>
      </c>
      <c r="C340" s="39" t="s">
        <v>28</v>
      </c>
      <c r="D340" s="32">
        <v>34</v>
      </c>
      <c r="E340" s="33">
        <v>1</v>
      </c>
      <c r="F340" s="34"/>
      <c r="G340" s="34">
        <f t="shared" si="9"/>
        <v>34</v>
      </c>
      <c r="H340" s="109">
        <f t="shared" si="10"/>
        <v>34</v>
      </c>
    </row>
    <row r="341" spans="1:8" s="50" customFormat="1" ht="76.5" x14ac:dyDescent="0.25">
      <c r="A341" s="73" t="s">
        <v>558</v>
      </c>
      <c r="B341" s="31" t="s">
        <v>536</v>
      </c>
      <c r="C341" s="39" t="s">
        <v>28</v>
      </c>
      <c r="D341" s="32">
        <v>34</v>
      </c>
      <c r="E341" s="33">
        <v>1</v>
      </c>
      <c r="F341" s="34"/>
      <c r="G341" s="34">
        <f t="shared" si="9"/>
        <v>34</v>
      </c>
      <c r="H341" s="109">
        <f t="shared" si="10"/>
        <v>34</v>
      </c>
    </row>
    <row r="342" spans="1:8" s="62" customFormat="1" ht="25.5" x14ac:dyDescent="0.25">
      <c r="A342" s="72"/>
      <c r="B342" s="71" t="s">
        <v>1239</v>
      </c>
      <c r="G342" s="62">
        <f>SUM(G339:G341)</f>
        <v>70</v>
      </c>
      <c r="H342" s="62">
        <f t="shared" si="10"/>
        <v>0</v>
      </c>
    </row>
    <row r="343" spans="1:8" s="62" customFormat="1" ht="25.5" x14ac:dyDescent="0.25">
      <c r="A343" s="79">
        <v>11.1</v>
      </c>
      <c r="B343" s="71" t="s">
        <v>559</v>
      </c>
      <c r="H343" s="62">
        <f t="shared" si="10"/>
        <v>0</v>
      </c>
    </row>
    <row r="344" spans="1:8" s="50" customFormat="1" ht="89.25" x14ac:dyDescent="0.25">
      <c r="A344" s="73" t="s">
        <v>560</v>
      </c>
      <c r="B344" s="31" t="s">
        <v>443</v>
      </c>
      <c r="C344" s="39" t="s">
        <v>17</v>
      </c>
      <c r="D344" s="32">
        <v>1</v>
      </c>
      <c r="E344" s="33">
        <v>1</v>
      </c>
      <c r="F344" s="34"/>
      <c r="G344" s="34">
        <f t="shared" si="9"/>
        <v>1</v>
      </c>
      <c r="H344" s="109">
        <f t="shared" si="10"/>
        <v>1</v>
      </c>
    </row>
    <row r="345" spans="1:8" s="50" customFormat="1" ht="89.25" x14ac:dyDescent="0.25">
      <c r="A345" s="73" t="s">
        <v>561</v>
      </c>
      <c r="B345" s="31" t="s">
        <v>413</v>
      </c>
      <c r="C345" s="39" t="s">
        <v>17</v>
      </c>
      <c r="D345" s="32">
        <v>3</v>
      </c>
      <c r="E345" s="33">
        <v>1</v>
      </c>
      <c r="F345" s="34"/>
      <c r="G345" s="34">
        <f t="shared" si="9"/>
        <v>3</v>
      </c>
      <c r="H345" s="109">
        <f t="shared" si="10"/>
        <v>3</v>
      </c>
    </row>
    <row r="346" spans="1:8" s="50" customFormat="1" ht="89.25" x14ac:dyDescent="0.25">
      <c r="A346" s="73" t="s">
        <v>562</v>
      </c>
      <c r="B346" s="31" t="s">
        <v>415</v>
      </c>
      <c r="C346" s="39" t="s">
        <v>17</v>
      </c>
      <c r="D346" s="32">
        <v>1</v>
      </c>
      <c r="E346" s="33">
        <v>1</v>
      </c>
      <c r="F346" s="34"/>
      <c r="G346" s="34">
        <f t="shared" si="9"/>
        <v>1</v>
      </c>
      <c r="H346" s="109">
        <f t="shared" si="10"/>
        <v>1</v>
      </c>
    </row>
    <row r="347" spans="1:8" s="50" customFormat="1" ht="76.5" x14ac:dyDescent="0.25">
      <c r="A347" s="73" t="s">
        <v>563</v>
      </c>
      <c r="B347" s="31" t="s">
        <v>423</v>
      </c>
      <c r="C347" s="39" t="s">
        <v>28</v>
      </c>
      <c r="D347" s="32">
        <v>10</v>
      </c>
      <c r="E347" s="33">
        <v>1</v>
      </c>
      <c r="F347" s="34"/>
      <c r="G347" s="34">
        <f t="shared" si="9"/>
        <v>10</v>
      </c>
      <c r="H347" s="109">
        <f t="shared" si="10"/>
        <v>10</v>
      </c>
    </row>
    <row r="348" spans="1:8" s="50" customFormat="1" ht="76.5" x14ac:dyDescent="0.25">
      <c r="A348" s="73" t="s">
        <v>564</v>
      </c>
      <c r="B348" s="31" t="s">
        <v>448</v>
      </c>
      <c r="C348" s="39" t="s">
        <v>28</v>
      </c>
      <c r="D348" s="32">
        <v>6</v>
      </c>
      <c r="E348" s="33">
        <v>1</v>
      </c>
      <c r="F348" s="34"/>
      <c r="G348" s="34">
        <f t="shared" si="9"/>
        <v>6</v>
      </c>
      <c r="H348" s="109">
        <f t="shared" si="10"/>
        <v>6</v>
      </c>
    </row>
    <row r="349" spans="1:8" s="50" customFormat="1" ht="76.5" x14ac:dyDescent="0.25">
      <c r="A349" s="73" t="s">
        <v>565</v>
      </c>
      <c r="B349" s="31" t="s">
        <v>425</v>
      </c>
      <c r="C349" s="39" t="s">
        <v>28</v>
      </c>
      <c r="D349" s="32">
        <v>8</v>
      </c>
      <c r="E349" s="33">
        <v>1</v>
      </c>
      <c r="F349" s="34"/>
      <c r="G349" s="34">
        <f t="shared" si="9"/>
        <v>8</v>
      </c>
      <c r="H349" s="109">
        <f t="shared" si="10"/>
        <v>8</v>
      </c>
    </row>
    <row r="350" spans="1:8" s="50" customFormat="1" ht="76.5" x14ac:dyDescent="0.25">
      <c r="A350" s="73" t="s">
        <v>566</v>
      </c>
      <c r="B350" s="31" t="s">
        <v>451</v>
      </c>
      <c r="C350" s="39" t="s">
        <v>28</v>
      </c>
      <c r="D350" s="32">
        <v>8</v>
      </c>
      <c r="E350" s="33">
        <v>1</v>
      </c>
      <c r="F350" s="34"/>
      <c r="G350" s="34">
        <f t="shared" si="9"/>
        <v>8</v>
      </c>
      <c r="H350" s="109">
        <f t="shared" si="10"/>
        <v>8</v>
      </c>
    </row>
    <row r="351" spans="1:8" s="50" customFormat="1" ht="89.25" x14ac:dyDescent="0.25">
      <c r="A351" s="73" t="s">
        <v>567</v>
      </c>
      <c r="B351" s="31" t="s">
        <v>429</v>
      </c>
      <c r="C351" s="39" t="s">
        <v>28</v>
      </c>
      <c r="D351" s="32">
        <v>16</v>
      </c>
      <c r="E351" s="33">
        <v>1</v>
      </c>
      <c r="F351" s="34"/>
      <c r="G351" s="34">
        <f t="shared" ref="G351:G418" si="11">ROUND($D351*E351,2)</f>
        <v>16</v>
      </c>
      <c r="H351" s="109">
        <f t="shared" si="10"/>
        <v>16</v>
      </c>
    </row>
    <row r="352" spans="1:8" s="50" customFormat="1" ht="76.5" x14ac:dyDescent="0.25">
      <c r="A352" s="73" t="s">
        <v>568</v>
      </c>
      <c r="B352" s="31" t="s">
        <v>431</v>
      </c>
      <c r="C352" s="39" t="s">
        <v>17</v>
      </c>
      <c r="D352" s="32">
        <v>4</v>
      </c>
      <c r="E352" s="33">
        <v>1</v>
      </c>
      <c r="F352" s="34"/>
      <c r="G352" s="34">
        <f t="shared" si="11"/>
        <v>4</v>
      </c>
      <c r="H352" s="109">
        <f t="shared" si="10"/>
        <v>4</v>
      </c>
    </row>
    <row r="353" spans="1:8" s="50" customFormat="1" ht="89.25" x14ac:dyDescent="0.25">
      <c r="A353" s="73" t="s">
        <v>569</v>
      </c>
      <c r="B353" s="31" t="s">
        <v>415</v>
      </c>
      <c r="C353" s="39" t="s">
        <v>17</v>
      </c>
      <c r="D353" s="32">
        <v>1</v>
      </c>
      <c r="E353" s="33">
        <v>1</v>
      </c>
      <c r="F353" s="34"/>
      <c r="G353" s="34">
        <f t="shared" si="11"/>
        <v>1</v>
      </c>
      <c r="H353" s="109">
        <f t="shared" si="10"/>
        <v>1</v>
      </c>
    </row>
    <row r="354" spans="1:8" s="50" customFormat="1" ht="89.25" x14ac:dyDescent="0.25">
      <c r="A354" s="73" t="s">
        <v>570</v>
      </c>
      <c r="B354" s="31" t="s">
        <v>462</v>
      </c>
      <c r="C354" s="39" t="s">
        <v>17</v>
      </c>
      <c r="D354" s="32">
        <v>4</v>
      </c>
      <c r="E354" s="33">
        <v>1</v>
      </c>
      <c r="F354" s="34"/>
      <c r="G354" s="34">
        <f t="shared" si="11"/>
        <v>4</v>
      </c>
      <c r="H354" s="109">
        <f t="shared" si="10"/>
        <v>4</v>
      </c>
    </row>
    <row r="355" spans="1:8" s="50" customFormat="1" ht="76.5" x14ac:dyDescent="0.25">
      <c r="A355" s="73" t="s">
        <v>571</v>
      </c>
      <c r="B355" s="31" t="s">
        <v>464</v>
      </c>
      <c r="C355" s="39" t="s">
        <v>28</v>
      </c>
      <c r="D355" s="32">
        <v>30</v>
      </c>
      <c r="E355" s="33">
        <v>1</v>
      </c>
      <c r="F355" s="34"/>
      <c r="G355" s="34">
        <f t="shared" si="11"/>
        <v>30</v>
      </c>
      <c r="H355" s="109">
        <f t="shared" si="10"/>
        <v>30</v>
      </c>
    </row>
    <row r="356" spans="1:8" s="50" customFormat="1" ht="76.5" x14ac:dyDescent="0.25">
      <c r="A356" s="73" t="s">
        <v>572</v>
      </c>
      <c r="B356" s="31" t="s">
        <v>466</v>
      </c>
      <c r="C356" s="39" t="s">
        <v>28</v>
      </c>
      <c r="D356" s="32">
        <v>30</v>
      </c>
      <c r="E356" s="33">
        <v>1</v>
      </c>
      <c r="F356" s="34"/>
      <c r="G356" s="34">
        <f t="shared" si="11"/>
        <v>30</v>
      </c>
      <c r="H356" s="109">
        <f t="shared" si="10"/>
        <v>30</v>
      </c>
    </row>
    <row r="357" spans="1:8" s="50" customFormat="1" ht="76.5" x14ac:dyDescent="0.25">
      <c r="A357" s="73" t="s">
        <v>573</v>
      </c>
      <c r="B357" s="31" t="s">
        <v>483</v>
      </c>
      <c r="C357" s="39" t="s">
        <v>17</v>
      </c>
      <c r="D357" s="32">
        <v>3</v>
      </c>
      <c r="E357" s="33">
        <v>1</v>
      </c>
      <c r="F357" s="34"/>
      <c r="G357" s="34">
        <f t="shared" si="11"/>
        <v>3</v>
      </c>
      <c r="H357" s="109">
        <f t="shared" si="10"/>
        <v>3</v>
      </c>
    </row>
    <row r="358" spans="1:8" s="62" customFormat="1" ht="25.5" x14ac:dyDescent="0.25">
      <c r="A358" s="72"/>
      <c r="B358" s="71" t="s">
        <v>1240</v>
      </c>
      <c r="G358" s="62">
        <f>SUM(G344:G357)</f>
        <v>125</v>
      </c>
      <c r="H358" s="62">
        <f t="shared" si="10"/>
        <v>0</v>
      </c>
    </row>
    <row r="359" spans="1:8" s="62" customFormat="1" ht="25.5" x14ac:dyDescent="0.25">
      <c r="A359" s="79">
        <v>11.11</v>
      </c>
      <c r="B359" s="71" t="s">
        <v>574</v>
      </c>
      <c r="H359" s="62">
        <f t="shared" si="10"/>
        <v>0</v>
      </c>
    </row>
    <row r="360" spans="1:8" s="50" customFormat="1" ht="89.25" x14ac:dyDescent="0.25">
      <c r="A360" s="73" t="s">
        <v>575</v>
      </c>
      <c r="B360" s="31" t="s">
        <v>443</v>
      </c>
      <c r="C360" s="39" t="s">
        <v>17</v>
      </c>
      <c r="D360" s="32">
        <v>1</v>
      </c>
      <c r="E360" s="33">
        <v>1</v>
      </c>
      <c r="F360" s="34"/>
      <c r="G360" s="34">
        <f t="shared" si="11"/>
        <v>1</v>
      </c>
      <c r="H360" s="109">
        <f t="shared" si="10"/>
        <v>1</v>
      </c>
    </row>
    <row r="361" spans="1:8" s="50" customFormat="1" ht="89.25" x14ac:dyDescent="0.25">
      <c r="A361" s="73" t="s">
        <v>576</v>
      </c>
      <c r="B361" s="31" t="s">
        <v>413</v>
      </c>
      <c r="C361" s="39" t="s">
        <v>17</v>
      </c>
      <c r="D361" s="32">
        <v>1</v>
      </c>
      <c r="E361" s="33">
        <v>1</v>
      </c>
      <c r="F361" s="34"/>
      <c r="G361" s="34">
        <f t="shared" si="11"/>
        <v>1</v>
      </c>
      <c r="H361" s="109">
        <f t="shared" si="10"/>
        <v>1</v>
      </c>
    </row>
    <row r="362" spans="1:8" s="50" customFormat="1" ht="89.25" x14ac:dyDescent="0.25">
      <c r="A362" s="73" t="s">
        <v>577</v>
      </c>
      <c r="B362" s="31" t="s">
        <v>415</v>
      </c>
      <c r="C362" s="39" t="s">
        <v>17</v>
      </c>
      <c r="D362" s="32">
        <v>1</v>
      </c>
      <c r="E362" s="33">
        <v>1</v>
      </c>
      <c r="F362" s="34"/>
      <c r="G362" s="34">
        <f t="shared" si="11"/>
        <v>1</v>
      </c>
      <c r="H362" s="109">
        <f t="shared" si="10"/>
        <v>1</v>
      </c>
    </row>
    <row r="363" spans="1:8" s="50" customFormat="1" ht="76.5" x14ac:dyDescent="0.25">
      <c r="A363" s="73" t="s">
        <v>578</v>
      </c>
      <c r="B363" s="31" t="s">
        <v>423</v>
      </c>
      <c r="C363" s="39" t="s">
        <v>28</v>
      </c>
      <c r="D363" s="32">
        <v>5</v>
      </c>
      <c r="E363" s="33">
        <v>1</v>
      </c>
      <c r="F363" s="34"/>
      <c r="G363" s="34">
        <f t="shared" si="11"/>
        <v>5</v>
      </c>
      <c r="H363" s="109">
        <f t="shared" si="10"/>
        <v>5</v>
      </c>
    </row>
    <row r="364" spans="1:8" s="50" customFormat="1" ht="76.5" x14ac:dyDescent="0.25">
      <c r="A364" s="73" t="s">
        <v>579</v>
      </c>
      <c r="B364" s="31" t="s">
        <v>448</v>
      </c>
      <c r="C364" s="39" t="s">
        <v>28</v>
      </c>
      <c r="D364" s="32">
        <v>3</v>
      </c>
      <c r="E364" s="33">
        <v>1</v>
      </c>
      <c r="F364" s="34"/>
      <c r="G364" s="34">
        <f t="shared" si="11"/>
        <v>3</v>
      </c>
      <c r="H364" s="109">
        <f t="shared" si="10"/>
        <v>3</v>
      </c>
    </row>
    <row r="365" spans="1:8" s="50" customFormat="1" ht="89.25" x14ac:dyDescent="0.25">
      <c r="A365" s="73" t="s">
        <v>580</v>
      </c>
      <c r="B365" s="31" t="s">
        <v>429</v>
      </c>
      <c r="C365" s="39" t="s">
        <v>28</v>
      </c>
      <c r="D365" s="32">
        <v>12</v>
      </c>
      <c r="E365" s="33">
        <v>1</v>
      </c>
      <c r="F365" s="34"/>
      <c r="G365" s="34">
        <f t="shared" si="11"/>
        <v>12</v>
      </c>
      <c r="H365" s="109">
        <f t="shared" si="10"/>
        <v>12</v>
      </c>
    </row>
    <row r="366" spans="1:8" s="50" customFormat="1" ht="76.5" x14ac:dyDescent="0.25">
      <c r="A366" s="73" t="s">
        <v>581</v>
      </c>
      <c r="B366" s="31" t="s">
        <v>431</v>
      </c>
      <c r="C366" s="39" t="s">
        <v>17</v>
      </c>
      <c r="D366" s="32">
        <v>4</v>
      </c>
      <c r="E366" s="33">
        <v>1</v>
      </c>
      <c r="F366" s="34"/>
      <c r="G366" s="34">
        <f t="shared" si="11"/>
        <v>4</v>
      </c>
      <c r="H366" s="109">
        <f t="shared" si="10"/>
        <v>4</v>
      </c>
    </row>
    <row r="367" spans="1:8" s="50" customFormat="1" ht="89.25" x14ac:dyDescent="0.25">
      <c r="A367" s="73" t="s">
        <v>582</v>
      </c>
      <c r="B367" s="31" t="s">
        <v>415</v>
      </c>
      <c r="C367" s="39" t="s">
        <v>17</v>
      </c>
      <c r="D367" s="32">
        <v>1</v>
      </c>
      <c r="E367" s="33">
        <v>1</v>
      </c>
      <c r="F367" s="34"/>
      <c r="G367" s="34">
        <f t="shared" si="11"/>
        <v>1</v>
      </c>
      <c r="H367" s="109">
        <f t="shared" si="10"/>
        <v>1</v>
      </c>
    </row>
    <row r="368" spans="1:8" s="50" customFormat="1" ht="89.25" x14ac:dyDescent="0.25">
      <c r="A368" s="73" t="s">
        <v>583</v>
      </c>
      <c r="B368" s="31" t="s">
        <v>584</v>
      </c>
      <c r="C368" s="39" t="s">
        <v>17</v>
      </c>
      <c r="D368" s="32">
        <v>2</v>
      </c>
      <c r="E368" s="33">
        <v>1</v>
      </c>
      <c r="F368" s="34"/>
      <c r="G368" s="34">
        <f t="shared" si="11"/>
        <v>2</v>
      </c>
      <c r="H368" s="109">
        <f t="shared" si="10"/>
        <v>2</v>
      </c>
    </row>
    <row r="369" spans="1:8" s="50" customFormat="1" ht="76.5" x14ac:dyDescent="0.25">
      <c r="A369" s="73" t="s">
        <v>585</v>
      </c>
      <c r="B369" s="31" t="s">
        <v>464</v>
      </c>
      <c r="C369" s="39" t="s">
        <v>28</v>
      </c>
      <c r="D369" s="32">
        <v>30</v>
      </c>
      <c r="E369" s="33">
        <v>1</v>
      </c>
      <c r="F369" s="34"/>
      <c r="G369" s="34">
        <f t="shared" si="11"/>
        <v>30</v>
      </c>
      <c r="H369" s="109">
        <f t="shared" si="10"/>
        <v>30</v>
      </c>
    </row>
    <row r="370" spans="1:8" s="50" customFormat="1" ht="76.5" x14ac:dyDescent="0.25">
      <c r="A370" s="73" t="s">
        <v>586</v>
      </c>
      <c r="B370" s="31" t="s">
        <v>466</v>
      </c>
      <c r="C370" s="39" t="s">
        <v>28</v>
      </c>
      <c r="D370" s="32">
        <v>30</v>
      </c>
      <c r="E370" s="33">
        <v>1</v>
      </c>
      <c r="F370" s="34"/>
      <c r="G370" s="34">
        <f t="shared" si="11"/>
        <v>30</v>
      </c>
      <c r="H370" s="109">
        <f t="shared" si="10"/>
        <v>30</v>
      </c>
    </row>
    <row r="371" spans="1:8" s="62" customFormat="1" ht="25.5" x14ac:dyDescent="0.25">
      <c r="A371" s="72"/>
      <c r="B371" s="71" t="s">
        <v>1241</v>
      </c>
      <c r="G371" s="62">
        <f>SUM(G360:G370)</f>
        <v>90</v>
      </c>
      <c r="H371" s="62">
        <f t="shared" si="10"/>
        <v>0</v>
      </c>
    </row>
    <row r="372" spans="1:8" s="62" customFormat="1" ht="25.5" x14ac:dyDescent="0.25">
      <c r="A372" s="79">
        <v>11.12</v>
      </c>
      <c r="B372" s="71" t="s">
        <v>587</v>
      </c>
      <c r="H372" s="62">
        <f t="shared" si="10"/>
        <v>0</v>
      </c>
    </row>
    <row r="373" spans="1:8" s="50" customFormat="1" ht="89.25" x14ac:dyDescent="0.25">
      <c r="A373" s="73" t="s">
        <v>588</v>
      </c>
      <c r="B373" s="31" t="s">
        <v>443</v>
      </c>
      <c r="C373" s="39" t="s">
        <v>17</v>
      </c>
      <c r="D373" s="32">
        <v>1</v>
      </c>
      <c r="E373" s="33">
        <v>1</v>
      </c>
      <c r="F373" s="34"/>
      <c r="G373" s="34">
        <f t="shared" si="11"/>
        <v>1</v>
      </c>
      <c r="H373" s="109">
        <f t="shared" si="10"/>
        <v>1</v>
      </c>
    </row>
    <row r="374" spans="1:8" s="50" customFormat="1" ht="89.25" x14ac:dyDescent="0.25">
      <c r="A374" s="73" t="s">
        <v>589</v>
      </c>
      <c r="B374" s="31" t="s">
        <v>413</v>
      </c>
      <c r="C374" s="39" t="s">
        <v>17</v>
      </c>
      <c r="D374" s="32">
        <v>1</v>
      </c>
      <c r="E374" s="33">
        <v>1</v>
      </c>
      <c r="F374" s="34"/>
      <c r="G374" s="34">
        <f t="shared" si="11"/>
        <v>1</v>
      </c>
      <c r="H374" s="109">
        <f t="shared" si="10"/>
        <v>1</v>
      </c>
    </row>
    <row r="375" spans="1:8" s="50" customFormat="1" ht="89.25" x14ac:dyDescent="0.25">
      <c r="A375" s="73" t="s">
        <v>590</v>
      </c>
      <c r="B375" s="31" t="s">
        <v>415</v>
      </c>
      <c r="C375" s="39" t="s">
        <v>17</v>
      </c>
      <c r="D375" s="32">
        <v>1</v>
      </c>
      <c r="E375" s="33">
        <v>1</v>
      </c>
      <c r="F375" s="34"/>
      <c r="G375" s="34">
        <f t="shared" si="11"/>
        <v>1</v>
      </c>
      <c r="H375" s="109">
        <f t="shared" si="10"/>
        <v>1</v>
      </c>
    </row>
    <row r="376" spans="1:8" s="50" customFormat="1" ht="76.5" x14ac:dyDescent="0.25">
      <c r="A376" s="73" t="s">
        <v>591</v>
      </c>
      <c r="B376" s="31" t="s">
        <v>423</v>
      </c>
      <c r="C376" s="39" t="s">
        <v>28</v>
      </c>
      <c r="D376" s="32">
        <v>8</v>
      </c>
      <c r="E376" s="33">
        <v>1</v>
      </c>
      <c r="F376" s="34"/>
      <c r="G376" s="34">
        <f t="shared" si="11"/>
        <v>8</v>
      </c>
      <c r="H376" s="109">
        <f t="shared" si="10"/>
        <v>8</v>
      </c>
    </row>
    <row r="377" spans="1:8" s="50" customFormat="1" ht="76.5" x14ac:dyDescent="0.25">
      <c r="A377" s="73" t="s">
        <v>592</v>
      </c>
      <c r="B377" s="31" t="s">
        <v>448</v>
      </c>
      <c r="C377" s="39" t="s">
        <v>28</v>
      </c>
      <c r="D377" s="32">
        <v>3</v>
      </c>
      <c r="E377" s="33">
        <v>1</v>
      </c>
      <c r="F377" s="34"/>
      <c r="G377" s="34">
        <f t="shared" si="11"/>
        <v>3</v>
      </c>
      <c r="H377" s="109">
        <f t="shared" si="10"/>
        <v>3</v>
      </c>
    </row>
    <row r="378" spans="1:8" s="50" customFormat="1" ht="76.5" x14ac:dyDescent="0.25">
      <c r="A378" s="73" t="s">
        <v>593</v>
      </c>
      <c r="B378" s="31" t="s">
        <v>451</v>
      </c>
      <c r="C378" s="39" t="s">
        <v>28</v>
      </c>
      <c r="D378" s="32">
        <v>8</v>
      </c>
      <c r="E378" s="33">
        <v>1</v>
      </c>
      <c r="F378" s="34"/>
      <c r="G378" s="34">
        <f t="shared" si="11"/>
        <v>8</v>
      </c>
      <c r="H378" s="109">
        <f t="shared" si="10"/>
        <v>8</v>
      </c>
    </row>
    <row r="379" spans="1:8" s="50" customFormat="1" ht="89.25" x14ac:dyDescent="0.25">
      <c r="A379" s="73" t="s">
        <v>594</v>
      </c>
      <c r="B379" s="31" t="s">
        <v>429</v>
      </c>
      <c r="C379" s="39" t="s">
        <v>28</v>
      </c>
      <c r="D379" s="32">
        <v>12</v>
      </c>
      <c r="E379" s="33">
        <v>1</v>
      </c>
      <c r="F379" s="34"/>
      <c r="G379" s="34">
        <f t="shared" si="11"/>
        <v>12</v>
      </c>
      <c r="H379" s="109">
        <f t="shared" si="10"/>
        <v>12</v>
      </c>
    </row>
    <row r="380" spans="1:8" s="50" customFormat="1" ht="76.5" x14ac:dyDescent="0.25">
      <c r="A380" s="73" t="s">
        <v>595</v>
      </c>
      <c r="B380" s="31" t="s">
        <v>431</v>
      </c>
      <c r="C380" s="39" t="s">
        <v>17</v>
      </c>
      <c r="D380" s="32">
        <v>4</v>
      </c>
      <c r="E380" s="33">
        <v>1</v>
      </c>
      <c r="F380" s="34"/>
      <c r="G380" s="34">
        <f t="shared" si="11"/>
        <v>4</v>
      </c>
      <c r="H380" s="109">
        <f t="shared" si="10"/>
        <v>4</v>
      </c>
    </row>
    <row r="381" spans="1:8" s="50" customFormat="1" ht="89.25" x14ac:dyDescent="0.25">
      <c r="A381" s="73" t="s">
        <v>596</v>
      </c>
      <c r="B381" s="31" t="s">
        <v>597</v>
      </c>
      <c r="C381" s="39" t="s">
        <v>17</v>
      </c>
      <c r="D381" s="32">
        <v>1</v>
      </c>
      <c r="E381" s="33">
        <v>1</v>
      </c>
      <c r="F381" s="34"/>
      <c r="G381" s="34">
        <f t="shared" si="11"/>
        <v>1</v>
      </c>
      <c r="H381" s="109">
        <f t="shared" si="10"/>
        <v>1</v>
      </c>
    </row>
    <row r="382" spans="1:8" s="50" customFormat="1" ht="89.25" x14ac:dyDescent="0.25">
      <c r="A382" s="73" t="s">
        <v>598</v>
      </c>
      <c r="B382" s="31" t="s">
        <v>584</v>
      </c>
      <c r="C382" s="39" t="s">
        <v>17</v>
      </c>
      <c r="D382" s="32">
        <v>2</v>
      </c>
      <c r="E382" s="33">
        <v>1</v>
      </c>
      <c r="F382" s="34"/>
      <c r="G382" s="34">
        <f t="shared" si="11"/>
        <v>2</v>
      </c>
      <c r="H382" s="109">
        <f t="shared" si="10"/>
        <v>2</v>
      </c>
    </row>
    <row r="383" spans="1:8" s="50" customFormat="1" ht="76.5" x14ac:dyDescent="0.25">
      <c r="A383" s="73" t="s">
        <v>599</v>
      </c>
      <c r="B383" s="31" t="s">
        <v>464</v>
      </c>
      <c r="C383" s="39" t="s">
        <v>28</v>
      </c>
      <c r="D383" s="32">
        <v>30</v>
      </c>
      <c r="E383" s="33">
        <v>1</v>
      </c>
      <c r="F383" s="34"/>
      <c r="G383" s="34">
        <f t="shared" si="11"/>
        <v>30</v>
      </c>
      <c r="H383" s="109">
        <f t="shared" si="10"/>
        <v>30</v>
      </c>
    </row>
    <row r="384" spans="1:8" s="50" customFormat="1" ht="76.5" x14ac:dyDescent="0.25">
      <c r="A384" s="73" t="s">
        <v>600</v>
      </c>
      <c r="B384" s="31" t="s">
        <v>466</v>
      </c>
      <c r="C384" s="39" t="s">
        <v>28</v>
      </c>
      <c r="D384" s="32">
        <v>30</v>
      </c>
      <c r="E384" s="33">
        <v>1</v>
      </c>
      <c r="F384" s="34"/>
      <c r="G384" s="34">
        <f t="shared" si="11"/>
        <v>30</v>
      </c>
      <c r="H384" s="109">
        <f t="shared" si="10"/>
        <v>30</v>
      </c>
    </row>
    <row r="385" spans="1:8" s="62" customFormat="1" ht="25.5" x14ac:dyDescent="0.25">
      <c r="A385" s="72"/>
      <c r="B385" s="71" t="s">
        <v>1242</v>
      </c>
      <c r="G385" s="62">
        <f>SUM(G373:G384)</f>
        <v>101</v>
      </c>
      <c r="H385" s="62">
        <f t="shared" si="10"/>
        <v>0</v>
      </c>
    </row>
    <row r="386" spans="1:8" s="62" customFormat="1" ht="25.5" x14ac:dyDescent="0.25">
      <c r="A386" s="79">
        <v>11.13</v>
      </c>
      <c r="B386" s="71" t="s">
        <v>498</v>
      </c>
      <c r="H386" s="62">
        <f t="shared" si="10"/>
        <v>0</v>
      </c>
    </row>
    <row r="387" spans="1:8" s="50" customFormat="1" ht="89.25" x14ac:dyDescent="0.25">
      <c r="A387" s="73" t="s">
        <v>601</v>
      </c>
      <c r="B387" s="31" t="s">
        <v>411</v>
      </c>
      <c r="C387" s="39" t="s">
        <v>17</v>
      </c>
      <c r="D387" s="32">
        <v>1</v>
      </c>
      <c r="E387" s="33">
        <v>1</v>
      </c>
      <c r="F387" s="34"/>
      <c r="G387" s="34">
        <f t="shared" si="11"/>
        <v>1</v>
      </c>
      <c r="H387" s="109">
        <f t="shared" si="10"/>
        <v>1</v>
      </c>
    </row>
    <row r="388" spans="1:8" s="50" customFormat="1" ht="89.25" x14ac:dyDescent="0.25">
      <c r="A388" s="73" t="s">
        <v>602</v>
      </c>
      <c r="B388" s="31" t="s">
        <v>413</v>
      </c>
      <c r="C388" s="39" t="s">
        <v>17</v>
      </c>
      <c r="D388" s="32">
        <v>2</v>
      </c>
      <c r="E388" s="33">
        <v>1</v>
      </c>
      <c r="F388" s="34"/>
      <c r="G388" s="34">
        <f t="shared" si="11"/>
        <v>2</v>
      </c>
      <c r="H388" s="109">
        <f t="shared" si="10"/>
        <v>2</v>
      </c>
    </row>
    <row r="389" spans="1:8" s="50" customFormat="1" ht="89.25" x14ac:dyDescent="0.25">
      <c r="A389" s="73" t="s">
        <v>603</v>
      </c>
      <c r="B389" s="31" t="s">
        <v>415</v>
      </c>
      <c r="C389" s="39" t="s">
        <v>17</v>
      </c>
      <c r="D389" s="32">
        <v>1</v>
      </c>
      <c r="E389" s="33">
        <v>1</v>
      </c>
      <c r="F389" s="34"/>
      <c r="G389" s="34">
        <f t="shared" si="11"/>
        <v>1</v>
      </c>
      <c r="H389" s="109">
        <f t="shared" si="10"/>
        <v>1</v>
      </c>
    </row>
    <row r="390" spans="1:8" s="50" customFormat="1" ht="76.5" x14ac:dyDescent="0.25">
      <c r="A390" s="73" t="s">
        <v>604</v>
      </c>
      <c r="B390" s="31" t="s">
        <v>434</v>
      </c>
      <c r="C390" s="39" t="s">
        <v>28</v>
      </c>
      <c r="D390" s="32">
        <v>8</v>
      </c>
      <c r="E390" s="33">
        <v>1</v>
      </c>
      <c r="F390" s="34"/>
      <c r="G390" s="34">
        <f t="shared" si="11"/>
        <v>8</v>
      </c>
      <c r="H390" s="109">
        <f t="shared" si="10"/>
        <v>8</v>
      </c>
    </row>
    <row r="391" spans="1:8" s="50" customFormat="1" ht="76.5" x14ac:dyDescent="0.25">
      <c r="A391" s="73" t="s">
        <v>605</v>
      </c>
      <c r="B391" s="31" t="s">
        <v>417</v>
      </c>
      <c r="C391" s="39" t="s">
        <v>28</v>
      </c>
      <c r="D391" s="32">
        <v>4</v>
      </c>
      <c r="E391" s="33">
        <v>1</v>
      </c>
      <c r="F391" s="34"/>
      <c r="G391" s="34">
        <f t="shared" si="11"/>
        <v>4</v>
      </c>
      <c r="H391" s="109">
        <f t="shared" si="10"/>
        <v>4</v>
      </c>
    </row>
    <row r="392" spans="1:8" s="50" customFormat="1" ht="76.5" x14ac:dyDescent="0.25">
      <c r="A392" s="73" t="s">
        <v>606</v>
      </c>
      <c r="B392" s="31" t="s">
        <v>421</v>
      </c>
      <c r="C392" s="39" t="s">
        <v>28</v>
      </c>
      <c r="D392" s="32">
        <v>5</v>
      </c>
      <c r="E392" s="33">
        <v>1</v>
      </c>
      <c r="F392" s="34"/>
      <c r="G392" s="34">
        <f t="shared" si="11"/>
        <v>5</v>
      </c>
      <c r="H392" s="109">
        <f t="shared" si="10"/>
        <v>5</v>
      </c>
    </row>
    <row r="393" spans="1:8" s="50" customFormat="1" ht="76.5" x14ac:dyDescent="0.25">
      <c r="A393" s="73" t="s">
        <v>607</v>
      </c>
      <c r="B393" s="31" t="s">
        <v>423</v>
      </c>
      <c r="C393" s="39" t="s">
        <v>28</v>
      </c>
      <c r="D393" s="32">
        <v>10</v>
      </c>
      <c r="E393" s="33">
        <v>1</v>
      </c>
      <c r="F393" s="34"/>
      <c r="G393" s="34">
        <f t="shared" si="11"/>
        <v>10</v>
      </c>
      <c r="H393" s="109">
        <f t="shared" si="10"/>
        <v>10</v>
      </c>
    </row>
    <row r="394" spans="1:8" s="50" customFormat="1" ht="76.5" x14ac:dyDescent="0.25">
      <c r="A394" s="73" t="s">
        <v>608</v>
      </c>
      <c r="B394" s="31" t="s">
        <v>448</v>
      </c>
      <c r="C394" s="39" t="s">
        <v>28</v>
      </c>
      <c r="D394" s="32">
        <v>7</v>
      </c>
      <c r="E394" s="33">
        <v>1</v>
      </c>
      <c r="F394" s="34"/>
      <c r="G394" s="34">
        <f t="shared" si="11"/>
        <v>7</v>
      </c>
      <c r="H394" s="109">
        <f t="shared" si="10"/>
        <v>7</v>
      </c>
    </row>
    <row r="395" spans="1:8" s="50" customFormat="1" ht="76.5" x14ac:dyDescent="0.25">
      <c r="A395" s="73" t="s">
        <v>609</v>
      </c>
      <c r="B395" s="31" t="s">
        <v>425</v>
      </c>
      <c r="C395" s="39" t="s">
        <v>28</v>
      </c>
      <c r="D395" s="32">
        <v>6</v>
      </c>
      <c r="E395" s="33">
        <v>1</v>
      </c>
      <c r="F395" s="34"/>
      <c r="G395" s="34">
        <f t="shared" si="11"/>
        <v>6</v>
      </c>
      <c r="H395" s="109">
        <f t="shared" si="10"/>
        <v>6</v>
      </c>
    </row>
    <row r="396" spans="1:8" s="50" customFormat="1" ht="76.5" x14ac:dyDescent="0.25">
      <c r="A396" s="73" t="s">
        <v>610</v>
      </c>
      <c r="B396" s="31" t="s">
        <v>451</v>
      </c>
      <c r="C396" s="39" t="s">
        <v>28</v>
      </c>
      <c r="D396" s="32">
        <v>10</v>
      </c>
      <c r="E396" s="33">
        <v>1</v>
      </c>
      <c r="F396" s="34"/>
      <c r="G396" s="34">
        <f t="shared" si="11"/>
        <v>10</v>
      </c>
      <c r="H396" s="109">
        <f t="shared" si="10"/>
        <v>10</v>
      </c>
    </row>
    <row r="397" spans="1:8" s="50" customFormat="1" ht="76.5" x14ac:dyDescent="0.25">
      <c r="A397" s="73" t="s">
        <v>611</v>
      </c>
      <c r="B397" s="31" t="s">
        <v>478</v>
      </c>
      <c r="C397" s="39" t="s">
        <v>28</v>
      </c>
      <c r="D397" s="32">
        <v>16</v>
      </c>
      <c r="E397" s="33">
        <v>1</v>
      </c>
      <c r="F397" s="34"/>
      <c r="G397" s="34">
        <f t="shared" si="11"/>
        <v>16</v>
      </c>
      <c r="H397" s="109">
        <f t="shared" si="10"/>
        <v>16</v>
      </c>
    </row>
    <row r="398" spans="1:8" s="50" customFormat="1" ht="89.25" x14ac:dyDescent="0.25">
      <c r="A398" s="73" t="s">
        <v>612</v>
      </c>
      <c r="B398" s="31" t="s">
        <v>429</v>
      </c>
      <c r="C398" s="39" t="s">
        <v>28</v>
      </c>
      <c r="D398" s="32">
        <v>8</v>
      </c>
      <c r="E398" s="33">
        <v>1</v>
      </c>
      <c r="F398" s="34"/>
      <c r="G398" s="34">
        <f t="shared" si="11"/>
        <v>8</v>
      </c>
      <c r="H398" s="109">
        <f t="shared" si="10"/>
        <v>8</v>
      </c>
    </row>
    <row r="399" spans="1:8" s="50" customFormat="1" ht="89.25" x14ac:dyDescent="0.25">
      <c r="A399" s="73" t="s">
        <v>613</v>
      </c>
      <c r="B399" s="31" t="s">
        <v>481</v>
      </c>
      <c r="C399" s="39" t="s">
        <v>28</v>
      </c>
      <c r="D399" s="32">
        <v>2</v>
      </c>
      <c r="E399" s="33">
        <v>1</v>
      </c>
      <c r="F399" s="34"/>
      <c r="G399" s="34">
        <f t="shared" si="11"/>
        <v>2</v>
      </c>
      <c r="H399" s="109">
        <f t="shared" ref="H399:H462" si="12">ROUND($D399*E399,2)</f>
        <v>2</v>
      </c>
    </row>
    <row r="400" spans="1:8" s="50" customFormat="1" ht="76.5" x14ac:dyDescent="0.25">
      <c r="A400" s="73" t="s">
        <v>614</v>
      </c>
      <c r="B400" s="31" t="s">
        <v>615</v>
      </c>
      <c r="C400" s="39" t="s">
        <v>17</v>
      </c>
      <c r="D400" s="32">
        <v>1</v>
      </c>
      <c r="E400" s="33">
        <v>1</v>
      </c>
      <c r="F400" s="34"/>
      <c r="G400" s="34">
        <f t="shared" si="11"/>
        <v>1</v>
      </c>
      <c r="H400" s="109">
        <f t="shared" si="12"/>
        <v>1</v>
      </c>
    </row>
    <row r="401" spans="1:8" s="50" customFormat="1" ht="76.5" x14ac:dyDescent="0.25">
      <c r="A401" s="73" t="s">
        <v>616</v>
      </c>
      <c r="B401" s="31" t="s">
        <v>431</v>
      </c>
      <c r="C401" s="39" t="s">
        <v>17</v>
      </c>
      <c r="D401" s="32">
        <v>1</v>
      </c>
      <c r="E401" s="33">
        <v>1</v>
      </c>
      <c r="F401" s="34"/>
      <c r="G401" s="34">
        <f t="shared" si="11"/>
        <v>1</v>
      </c>
      <c r="H401" s="109">
        <f t="shared" si="12"/>
        <v>1</v>
      </c>
    </row>
    <row r="402" spans="1:8" s="50" customFormat="1" ht="76.5" x14ac:dyDescent="0.25">
      <c r="A402" s="73" t="s">
        <v>617</v>
      </c>
      <c r="B402" s="31" t="s">
        <v>486</v>
      </c>
      <c r="C402" s="39" t="s">
        <v>17</v>
      </c>
      <c r="D402" s="32">
        <v>2</v>
      </c>
      <c r="E402" s="33">
        <v>1</v>
      </c>
      <c r="F402" s="34"/>
      <c r="G402" s="34">
        <f t="shared" si="11"/>
        <v>2</v>
      </c>
      <c r="H402" s="109">
        <f t="shared" si="12"/>
        <v>2</v>
      </c>
    </row>
    <row r="403" spans="1:8" s="50" customFormat="1" ht="89.25" x14ac:dyDescent="0.25">
      <c r="A403" s="73" t="s">
        <v>618</v>
      </c>
      <c r="B403" s="31" t="s">
        <v>458</v>
      </c>
      <c r="C403" s="39" t="s">
        <v>17</v>
      </c>
      <c r="D403" s="32">
        <v>5</v>
      </c>
      <c r="E403" s="33">
        <v>1</v>
      </c>
      <c r="F403" s="34"/>
      <c r="G403" s="34">
        <f t="shared" si="11"/>
        <v>5</v>
      </c>
      <c r="H403" s="109">
        <f t="shared" si="12"/>
        <v>5</v>
      </c>
    </row>
    <row r="404" spans="1:8" s="50" customFormat="1" ht="89.25" x14ac:dyDescent="0.25">
      <c r="A404" s="73" t="s">
        <v>619</v>
      </c>
      <c r="B404" s="31" t="s">
        <v>488</v>
      </c>
      <c r="C404" s="39" t="s">
        <v>17</v>
      </c>
      <c r="D404" s="32">
        <v>2</v>
      </c>
      <c r="E404" s="33">
        <v>1</v>
      </c>
      <c r="F404" s="34"/>
      <c r="G404" s="34">
        <f t="shared" si="11"/>
        <v>2</v>
      </c>
      <c r="H404" s="109">
        <f t="shared" si="12"/>
        <v>2</v>
      </c>
    </row>
    <row r="405" spans="1:8" s="50" customFormat="1" ht="89.25" x14ac:dyDescent="0.25">
      <c r="A405" s="73" t="s">
        <v>620</v>
      </c>
      <c r="B405" s="31" t="s">
        <v>415</v>
      </c>
      <c r="C405" s="39" t="s">
        <v>17</v>
      </c>
      <c r="D405" s="32">
        <v>1</v>
      </c>
      <c r="E405" s="33">
        <v>1</v>
      </c>
      <c r="F405" s="34"/>
      <c r="G405" s="34">
        <f t="shared" si="11"/>
        <v>1</v>
      </c>
      <c r="H405" s="109">
        <f t="shared" si="12"/>
        <v>1</v>
      </c>
    </row>
    <row r="406" spans="1:8" s="50" customFormat="1" ht="76.5" x14ac:dyDescent="0.25">
      <c r="A406" s="73" t="s">
        <v>621</v>
      </c>
      <c r="B406" s="31" t="s">
        <v>434</v>
      </c>
      <c r="C406" s="39" t="s">
        <v>28</v>
      </c>
      <c r="D406" s="32">
        <v>4</v>
      </c>
      <c r="E406" s="33">
        <v>1</v>
      </c>
      <c r="F406" s="34"/>
      <c r="G406" s="34">
        <f t="shared" si="11"/>
        <v>4</v>
      </c>
      <c r="H406" s="109">
        <f t="shared" si="12"/>
        <v>4</v>
      </c>
    </row>
    <row r="407" spans="1:8" s="50" customFormat="1" ht="89.25" x14ac:dyDescent="0.25">
      <c r="A407" s="73" t="s">
        <v>622</v>
      </c>
      <c r="B407" s="31" t="s">
        <v>462</v>
      </c>
      <c r="C407" s="39" t="s">
        <v>17</v>
      </c>
      <c r="D407" s="32">
        <v>3</v>
      </c>
      <c r="E407" s="33">
        <v>1</v>
      </c>
      <c r="F407" s="34"/>
      <c r="G407" s="34">
        <f t="shared" si="11"/>
        <v>3</v>
      </c>
      <c r="H407" s="109">
        <f t="shared" si="12"/>
        <v>3</v>
      </c>
    </row>
    <row r="408" spans="1:8" s="50" customFormat="1" ht="76.5" x14ac:dyDescent="0.25">
      <c r="A408" s="73" t="s">
        <v>623</v>
      </c>
      <c r="B408" s="31" t="s">
        <v>493</v>
      </c>
      <c r="C408" s="39" t="s">
        <v>17</v>
      </c>
      <c r="D408" s="32">
        <v>3</v>
      </c>
      <c r="E408" s="33">
        <v>1</v>
      </c>
      <c r="F408" s="34"/>
      <c r="G408" s="34">
        <f t="shared" si="11"/>
        <v>3</v>
      </c>
      <c r="H408" s="109">
        <f t="shared" si="12"/>
        <v>3</v>
      </c>
    </row>
    <row r="409" spans="1:8" s="50" customFormat="1" ht="76.5" x14ac:dyDescent="0.25">
      <c r="A409" s="73" t="s">
        <v>624</v>
      </c>
      <c r="B409" s="31" t="s">
        <v>438</v>
      </c>
      <c r="C409" s="39" t="s">
        <v>28</v>
      </c>
      <c r="D409" s="32">
        <v>18</v>
      </c>
      <c r="E409" s="33">
        <v>1</v>
      </c>
      <c r="F409" s="34"/>
      <c r="G409" s="34">
        <f t="shared" si="11"/>
        <v>18</v>
      </c>
      <c r="H409" s="109">
        <f t="shared" si="12"/>
        <v>18</v>
      </c>
    </row>
    <row r="410" spans="1:8" s="50" customFormat="1" ht="76.5" x14ac:dyDescent="0.25">
      <c r="A410" s="73" t="s">
        <v>625</v>
      </c>
      <c r="B410" s="31" t="s">
        <v>440</v>
      </c>
      <c r="C410" s="39" t="s">
        <v>28</v>
      </c>
      <c r="D410" s="32">
        <v>18</v>
      </c>
      <c r="E410" s="33">
        <v>1</v>
      </c>
      <c r="F410" s="34"/>
      <c r="G410" s="34">
        <f t="shared" si="11"/>
        <v>18</v>
      </c>
      <c r="H410" s="109">
        <f t="shared" si="12"/>
        <v>18</v>
      </c>
    </row>
    <row r="411" spans="1:8" s="62" customFormat="1" ht="25.5" x14ac:dyDescent="0.25">
      <c r="A411" s="72"/>
      <c r="B411" s="71" t="s">
        <v>1234</v>
      </c>
      <c r="G411" s="62">
        <f>SUM(G387:G410)</f>
        <v>138</v>
      </c>
      <c r="H411" s="62">
        <f t="shared" si="12"/>
        <v>0</v>
      </c>
    </row>
    <row r="412" spans="1:8" s="62" customFormat="1" ht="25.5" x14ac:dyDescent="0.25">
      <c r="A412" s="79">
        <v>11.14</v>
      </c>
      <c r="B412" s="71" t="s">
        <v>626</v>
      </c>
      <c r="G412" s="62">
        <f t="shared" si="11"/>
        <v>0</v>
      </c>
      <c r="H412" s="62">
        <f t="shared" si="12"/>
        <v>0</v>
      </c>
    </row>
    <row r="413" spans="1:8" s="50" customFormat="1" ht="89.25" x14ac:dyDescent="0.25">
      <c r="A413" s="73" t="s">
        <v>627</v>
      </c>
      <c r="B413" s="31" t="s">
        <v>411</v>
      </c>
      <c r="C413" s="39" t="s">
        <v>17</v>
      </c>
      <c r="D413" s="32">
        <v>1</v>
      </c>
      <c r="E413" s="33">
        <v>1</v>
      </c>
      <c r="F413" s="34"/>
      <c r="G413" s="34">
        <f t="shared" si="11"/>
        <v>1</v>
      </c>
      <c r="H413" s="109">
        <f t="shared" si="12"/>
        <v>1</v>
      </c>
    </row>
    <row r="414" spans="1:8" s="50" customFormat="1" ht="89.25" x14ac:dyDescent="0.25">
      <c r="A414" s="73" t="s">
        <v>628</v>
      </c>
      <c r="B414" s="31" t="s">
        <v>413</v>
      </c>
      <c r="C414" s="39" t="s">
        <v>17</v>
      </c>
      <c r="D414" s="32">
        <v>3</v>
      </c>
      <c r="E414" s="33">
        <v>1</v>
      </c>
      <c r="F414" s="34"/>
      <c r="G414" s="34">
        <f t="shared" si="11"/>
        <v>3</v>
      </c>
      <c r="H414" s="109">
        <f t="shared" si="12"/>
        <v>3</v>
      </c>
    </row>
    <row r="415" spans="1:8" s="50" customFormat="1" ht="89.25" x14ac:dyDescent="0.25">
      <c r="A415" s="73" t="s">
        <v>629</v>
      </c>
      <c r="B415" s="31" t="s">
        <v>415</v>
      </c>
      <c r="C415" s="39" t="s">
        <v>17</v>
      </c>
      <c r="D415" s="32">
        <v>1</v>
      </c>
      <c r="E415" s="33">
        <v>1</v>
      </c>
      <c r="F415" s="34"/>
      <c r="G415" s="34">
        <f t="shared" si="11"/>
        <v>1</v>
      </c>
      <c r="H415" s="109">
        <f t="shared" si="12"/>
        <v>1</v>
      </c>
    </row>
    <row r="416" spans="1:8" s="50" customFormat="1" ht="76.5" x14ac:dyDescent="0.25">
      <c r="A416" s="73" t="s">
        <v>630</v>
      </c>
      <c r="B416" s="31" t="s">
        <v>434</v>
      </c>
      <c r="C416" s="39" t="s">
        <v>28</v>
      </c>
      <c r="D416" s="32">
        <v>12</v>
      </c>
      <c r="E416" s="33">
        <v>1</v>
      </c>
      <c r="F416" s="34"/>
      <c r="G416" s="34">
        <f t="shared" si="11"/>
        <v>12</v>
      </c>
      <c r="H416" s="109">
        <f t="shared" si="12"/>
        <v>12</v>
      </c>
    </row>
    <row r="417" spans="1:8" s="50" customFormat="1" ht="76.5" x14ac:dyDescent="0.25">
      <c r="A417" s="73" t="s">
        <v>631</v>
      </c>
      <c r="B417" s="31" t="s">
        <v>417</v>
      </c>
      <c r="C417" s="39" t="s">
        <v>28</v>
      </c>
      <c r="D417" s="32">
        <v>3</v>
      </c>
      <c r="E417" s="33">
        <v>1</v>
      </c>
      <c r="F417" s="34"/>
      <c r="G417" s="34">
        <f t="shared" si="11"/>
        <v>3</v>
      </c>
      <c r="H417" s="109">
        <f t="shared" si="12"/>
        <v>3</v>
      </c>
    </row>
    <row r="418" spans="1:8" s="50" customFormat="1" ht="76.5" x14ac:dyDescent="0.25">
      <c r="A418" s="73" t="s">
        <v>632</v>
      </c>
      <c r="B418" s="31" t="s">
        <v>423</v>
      </c>
      <c r="C418" s="39" t="s">
        <v>28</v>
      </c>
      <c r="D418" s="32">
        <v>6</v>
      </c>
      <c r="E418" s="33">
        <v>1</v>
      </c>
      <c r="F418" s="34"/>
      <c r="G418" s="34">
        <f t="shared" si="11"/>
        <v>6</v>
      </c>
      <c r="H418" s="109">
        <f t="shared" si="12"/>
        <v>6</v>
      </c>
    </row>
    <row r="419" spans="1:8" s="50" customFormat="1" ht="76.5" x14ac:dyDescent="0.25">
      <c r="A419" s="73" t="s">
        <v>633</v>
      </c>
      <c r="B419" s="31" t="s">
        <v>425</v>
      </c>
      <c r="C419" s="39" t="s">
        <v>28</v>
      </c>
      <c r="D419" s="32">
        <v>22</v>
      </c>
      <c r="E419" s="33">
        <v>1</v>
      </c>
      <c r="F419" s="34"/>
      <c r="G419" s="34">
        <f t="shared" ref="G419:G487" si="13">ROUND($D419*E419,2)</f>
        <v>22</v>
      </c>
      <c r="H419" s="109">
        <f t="shared" si="12"/>
        <v>22</v>
      </c>
    </row>
    <row r="420" spans="1:8" s="50" customFormat="1" ht="76.5" x14ac:dyDescent="0.25">
      <c r="A420" s="73" t="s">
        <v>634</v>
      </c>
      <c r="B420" s="31" t="s">
        <v>451</v>
      </c>
      <c r="C420" s="39" t="s">
        <v>28</v>
      </c>
      <c r="D420" s="32">
        <v>5</v>
      </c>
      <c r="E420" s="33">
        <v>1</v>
      </c>
      <c r="F420" s="34"/>
      <c r="G420" s="34">
        <f t="shared" si="13"/>
        <v>5</v>
      </c>
      <c r="H420" s="109">
        <f t="shared" si="12"/>
        <v>5</v>
      </c>
    </row>
    <row r="421" spans="1:8" s="50" customFormat="1" ht="76.5" x14ac:dyDescent="0.25">
      <c r="A421" s="73" t="s">
        <v>635</v>
      </c>
      <c r="B421" s="31" t="s">
        <v>478</v>
      </c>
      <c r="C421" s="39" t="s">
        <v>28</v>
      </c>
      <c r="D421" s="32">
        <v>3</v>
      </c>
      <c r="E421" s="33">
        <v>1</v>
      </c>
      <c r="F421" s="34"/>
      <c r="G421" s="34">
        <f t="shared" si="13"/>
        <v>3</v>
      </c>
      <c r="H421" s="109">
        <f t="shared" si="12"/>
        <v>3</v>
      </c>
    </row>
    <row r="422" spans="1:8" s="50" customFormat="1" ht="76.5" x14ac:dyDescent="0.25">
      <c r="A422" s="73" t="s">
        <v>636</v>
      </c>
      <c r="B422" s="31" t="s">
        <v>453</v>
      </c>
      <c r="C422" s="39" t="s">
        <v>28</v>
      </c>
      <c r="D422" s="32">
        <v>8</v>
      </c>
      <c r="E422" s="33">
        <v>1</v>
      </c>
      <c r="F422" s="34"/>
      <c r="G422" s="34">
        <f t="shared" si="13"/>
        <v>8</v>
      </c>
      <c r="H422" s="109">
        <f t="shared" si="12"/>
        <v>8</v>
      </c>
    </row>
    <row r="423" spans="1:8" s="50" customFormat="1" ht="89.25" x14ac:dyDescent="0.25">
      <c r="A423" s="73" t="s">
        <v>637</v>
      </c>
      <c r="B423" s="31" t="s">
        <v>429</v>
      </c>
      <c r="C423" s="39" t="s">
        <v>28</v>
      </c>
      <c r="D423" s="32">
        <v>4</v>
      </c>
      <c r="E423" s="33">
        <v>1</v>
      </c>
      <c r="F423" s="34"/>
      <c r="G423" s="34">
        <f t="shared" si="13"/>
        <v>4</v>
      </c>
      <c r="H423" s="109">
        <f t="shared" si="12"/>
        <v>4</v>
      </c>
    </row>
    <row r="424" spans="1:8" s="50" customFormat="1" ht="76.5" x14ac:dyDescent="0.25">
      <c r="A424" s="73" t="s">
        <v>638</v>
      </c>
      <c r="B424" s="31" t="s">
        <v>639</v>
      </c>
      <c r="C424" s="39" t="s">
        <v>17</v>
      </c>
      <c r="D424" s="32">
        <v>2</v>
      </c>
      <c r="E424" s="33">
        <v>1</v>
      </c>
      <c r="F424" s="34"/>
      <c r="G424" s="34">
        <f t="shared" si="13"/>
        <v>2</v>
      </c>
      <c r="H424" s="109">
        <f t="shared" si="12"/>
        <v>2</v>
      </c>
    </row>
    <row r="425" spans="1:8" s="50" customFormat="1" ht="76.5" x14ac:dyDescent="0.25">
      <c r="A425" s="73" t="s">
        <v>640</v>
      </c>
      <c r="B425" s="31" t="s">
        <v>431</v>
      </c>
      <c r="C425" s="39" t="s">
        <v>17</v>
      </c>
      <c r="D425" s="32">
        <v>1</v>
      </c>
      <c r="E425" s="33">
        <v>1</v>
      </c>
      <c r="F425" s="34"/>
      <c r="G425" s="34">
        <f t="shared" si="13"/>
        <v>1</v>
      </c>
      <c r="H425" s="109">
        <f t="shared" si="12"/>
        <v>1</v>
      </c>
    </row>
    <row r="426" spans="1:8" ht="63.75" x14ac:dyDescent="0.2">
      <c r="A426" s="74" t="s">
        <v>641</v>
      </c>
      <c r="B426" s="75" t="s">
        <v>642</v>
      </c>
      <c r="C426" s="76" t="s">
        <v>17</v>
      </c>
      <c r="D426" s="77">
        <v>4</v>
      </c>
      <c r="E426" s="33">
        <v>1</v>
      </c>
      <c r="F426" s="34"/>
      <c r="G426" s="34">
        <f t="shared" si="13"/>
        <v>4</v>
      </c>
      <c r="H426" s="109">
        <f t="shared" si="12"/>
        <v>4</v>
      </c>
    </row>
    <row r="427" spans="1:8" ht="63.75" x14ac:dyDescent="0.2">
      <c r="A427" s="74" t="s">
        <v>643</v>
      </c>
      <c r="B427" s="75" t="s">
        <v>488</v>
      </c>
      <c r="C427" s="76" t="s">
        <v>17</v>
      </c>
      <c r="D427" s="77">
        <v>2</v>
      </c>
      <c r="E427" s="33">
        <v>1</v>
      </c>
      <c r="F427" s="34"/>
      <c r="G427" s="34">
        <f t="shared" si="13"/>
        <v>2</v>
      </c>
      <c r="H427" s="109">
        <f t="shared" si="12"/>
        <v>2</v>
      </c>
    </row>
    <row r="428" spans="1:8" ht="63.75" x14ac:dyDescent="0.2">
      <c r="A428" s="74" t="s">
        <v>644</v>
      </c>
      <c r="B428" s="75" t="s">
        <v>415</v>
      </c>
      <c r="C428" s="76" t="s">
        <v>17</v>
      </c>
      <c r="D428" s="77">
        <v>1</v>
      </c>
      <c r="E428" s="33">
        <v>1</v>
      </c>
      <c r="F428" s="34"/>
      <c r="G428" s="34">
        <f t="shared" si="13"/>
        <v>1</v>
      </c>
      <c r="H428" s="109">
        <f t="shared" si="12"/>
        <v>1</v>
      </c>
    </row>
    <row r="429" spans="1:8" ht="63.75" x14ac:dyDescent="0.2">
      <c r="A429" s="74" t="s">
        <v>645</v>
      </c>
      <c r="B429" s="75" t="s">
        <v>434</v>
      </c>
      <c r="C429" s="76" t="s">
        <v>28</v>
      </c>
      <c r="D429" s="77">
        <v>4</v>
      </c>
      <c r="E429" s="33">
        <v>1</v>
      </c>
      <c r="F429" s="34"/>
      <c r="G429" s="34">
        <f t="shared" si="13"/>
        <v>4</v>
      </c>
      <c r="H429" s="109">
        <f t="shared" si="12"/>
        <v>4</v>
      </c>
    </row>
    <row r="430" spans="1:8" ht="63.75" x14ac:dyDescent="0.2">
      <c r="A430" s="74" t="s">
        <v>646</v>
      </c>
      <c r="B430" s="75" t="s">
        <v>647</v>
      </c>
      <c r="C430" s="76" t="s">
        <v>17</v>
      </c>
      <c r="D430" s="77">
        <v>3</v>
      </c>
      <c r="E430" s="33">
        <v>1</v>
      </c>
      <c r="F430" s="34"/>
      <c r="G430" s="34">
        <f t="shared" si="13"/>
        <v>3</v>
      </c>
      <c r="H430" s="109">
        <f t="shared" si="12"/>
        <v>3</v>
      </c>
    </row>
    <row r="431" spans="1:8" ht="63.75" x14ac:dyDescent="0.2">
      <c r="A431" s="74" t="s">
        <v>648</v>
      </c>
      <c r="B431" s="75" t="s">
        <v>493</v>
      </c>
      <c r="C431" s="76" t="s">
        <v>17</v>
      </c>
      <c r="D431" s="77">
        <v>2</v>
      </c>
      <c r="E431" s="33">
        <v>1</v>
      </c>
      <c r="F431" s="34"/>
      <c r="G431" s="34">
        <f t="shared" si="13"/>
        <v>2</v>
      </c>
      <c r="H431" s="109">
        <f t="shared" si="12"/>
        <v>2</v>
      </c>
    </row>
    <row r="432" spans="1:8" ht="63.75" x14ac:dyDescent="0.2">
      <c r="A432" s="74" t="s">
        <v>649</v>
      </c>
      <c r="B432" s="75" t="s">
        <v>438</v>
      </c>
      <c r="C432" s="76" t="s">
        <v>28</v>
      </c>
      <c r="D432" s="77">
        <v>25</v>
      </c>
      <c r="E432" s="33">
        <v>1</v>
      </c>
      <c r="F432" s="34"/>
      <c r="G432" s="34">
        <f t="shared" si="13"/>
        <v>25</v>
      </c>
      <c r="H432" s="109">
        <f t="shared" si="12"/>
        <v>25</v>
      </c>
    </row>
    <row r="433" spans="1:8" ht="63.75" x14ac:dyDescent="0.2">
      <c r="A433" s="74" t="s">
        <v>650</v>
      </c>
      <c r="B433" s="75" t="s">
        <v>440</v>
      </c>
      <c r="C433" s="76" t="s">
        <v>28</v>
      </c>
      <c r="D433" s="77">
        <v>25</v>
      </c>
      <c r="E433" s="33">
        <v>1</v>
      </c>
      <c r="F433" s="34"/>
      <c r="G433" s="34">
        <f t="shared" si="13"/>
        <v>25</v>
      </c>
      <c r="H433" s="109">
        <f t="shared" si="12"/>
        <v>25</v>
      </c>
    </row>
    <row r="434" spans="1:8" s="62" customFormat="1" ht="25.5" x14ac:dyDescent="0.25">
      <c r="A434" s="72"/>
      <c r="B434" s="71" t="s">
        <v>1243</v>
      </c>
      <c r="G434" s="62">
        <f>SUM(G412:G433)</f>
        <v>137</v>
      </c>
      <c r="H434" s="62">
        <f t="shared" si="12"/>
        <v>0</v>
      </c>
    </row>
    <row r="435" spans="1:8" s="62" customFormat="1" x14ac:dyDescent="0.25">
      <c r="A435" s="72"/>
      <c r="B435" s="71" t="s">
        <v>1215</v>
      </c>
      <c r="G435" s="62">
        <f>+G241+G259+G284+G311+G322+G330+G337+G342+G358+G371+G385+G411+G434+G317</f>
        <v>1814</v>
      </c>
      <c r="H435" s="62">
        <f t="shared" si="12"/>
        <v>0</v>
      </c>
    </row>
    <row r="436" spans="1:8" s="62" customFormat="1" x14ac:dyDescent="0.25">
      <c r="A436" s="72">
        <v>12</v>
      </c>
      <c r="B436" s="71" t="s">
        <v>651</v>
      </c>
      <c r="H436" s="62">
        <f t="shared" si="12"/>
        <v>0</v>
      </c>
    </row>
    <row r="437" spans="1:8" s="62" customFormat="1" x14ac:dyDescent="0.25">
      <c r="A437" s="78">
        <v>12.1</v>
      </c>
      <c r="B437" s="71" t="s">
        <v>652</v>
      </c>
      <c r="H437" s="62">
        <f t="shared" si="12"/>
        <v>0</v>
      </c>
    </row>
    <row r="438" spans="1:8" s="62" customFormat="1" x14ac:dyDescent="0.25">
      <c r="A438" s="72" t="s">
        <v>1330</v>
      </c>
      <c r="B438" s="71" t="s">
        <v>653</v>
      </c>
      <c r="H438" s="62">
        <f t="shared" si="12"/>
        <v>0</v>
      </c>
    </row>
    <row r="439" spans="1:8" ht="38.25" x14ac:dyDescent="0.2">
      <c r="A439" s="74" t="s">
        <v>654</v>
      </c>
      <c r="B439" s="75" t="s">
        <v>655</v>
      </c>
      <c r="C439" s="76" t="s">
        <v>28</v>
      </c>
      <c r="D439" s="77">
        <v>5757</v>
      </c>
      <c r="E439" s="33">
        <v>1</v>
      </c>
      <c r="F439" s="34"/>
      <c r="G439" s="34">
        <f t="shared" si="13"/>
        <v>5757</v>
      </c>
      <c r="H439" s="109">
        <f t="shared" si="12"/>
        <v>5757</v>
      </c>
    </row>
    <row r="440" spans="1:8" ht="38.25" x14ac:dyDescent="0.2">
      <c r="A440" s="74" t="s">
        <v>656</v>
      </c>
      <c r="B440" s="75" t="s">
        <v>657</v>
      </c>
      <c r="C440" s="76" t="s">
        <v>17</v>
      </c>
      <c r="D440" s="77">
        <v>286</v>
      </c>
      <c r="E440" s="33">
        <v>1</v>
      </c>
      <c r="F440" s="34"/>
      <c r="G440" s="34">
        <f t="shared" si="13"/>
        <v>286</v>
      </c>
      <c r="H440" s="109">
        <f t="shared" si="12"/>
        <v>286</v>
      </c>
    </row>
    <row r="441" spans="1:8" ht="38.25" x14ac:dyDescent="0.2">
      <c r="A441" s="74" t="s">
        <v>658</v>
      </c>
      <c r="B441" s="75" t="s">
        <v>659</v>
      </c>
      <c r="C441" s="76" t="s">
        <v>17</v>
      </c>
      <c r="D441" s="77">
        <v>65</v>
      </c>
      <c r="E441" s="33">
        <v>1</v>
      </c>
      <c r="F441" s="34"/>
      <c r="G441" s="34">
        <f t="shared" si="13"/>
        <v>65</v>
      </c>
      <c r="H441" s="109">
        <f t="shared" si="12"/>
        <v>65</v>
      </c>
    </row>
    <row r="442" spans="1:8" ht="38.25" x14ac:dyDescent="0.2">
      <c r="A442" s="74" t="s">
        <v>660</v>
      </c>
      <c r="B442" s="75" t="s">
        <v>661</v>
      </c>
      <c r="C442" s="76" t="s">
        <v>17</v>
      </c>
      <c r="D442" s="77">
        <v>13</v>
      </c>
      <c r="E442" s="33">
        <v>1</v>
      </c>
      <c r="F442" s="34"/>
      <c r="G442" s="34">
        <f t="shared" si="13"/>
        <v>13</v>
      </c>
      <c r="H442" s="109">
        <f t="shared" si="12"/>
        <v>13</v>
      </c>
    </row>
    <row r="443" spans="1:8" ht="25.5" x14ac:dyDescent="0.2">
      <c r="A443" s="74" t="s">
        <v>662</v>
      </c>
      <c r="B443" s="75" t="s">
        <v>663</v>
      </c>
      <c r="C443" s="76" t="s">
        <v>17</v>
      </c>
      <c r="D443" s="77">
        <v>143</v>
      </c>
      <c r="E443" s="33">
        <v>1</v>
      </c>
      <c r="F443" s="34"/>
      <c r="G443" s="34">
        <f t="shared" si="13"/>
        <v>143</v>
      </c>
      <c r="H443" s="109">
        <f t="shared" si="12"/>
        <v>143</v>
      </c>
    </row>
    <row r="444" spans="1:8" ht="25.5" x14ac:dyDescent="0.2">
      <c r="A444" s="74" t="s">
        <v>664</v>
      </c>
      <c r="B444" s="75" t="s">
        <v>665</v>
      </c>
      <c r="C444" s="76" t="s">
        <v>17</v>
      </c>
      <c r="D444" s="77">
        <v>143</v>
      </c>
      <c r="E444" s="33">
        <v>1</v>
      </c>
      <c r="F444" s="34"/>
      <c r="G444" s="34">
        <f t="shared" si="13"/>
        <v>143</v>
      </c>
      <c r="H444" s="109">
        <f t="shared" si="12"/>
        <v>143</v>
      </c>
    </row>
    <row r="445" spans="1:8" ht="38.25" x14ac:dyDescent="0.2">
      <c r="A445" s="74" t="s">
        <v>666</v>
      </c>
      <c r="B445" s="75" t="s">
        <v>667</v>
      </c>
      <c r="C445" s="76" t="s">
        <v>17</v>
      </c>
      <c r="D445" s="77">
        <v>4</v>
      </c>
      <c r="E445" s="33">
        <v>1</v>
      </c>
      <c r="F445" s="34"/>
      <c r="G445" s="34">
        <f t="shared" si="13"/>
        <v>4</v>
      </c>
      <c r="H445" s="109">
        <f t="shared" si="12"/>
        <v>4</v>
      </c>
    </row>
    <row r="446" spans="1:8" ht="38.25" x14ac:dyDescent="0.2">
      <c r="A446" s="74" t="s">
        <v>668</v>
      </c>
      <c r="B446" s="75" t="s">
        <v>669</v>
      </c>
      <c r="C446" s="76" t="s">
        <v>17</v>
      </c>
      <c r="D446" s="77">
        <v>8</v>
      </c>
      <c r="E446" s="33">
        <v>1</v>
      </c>
      <c r="F446" s="34"/>
      <c r="G446" s="34">
        <f t="shared" si="13"/>
        <v>8</v>
      </c>
      <c r="H446" s="109">
        <f t="shared" si="12"/>
        <v>8</v>
      </c>
    </row>
    <row r="447" spans="1:8" ht="51" x14ac:dyDescent="0.2">
      <c r="A447" s="74" t="s">
        <v>670</v>
      </c>
      <c r="B447" s="75" t="s">
        <v>671</v>
      </c>
      <c r="C447" s="76" t="s">
        <v>17</v>
      </c>
      <c r="D447" s="77">
        <v>2</v>
      </c>
      <c r="E447" s="33">
        <v>1</v>
      </c>
      <c r="F447" s="34"/>
      <c r="G447" s="34">
        <f t="shared" si="13"/>
        <v>2</v>
      </c>
      <c r="H447" s="109">
        <f t="shared" si="12"/>
        <v>2</v>
      </c>
    </row>
    <row r="448" spans="1:8" ht="51" x14ac:dyDescent="0.2">
      <c r="A448" s="74" t="s">
        <v>672</v>
      </c>
      <c r="B448" s="75" t="s">
        <v>673</v>
      </c>
      <c r="C448" s="76" t="s">
        <v>17</v>
      </c>
      <c r="D448" s="77">
        <v>4</v>
      </c>
      <c r="E448" s="33">
        <v>1</v>
      </c>
      <c r="F448" s="34"/>
      <c r="G448" s="34">
        <f t="shared" si="13"/>
        <v>4</v>
      </c>
      <c r="H448" s="109">
        <f t="shared" si="12"/>
        <v>4</v>
      </c>
    </row>
    <row r="449" spans="1:8" ht="38.25" x14ac:dyDescent="0.2">
      <c r="A449" s="74" t="s">
        <v>674</v>
      </c>
      <c r="B449" s="75" t="s">
        <v>675</v>
      </c>
      <c r="C449" s="76" t="s">
        <v>17</v>
      </c>
      <c r="D449" s="77">
        <v>2</v>
      </c>
      <c r="E449" s="33">
        <v>1</v>
      </c>
      <c r="F449" s="34"/>
      <c r="G449" s="34">
        <f t="shared" si="13"/>
        <v>2</v>
      </c>
      <c r="H449" s="109">
        <f t="shared" si="12"/>
        <v>2</v>
      </c>
    </row>
    <row r="450" spans="1:8" ht="38.25" x14ac:dyDescent="0.2">
      <c r="A450" s="74" t="s">
        <v>676</v>
      </c>
      <c r="B450" s="75" t="s">
        <v>677</v>
      </c>
      <c r="C450" s="76" t="s">
        <v>17</v>
      </c>
      <c r="D450" s="77">
        <v>4</v>
      </c>
      <c r="E450" s="33">
        <v>1</v>
      </c>
      <c r="F450" s="34"/>
      <c r="G450" s="34">
        <f t="shared" si="13"/>
        <v>4</v>
      </c>
      <c r="H450" s="109">
        <f t="shared" si="12"/>
        <v>4</v>
      </c>
    </row>
    <row r="451" spans="1:8" ht="38.25" x14ac:dyDescent="0.2">
      <c r="A451" s="74" t="s">
        <v>678</v>
      </c>
      <c r="B451" s="75" t="s">
        <v>679</v>
      </c>
      <c r="C451" s="76" t="s">
        <v>17</v>
      </c>
      <c r="D451" s="77">
        <v>4</v>
      </c>
      <c r="E451" s="33">
        <v>1</v>
      </c>
      <c r="F451" s="34"/>
      <c r="G451" s="34">
        <f t="shared" si="13"/>
        <v>4</v>
      </c>
      <c r="H451" s="109">
        <f t="shared" si="12"/>
        <v>4</v>
      </c>
    </row>
    <row r="452" spans="1:8" ht="38.25" x14ac:dyDescent="0.2">
      <c r="A452" s="74" t="s">
        <v>680</v>
      </c>
      <c r="B452" s="75" t="s">
        <v>681</v>
      </c>
      <c r="C452" s="76" t="s">
        <v>17</v>
      </c>
      <c r="D452" s="77">
        <v>60</v>
      </c>
      <c r="E452" s="33">
        <v>1</v>
      </c>
      <c r="F452" s="34"/>
      <c r="G452" s="34">
        <f t="shared" si="13"/>
        <v>60</v>
      </c>
      <c r="H452" s="109">
        <f t="shared" si="12"/>
        <v>60</v>
      </c>
    </row>
    <row r="453" spans="1:8" ht="25.5" x14ac:dyDescent="0.2">
      <c r="A453" s="74" t="s">
        <v>682</v>
      </c>
      <c r="B453" s="75" t="s">
        <v>683</v>
      </c>
      <c r="C453" s="76" t="s">
        <v>17</v>
      </c>
      <c r="D453" s="77">
        <v>42</v>
      </c>
      <c r="E453" s="33">
        <v>1</v>
      </c>
      <c r="F453" s="34"/>
      <c r="G453" s="34">
        <f t="shared" si="13"/>
        <v>42</v>
      </c>
      <c r="H453" s="109">
        <f t="shared" si="12"/>
        <v>42</v>
      </c>
    </row>
    <row r="454" spans="1:8" x14ac:dyDescent="0.2">
      <c r="A454" s="74" t="s">
        <v>684</v>
      </c>
      <c r="B454" s="75" t="s">
        <v>685</v>
      </c>
      <c r="C454" s="76" t="s">
        <v>17</v>
      </c>
      <c r="D454" s="77">
        <v>30</v>
      </c>
      <c r="E454" s="33">
        <v>1</v>
      </c>
      <c r="F454" s="34"/>
      <c r="G454" s="34">
        <f t="shared" si="13"/>
        <v>30</v>
      </c>
      <c r="H454" s="109">
        <f t="shared" si="12"/>
        <v>30</v>
      </c>
    </row>
    <row r="455" spans="1:8" ht="38.25" x14ac:dyDescent="0.2">
      <c r="A455" s="74" t="s">
        <v>686</v>
      </c>
      <c r="B455" s="75" t="s">
        <v>687</v>
      </c>
      <c r="C455" s="76" t="s">
        <v>17</v>
      </c>
      <c r="D455" s="77">
        <v>24</v>
      </c>
      <c r="E455" s="33">
        <v>1</v>
      </c>
      <c r="F455" s="34"/>
      <c r="G455" s="34">
        <f t="shared" si="13"/>
        <v>24</v>
      </c>
      <c r="H455" s="109">
        <f t="shared" si="12"/>
        <v>24</v>
      </c>
    </row>
    <row r="456" spans="1:8" ht="38.25" x14ac:dyDescent="0.2">
      <c r="A456" s="74" t="s">
        <v>688</v>
      </c>
      <c r="B456" s="75" t="s">
        <v>689</v>
      </c>
      <c r="C456" s="76" t="s">
        <v>17</v>
      </c>
      <c r="D456" s="77">
        <v>6</v>
      </c>
      <c r="E456" s="33">
        <v>1</v>
      </c>
      <c r="F456" s="34"/>
      <c r="G456" s="34">
        <f t="shared" si="13"/>
        <v>6</v>
      </c>
      <c r="H456" s="109">
        <f t="shared" si="12"/>
        <v>6</v>
      </c>
    </row>
    <row r="457" spans="1:8" ht="25.5" x14ac:dyDescent="0.2">
      <c r="A457" s="74" t="s">
        <v>690</v>
      </c>
      <c r="B457" s="75" t="s">
        <v>691</v>
      </c>
      <c r="C457" s="76" t="s">
        <v>28</v>
      </c>
      <c r="D457" s="77">
        <v>183</v>
      </c>
      <c r="E457" s="33">
        <v>1</v>
      </c>
      <c r="F457" s="34"/>
      <c r="G457" s="34">
        <f t="shared" si="13"/>
        <v>183</v>
      </c>
      <c r="H457" s="109">
        <f t="shared" si="12"/>
        <v>183</v>
      </c>
    </row>
    <row r="458" spans="1:8" ht="25.5" x14ac:dyDescent="0.2">
      <c r="A458" s="74" t="s">
        <v>692</v>
      </c>
      <c r="B458" s="75" t="s">
        <v>693</v>
      </c>
      <c r="C458" s="76" t="s">
        <v>28</v>
      </c>
      <c r="D458" s="77">
        <v>27</v>
      </c>
      <c r="E458" s="33">
        <v>1</v>
      </c>
      <c r="F458" s="34"/>
      <c r="G458" s="34">
        <f t="shared" si="13"/>
        <v>27</v>
      </c>
      <c r="H458" s="109">
        <f t="shared" si="12"/>
        <v>27</v>
      </c>
    </row>
    <row r="459" spans="1:8" ht="25.5" x14ac:dyDescent="0.2">
      <c r="A459" s="74" t="s">
        <v>694</v>
      </c>
      <c r="B459" s="75" t="s">
        <v>695</v>
      </c>
      <c r="C459" s="76" t="s">
        <v>28</v>
      </c>
      <c r="D459" s="77">
        <v>51</v>
      </c>
      <c r="E459" s="33">
        <v>1</v>
      </c>
      <c r="F459" s="34"/>
      <c r="G459" s="34">
        <f t="shared" si="13"/>
        <v>51</v>
      </c>
      <c r="H459" s="109">
        <f t="shared" si="12"/>
        <v>51</v>
      </c>
    </row>
    <row r="460" spans="1:8" ht="38.25" x14ac:dyDescent="0.2">
      <c r="A460" s="74" t="s">
        <v>696</v>
      </c>
      <c r="B460" s="75" t="s">
        <v>697</v>
      </c>
      <c r="C460" s="76" t="s">
        <v>28</v>
      </c>
      <c r="D460" s="77">
        <v>51</v>
      </c>
      <c r="E460" s="33">
        <v>1</v>
      </c>
      <c r="F460" s="34"/>
      <c r="G460" s="34">
        <f t="shared" si="13"/>
        <v>51</v>
      </c>
      <c r="H460" s="109">
        <f t="shared" si="12"/>
        <v>51</v>
      </c>
    </row>
    <row r="461" spans="1:8" ht="38.25" x14ac:dyDescent="0.2">
      <c r="A461" s="74" t="s">
        <v>698</v>
      </c>
      <c r="B461" s="75" t="s">
        <v>699</v>
      </c>
      <c r="C461" s="76" t="s">
        <v>28</v>
      </c>
      <c r="D461" s="77">
        <v>120</v>
      </c>
      <c r="E461" s="33">
        <v>1</v>
      </c>
      <c r="F461" s="34"/>
      <c r="G461" s="34">
        <f t="shared" si="13"/>
        <v>120</v>
      </c>
      <c r="H461" s="109">
        <f t="shared" si="12"/>
        <v>120</v>
      </c>
    </row>
    <row r="462" spans="1:8" x14ac:dyDescent="0.2">
      <c r="A462" s="74" t="s">
        <v>700</v>
      </c>
      <c r="B462" s="75" t="s">
        <v>701</v>
      </c>
      <c r="C462" s="76" t="s">
        <v>17</v>
      </c>
      <c r="D462" s="77">
        <v>2</v>
      </c>
      <c r="E462" s="33">
        <v>1</v>
      </c>
      <c r="F462" s="34"/>
      <c r="G462" s="34">
        <f t="shared" si="13"/>
        <v>2</v>
      </c>
      <c r="H462" s="109">
        <f t="shared" si="12"/>
        <v>2</v>
      </c>
    </row>
    <row r="463" spans="1:8" ht="25.5" x14ac:dyDescent="0.2">
      <c r="A463" s="74" t="s">
        <v>702</v>
      </c>
      <c r="B463" s="75" t="s">
        <v>703</v>
      </c>
      <c r="C463" s="76" t="s">
        <v>28</v>
      </c>
      <c r="D463" s="77">
        <v>60</v>
      </c>
      <c r="E463" s="33">
        <v>1</v>
      </c>
      <c r="F463" s="34"/>
      <c r="G463" s="34">
        <f t="shared" si="13"/>
        <v>60</v>
      </c>
      <c r="H463" s="109">
        <f t="shared" ref="H463:H526" si="14">ROUND($D463*E463,2)</f>
        <v>60</v>
      </c>
    </row>
    <row r="464" spans="1:8" ht="25.5" x14ac:dyDescent="0.2">
      <c r="A464" s="74" t="s">
        <v>704</v>
      </c>
      <c r="B464" s="75" t="s">
        <v>705</v>
      </c>
      <c r="C464" s="76" t="s">
        <v>17</v>
      </c>
      <c r="D464" s="77">
        <v>15</v>
      </c>
      <c r="E464" s="33">
        <v>1</v>
      </c>
      <c r="F464" s="34"/>
      <c r="G464" s="34">
        <f t="shared" si="13"/>
        <v>15</v>
      </c>
      <c r="H464" s="109">
        <f t="shared" si="14"/>
        <v>15</v>
      </c>
    </row>
    <row r="465" spans="1:8" ht="25.5" x14ac:dyDescent="0.2">
      <c r="A465" s="74" t="s">
        <v>706</v>
      </c>
      <c r="B465" s="75" t="s">
        <v>707</v>
      </c>
      <c r="C465" s="76" t="s">
        <v>28</v>
      </c>
      <c r="D465" s="77">
        <v>260</v>
      </c>
      <c r="E465" s="33">
        <v>1</v>
      </c>
      <c r="F465" s="34"/>
      <c r="G465" s="34">
        <f t="shared" si="13"/>
        <v>260</v>
      </c>
      <c r="H465" s="109">
        <f t="shared" si="14"/>
        <v>260</v>
      </c>
    </row>
    <row r="466" spans="1:8" ht="38.25" x14ac:dyDescent="0.2">
      <c r="A466" s="74" t="s">
        <v>708</v>
      </c>
      <c r="B466" s="75" t="s">
        <v>709</v>
      </c>
      <c r="C466" s="76" t="s">
        <v>17</v>
      </c>
      <c r="D466" s="77">
        <v>84</v>
      </c>
      <c r="E466" s="33">
        <v>1</v>
      </c>
      <c r="F466" s="34"/>
      <c r="G466" s="34">
        <f t="shared" si="13"/>
        <v>84</v>
      </c>
      <c r="H466" s="109">
        <f t="shared" si="14"/>
        <v>84</v>
      </c>
    </row>
    <row r="467" spans="1:8" ht="25.5" x14ac:dyDescent="0.2">
      <c r="A467" s="74" t="s">
        <v>710</v>
      </c>
      <c r="B467" s="75" t="s">
        <v>711</v>
      </c>
      <c r="C467" s="76" t="s">
        <v>17</v>
      </c>
      <c r="D467" s="77">
        <v>986</v>
      </c>
      <c r="E467" s="33">
        <v>1</v>
      </c>
      <c r="F467" s="34"/>
      <c r="G467" s="34">
        <f t="shared" si="13"/>
        <v>986</v>
      </c>
      <c r="H467" s="109">
        <f t="shared" si="14"/>
        <v>986</v>
      </c>
    </row>
    <row r="468" spans="1:8" ht="25.5" x14ac:dyDescent="0.2">
      <c r="A468" s="74" t="s">
        <v>712</v>
      </c>
      <c r="B468" s="75" t="s">
        <v>713</v>
      </c>
      <c r="C468" s="76" t="s">
        <v>17</v>
      </c>
      <c r="D468" s="77">
        <v>986</v>
      </c>
      <c r="E468" s="33">
        <v>1</v>
      </c>
      <c r="F468" s="34"/>
      <c r="G468" s="34">
        <f t="shared" si="13"/>
        <v>986</v>
      </c>
      <c r="H468" s="109">
        <f t="shared" si="14"/>
        <v>986</v>
      </c>
    </row>
    <row r="469" spans="1:8" ht="25.5" x14ac:dyDescent="0.2">
      <c r="A469" s="74" t="s">
        <v>714</v>
      </c>
      <c r="B469" s="75" t="s">
        <v>715</v>
      </c>
      <c r="C469" s="76" t="s">
        <v>17</v>
      </c>
      <c r="D469" s="77">
        <v>120</v>
      </c>
      <c r="E469" s="33">
        <v>1</v>
      </c>
      <c r="F469" s="34"/>
      <c r="G469" s="34">
        <f t="shared" si="13"/>
        <v>120</v>
      </c>
      <c r="H469" s="109">
        <f t="shared" si="14"/>
        <v>120</v>
      </c>
    </row>
    <row r="470" spans="1:8" ht="25.5" x14ac:dyDescent="0.2">
      <c r="A470" s="74" t="s">
        <v>716</v>
      </c>
      <c r="B470" s="75" t="s">
        <v>717</v>
      </c>
      <c r="C470" s="76" t="s">
        <v>17</v>
      </c>
      <c r="D470" s="77">
        <v>120</v>
      </c>
      <c r="E470" s="33">
        <v>1</v>
      </c>
      <c r="F470" s="34"/>
      <c r="G470" s="34">
        <f t="shared" si="13"/>
        <v>120</v>
      </c>
      <c r="H470" s="109">
        <f t="shared" si="14"/>
        <v>120</v>
      </c>
    </row>
    <row r="471" spans="1:8" ht="38.25" x14ac:dyDescent="0.2">
      <c r="A471" s="74" t="s">
        <v>718</v>
      </c>
      <c r="B471" s="75" t="s">
        <v>719</v>
      </c>
      <c r="C471" s="76" t="s">
        <v>720</v>
      </c>
      <c r="D471" s="77">
        <v>1</v>
      </c>
      <c r="E471" s="33">
        <v>1</v>
      </c>
      <c r="F471" s="34"/>
      <c r="G471" s="34">
        <f t="shared" si="13"/>
        <v>1</v>
      </c>
      <c r="H471" s="109">
        <f t="shared" si="14"/>
        <v>1</v>
      </c>
    </row>
    <row r="472" spans="1:8" ht="25.5" x14ac:dyDescent="0.2">
      <c r="A472" s="74" t="s">
        <v>721</v>
      </c>
      <c r="B472" s="75" t="s">
        <v>722</v>
      </c>
      <c r="C472" s="76" t="s">
        <v>723</v>
      </c>
      <c r="D472" s="77">
        <v>1</v>
      </c>
      <c r="E472" s="33">
        <v>1</v>
      </c>
      <c r="F472" s="34"/>
      <c r="G472" s="34">
        <f t="shared" si="13"/>
        <v>1</v>
      </c>
      <c r="H472" s="109">
        <f t="shared" si="14"/>
        <v>1</v>
      </c>
    </row>
    <row r="473" spans="1:8" s="62" customFormat="1" x14ac:dyDescent="0.25">
      <c r="A473" s="72"/>
      <c r="B473" s="71" t="s">
        <v>1245</v>
      </c>
      <c r="G473" s="62">
        <f>SUM(G439:G472)</f>
        <v>9664</v>
      </c>
      <c r="H473" s="62">
        <f t="shared" si="14"/>
        <v>0</v>
      </c>
    </row>
    <row r="474" spans="1:8" s="62" customFormat="1" ht="25.5" x14ac:dyDescent="0.25">
      <c r="A474" s="72" t="s">
        <v>1331</v>
      </c>
      <c r="B474" s="71" t="s">
        <v>724</v>
      </c>
      <c r="H474" s="62">
        <f t="shared" si="14"/>
        <v>0</v>
      </c>
    </row>
    <row r="475" spans="1:8" ht="38.25" x14ac:dyDescent="0.2">
      <c r="A475" s="74" t="s">
        <v>725</v>
      </c>
      <c r="B475" s="75" t="s">
        <v>726</v>
      </c>
      <c r="C475" s="76" t="s">
        <v>17</v>
      </c>
      <c r="D475" s="77">
        <v>2</v>
      </c>
      <c r="E475" s="33">
        <v>1</v>
      </c>
      <c r="F475" s="34"/>
      <c r="G475" s="34">
        <f t="shared" si="13"/>
        <v>2</v>
      </c>
      <c r="H475" s="109">
        <f t="shared" si="14"/>
        <v>2</v>
      </c>
    </row>
    <row r="476" spans="1:8" ht="38.25" x14ac:dyDescent="0.2">
      <c r="A476" s="74" t="s">
        <v>727</v>
      </c>
      <c r="B476" s="75" t="s">
        <v>728</v>
      </c>
      <c r="C476" s="76" t="s">
        <v>17</v>
      </c>
      <c r="D476" s="77">
        <v>3</v>
      </c>
      <c r="E476" s="33">
        <v>1</v>
      </c>
      <c r="F476" s="34"/>
      <c r="G476" s="34">
        <f t="shared" si="13"/>
        <v>3</v>
      </c>
      <c r="H476" s="109">
        <f t="shared" si="14"/>
        <v>3</v>
      </c>
    </row>
    <row r="477" spans="1:8" ht="25.5" x14ac:dyDescent="0.2">
      <c r="A477" s="74" t="s">
        <v>729</v>
      </c>
      <c r="B477" s="75" t="s">
        <v>730</v>
      </c>
      <c r="C477" s="76" t="s">
        <v>17</v>
      </c>
      <c r="D477" s="77">
        <v>3</v>
      </c>
      <c r="E477" s="33">
        <v>1</v>
      </c>
      <c r="F477" s="34"/>
      <c r="G477" s="34">
        <f t="shared" si="13"/>
        <v>3</v>
      </c>
      <c r="H477" s="109">
        <f t="shared" si="14"/>
        <v>3</v>
      </c>
    </row>
    <row r="478" spans="1:8" ht="38.25" x14ac:dyDescent="0.2">
      <c r="A478" s="74" t="s">
        <v>731</v>
      </c>
      <c r="B478" s="75" t="s">
        <v>732</v>
      </c>
      <c r="C478" s="76" t="s">
        <v>17</v>
      </c>
      <c r="D478" s="77">
        <v>7</v>
      </c>
      <c r="E478" s="33">
        <v>1</v>
      </c>
      <c r="F478" s="34"/>
      <c r="G478" s="34">
        <f t="shared" si="13"/>
        <v>7</v>
      </c>
      <c r="H478" s="109">
        <f t="shared" si="14"/>
        <v>7</v>
      </c>
    </row>
    <row r="479" spans="1:8" ht="51" x14ac:dyDescent="0.2">
      <c r="A479" s="74" t="s">
        <v>733</v>
      </c>
      <c r="B479" s="75" t="s">
        <v>734</v>
      </c>
      <c r="C479" s="76" t="s">
        <v>17</v>
      </c>
      <c r="D479" s="77">
        <v>1</v>
      </c>
      <c r="E479" s="33">
        <v>1</v>
      </c>
      <c r="F479" s="34"/>
      <c r="G479" s="34">
        <f t="shared" si="13"/>
        <v>1</v>
      </c>
      <c r="H479" s="109">
        <f t="shared" si="14"/>
        <v>1</v>
      </c>
    </row>
    <row r="480" spans="1:8" ht="25.5" x14ac:dyDescent="0.2">
      <c r="A480" s="74" t="s">
        <v>735</v>
      </c>
      <c r="B480" s="75" t="s">
        <v>736</v>
      </c>
      <c r="C480" s="76" t="s">
        <v>723</v>
      </c>
      <c r="D480" s="77">
        <v>1</v>
      </c>
      <c r="E480" s="33">
        <v>1</v>
      </c>
      <c r="F480" s="34"/>
      <c r="G480" s="34">
        <f t="shared" si="13"/>
        <v>1</v>
      </c>
      <c r="H480" s="109">
        <f t="shared" si="14"/>
        <v>1</v>
      </c>
    </row>
    <row r="481" spans="1:8" s="62" customFormat="1" ht="25.5" x14ac:dyDescent="0.25">
      <c r="A481" s="72"/>
      <c r="B481" s="71" t="s">
        <v>724</v>
      </c>
      <c r="G481" s="62">
        <f>SUM(G475:G480)</f>
        <v>17</v>
      </c>
      <c r="H481" s="62">
        <f t="shared" si="14"/>
        <v>0</v>
      </c>
    </row>
    <row r="482" spans="1:8" s="62" customFormat="1" x14ac:dyDescent="0.25">
      <c r="A482" s="72"/>
      <c r="B482" s="71" t="s">
        <v>1244</v>
      </c>
      <c r="G482" s="62">
        <f>+G473+G481</f>
        <v>9681</v>
      </c>
      <c r="H482" s="62">
        <f t="shared" si="14"/>
        <v>0</v>
      </c>
    </row>
    <row r="483" spans="1:8" s="62" customFormat="1" x14ac:dyDescent="0.25">
      <c r="A483" s="78">
        <v>12.2</v>
      </c>
      <c r="B483" s="71" t="s">
        <v>737</v>
      </c>
      <c r="G483" s="62">
        <f t="shared" si="13"/>
        <v>0</v>
      </c>
      <c r="H483" s="62">
        <f t="shared" si="14"/>
        <v>0</v>
      </c>
    </row>
    <row r="484" spans="1:8" s="62" customFormat="1" ht="25.5" x14ac:dyDescent="0.25">
      <c r="A484" s="78" t="s">
        <v>1332</v>
      </c>
      <c r="B484" s="71" t="s">
        <v>738</v>
      </c>
      <c r="H484" s="62">
        <f t="shared" si="14"/>
        <v>0</v>
      </c>
    </row>
    <row r="485" spans="1:8" ht="38.25" x14ac:dyDescent="0.2">
      <c r="A485" s="74" t="s">
        <v>739</v>
      </c>
      <c r="B485" s="75" t="s">
        <v>740</v>
      </c>
      <c r="C485" s="76" t="s">
        <v>17</v>
      </c>
      <c r="D485" s="77">
        <v>16</v>
      </c>
      <c r="E485" s="33">
        <v>1</v>
      </c>
      <c r="F485" s="34"/>
      <c r="G485" s="34">
        <f t="shared" si="13"/>
        <v>16</v>
      </c>
      <c r="H485" s="109">
        <f t="shared" si="14"/>
        <v>16</v>
      </c>
    </row>
    <row r="486" spans="1:8" x14ac:dyDescent="0.2">
      <c r="A486" s="74" t="s">
        <v>741</v>
      </c>
      <c r="B486" s="75" t="s">
        <v>742</v>
      </c>
      <c r="C486" s="76" t="s">
        <v>17</v>
      </c>
      <c r="D486" s="77">
        <v>16</v>
      </c>
      <c r="E486" s="33">
        <v>1</v>
      </c>
      <c r="F486" s="34"/>
      <c r="G486" s="34">
        <f t="shared" si="13"/>
        <v>16</v>
      </c>
      <c r="H486" s="109">
        <f t="shared" si="14"/>
        <v>16</v>
      </c>
    </row>
    <row r="487" spans="1:8" x14ac:dyDescent="0.2">
      <c r="A487" s="74" t="s">
        <v>743</v>
      </c>
      <c r="B487" s="75" t="s">
        <v>744</v>
      </c>
      <c r="C487" s="76" t="s">
        <v>17</v>
      </c>
      <c r="D487" s="77">
        <v>16</v>
      </c>
      <c r="E487" s="33">
        <v>1</v>
      </c>
      <c r="F487" s="34"/>
      <c r="G487" s="34">
        <f t="shared" si="13"/>
        <v>16</v>
      </c>
      <c r="H487" s="109">
        <f t="shared" si="14"/>
        <v>16</v>
      </c>
    </row>
    <row r="488" spans="1:8" ht="63.75" x14ac:dyDescent="0.2">
      <c r="A488" s="74" t="s">
        <v>745</v>
      </c>
      <c r="B488" s="75" t="s">
        <v>746</v>
      </c>
      <c r="C488" s="76" t="s">
        <v>17</v>
      </c>
      <c r="D488" s="77">
        <v>7</v>
      </c>
      <c r="E488" s="33">
        <v>1</v>
      </c>
      <c r="F488" s="34"/>
      <c r="G488" s="34">
        <f t="shared" ref="G488:G553" si="15">ROUND($D488*E488,2)</f>
        <v>7</v>
      </c>
      <c r="H488" s="109">
        <f t="shared" si="14"/>
        <v>7</v>
      </c>
    </row>
    <row r="489" spans="1:8" x14ac:dyDescent="0.2">
      <c r="A489" s="74" t="s">
        <v>747</v>
      </c>
      <c r="B489" s="75" t="s">
        <v>748</v>
      </c>
      <c r="C489" s="76" t="s">
        <v>17</v>
      </c>
      <c r="D489" s="77">
        <v>1</v>
      </c>
      <c r="E489" s="33">
        <v>1</v>
      </c>
      <c r="F489" s="34"/>
      <c r="G489" s="34">
        <f t="shared" si="15"/>
        <v>1</v>
      </c>
      <c r="H489" s="109">
        <f t="shared" si="14"/>
        <v>1</v>
      </c>
    </row>
    <row r="490" spans="1:8" x14ac:dyDescent="0.2">
      <c r="A490" s="74" t="s">
        <v>749</v>
      </c>
      <c r="B490" s="75" t="s">
        <v>750</v>
      </c>
      <c r="C490" s="76" t="s">
        <v>17</v>
      </c>
      <c r="D490" s="77">
        <v>1</v>
      </c>
      <c r="E490" s="33">
        <v>1</v>
      </c>
      <c r="F490" s="34"/>
      <c r="G490" s="34">
        <f t="shared" si="15"/>
        <v>1</v>
      </c>
      <c r="H490" s="109">
        <f t="shared" si="14"/>
        <v>1</v>
      </c>
    </row>
    <row r="491" spans="1:8" x14ac:dyDescent="0.2">
      <c r="A491" s="74" t="s">
        <v>751</v>
      </c>
      <c r="B491" s="75" t="s">
        <v>742</v>
      </c>
      <c r="C491" s="76" t="s">
        <v>17</v>
      </c>
      <c r="D491" s="77">
        <v>6</v>
      </c>
      <c r="E491" s="33">
        <v>1</v>
      </c>
      <c r="F491" s="34"/>
      <c r="G491" s="34">
        <f t="shared" si="15"/>
        <v>6</v>
      </c>
      <c r="H491" s="109">
        <f t="shared" si="14"/>
        <v>6</v>
      </c>
    </row>
    <row r="492" spans="1:8" x14ac:dyDescent="0.2">
      <c r="A492" s="74" t="s">
        <v>752</v>
      </c>
      <c r="B492" s="75" t="s">
        <v>744</v>
      </c>
      <c r="C492" s="76" t="s">
        <v>17</v>
      </c>
      <c r="D492" s="77">
        <v>6</v>
      </c>
      <c r="E492" s="33">
        <v>1</v>
      </c>
      <c r="F492" s="34"/>
      <c r="G492" s="34">
        <f t="shared" si="15"/>
        <v>6</v>
      </c>
      <c r="H492" s="109">
        <f t="shared" si="14"/>
        <v>6</v>
      </c>
    </row>
    <row r="493" spans="1:8" ht="51" x14ac:dyDescent="0.2">
      <c r="A493" s="74" t="s">
        <v>753</v>
      </c>
      <c r="B493" s="75" t="s">
        <v>754</v>
      </c>
      <c r="C493" s="76" t="s">
        <v>17</v>
      </c>
      <c r="D493" s="77">
        <v>15</v>
      </c>
      <c r="E493" s="33">
        <v>1</v>
      </c>
      <c r="F493" s="34"/>
      <c r="G493" s="34">
        <f t="shared" si="15"/>
        <v>15</v>
      </c>
      <c r="H493" s="109">
        <f t="shared" si="14"/>
        <v>15</v>
      </c>
    </row>
    <row r="494" spans="1:8" x14ac:dyDescent="0.2">
      <c r="A494" s="74" t="s">
        <v>755</v>
      </c>
      <c r="B494" s="75" t="s">
        <v>756</v>
      </c>
      <c r="C494" s="76" t="s">
        <v>17</v>
      </c>
      <c r="D494" s="77">
        <v>15</v>
      </c>
      <c r="E494" s="33">
        <v>1</v>
      </c>
      <c r="F494" s="34"/>
      <c r="G494" s="34">
        <f t="shared" si="15"/>
        <v>15</v>
      </c>
      <c r="H494" s="109">
        <f t="shared" si="14"/>
        <v>15</v>
      </c>
    </row>
    <row r="495" spans="1:8" x14ac:dyDescent="0.2">
      <c r="A495" s="74" t="s">
        <v>757</v>
      </c>
      <c r="B495" s="75" t="s">
        <v>758</v>
      </c>
      <c r="C495" s="76" t="s">
        <v>17</v>
      </c>
      <c r="D495" s="77">
        <v>15</v>
      </c>
      <c r="E495" s="33">
        <v>1</v>
      </c>
      <c r="F495" s="34"/>
      <c r="G495" s="34">
        <f t="shared" si="15"/>
        <v>15</v>
      </c>
      <c r="H495" s="109">
        <f t="shared" si="14"/>
        <v>15</v>
      </c>
    </row>
    <row r="496" spans="1:8" x14ac:dyDescent="0.2">
      <c r="A496" s="74" t="s">
        <v>759</v>
      </c>
      <c r="B496" s="75" t="s">
        <v>760</v>
      </c>
      <c r="C496" s="76" t="s">
        <v>17</v>
      </c>
      <c r="D496" s="77">
        <v>12</v>
      </c>
      <c r="E496" s="33">
        <v>1</v>
      </c>
      <c r="F496" s="34"/>
      <c r="G496" s="34">
        <f t="shared" si="15"/>
        <v>12</v>
      </c>
      <c r="H496" s="109">
        <f t="shared" si="14"/>
        <v>12</v>
      </c>
    </row>
    <row r="497" spans="1:8" ht="51" x14ac:dyDescent="0.2">
      <c r="A497" s="74" t="s">
        <v>761</v>
      </c>
      <c r="B497" s="75" t="s">
        <v>762</v>
      </c>
      <c r="C497" s="76" t="s">
        <v>17</v>
      </c>
      <c r="D497" s="77">
        <v>1</v>
      </c>
      <c r="E497" s="33">
        <v>1</v>
      </c>
      <c r="F497" s="34"/>
      <c r="G497" s="34">
        <f t="shared" si="15"/>
        <v>1</v>
      </c>
      <c r="H497" s="109">
        <f t="shared" si="14"/>
        <v>1</v>
      </c>
    </row>
    <row r="498" spans="1:8" ht="25.5" x14ac:dyDescent="0.2">
      <c r="A498" s="74" t="s">
        <v>763</v>
      </c>
      <c r="B498" s="75" t="s">
        <v>764</v>
      </c>
      <c r="C498" s="76" t="s">
        <v>17</v>
      </c>
      <c r="D498" s="77">
        <v>1</v>
      </c>
      <c r="E498" s="33">
        <v>1</v>
      </c>
      <c r="F498" s="34"/>
      <c r="G498" s="34">
        <f t="shared" si="15"/>
        <v>1</v>
      </c>
      <c r="H498" s="109">
        <f t="shared" si="14"/>
        <v>1</v>
      </c>
    </row>
    <row r="499" spans="1:8" ht="25.5" x14ac:dyDescent="0.2">
      <c r="A499" s="74" t="s">
        <v>765</v>
      </c>
      <c r="B499" s="75" t="s">
        <v>766</v>
      </c>
      <c r="C499" s="76" t="s">
        <v>17</v>
      </c>
      <c r="D499" s="77">
        <v>38</v>
      </c>
      <c r="E499" s="33">
        <v>1</v>
      </c>
      <c r="F499" s="34"/>
      <c r="G499" s="34">
        <f t="shared" si="15"/>
        <v>38</v>
      </c>
      <c r="H499" s="109">
        <f t="shared" si="14"/>
        <v>38</v>
      </c>
    </row>
    <row r="500" spans="1:8" ht="25.5" x14ac:dyDescent="0.2">
      <c r="A500" s="74" t="s">
        <v>767</v>
      </c>
      <c r="B500" s="75" t="s">
        <v>768</v>
      </c>
      <c r="C500" s="76" t="s">
        <v>17</v>
      </c>
      <c r="D500" s="77">
        <v>38</v>
      </c>
      <c r="E500" s="33">
        <v>1</v>
      </c>
      <c r="F500" s="34"/>
      <c r="G500" s="34">
        <f t="shared" si="15"/>
        <v>38</v>
      </c>
      <c r="H500" s="109">
        <f t="shared" si="14"/>
        <v>38</v>
      </c>
    </row>
    <row r="501" spans="1:8" ht="38.25" x14ac:dyDescent="0.2">
      <c r="A501" s="74" t="s">
        <v>769</v>
      </c>
      <c r="B501" s="75" t="s">
        <v>770</v>
      </c>
      <c r="C501" s="76" t="s">
        <v>17</v>
      </c>
      <c r="D501" s="77">
        <v>4</v>
      </c>
      <c r="E501" s="33">
        <v>1</v>
      </c>
      <c r="F501" s="34"/>
      <c r="G501" s="34">
        <f t="shared" si="15"/>
        <v>4</v>
      </c>
      <c r="H501" s="109">
        <f t="shared" si="14"/>
        <v>4</v>
      </c>
    </row>
    <row r="502" spans="1:8" ht="51" x14ac:dyDescent="0.2">
      <c r="A502" s="74" t="s">
        <v>771</v>
      </c>
      <c r="B502" s="75" t="s">
        <v>772</v>
      </c>
      <c r="C502" s="76" t="s">
        <v>17</v>
      </c>
      <c r="D502" s="77">
        <v>5</v>
      </c>
      <c r="E502" s="33">
        <v>1</v>
      </c>
      <c r="F502" s="34"/>
      <c r="G502" s="34">
        <f t="shared" si="15"/>
        <v>5</v>
      </c>
      <c r="H502" s="109">
        <f t="shared" si="14"/>
        <v>5</v>
      </c>
    </row>
    <row r="503" spans="1:8" ht="51" x14ac:dyDescent="0.2">
      <c r="A503" s="74" t="s">
        <v>773</v>
      </c>
      <c r="B503" s="75" t="s">
        <v>774</v>
      </c>
      <c r="C503" s="76" t="s">
        <v>17</v>
      </c>
      <c r="D503" s="77">
        <v>3</v>
      </c>
      <c r="E503" s="33">
        <v>1</v>
      </c>
      <c r="F503" s="34"/>
      <c r="G503" s="34">
        <f t="shared" si="15"/>
        <v>3</v>
      </c>
      <c r="H503" s="109">
        <f t="shared" si="14"/>
        <v>3</v>
      </c>
    </row>
    <row r="504" spans="1:8" ht="51" x14ac:dyDescent="0.2">
      <c r="A504" s="74" t="s">
        <v>775</v>
      </c>
      <c r="B504" s="75" t="s">
        <v>776</v>
      </c>
      <c r="C504" s="76" t="s">
        <v>17</v>
      </c>
      <c r="D504" s="77">
        <v>5</v>
      </c>
      <c r="E504" s="33">
        <v>1</v>
      </c>
      <c r="F504" s="34"/>
      <c r="G504" s="34">
        <f t="shared" si="15"/>
        <v>5</v>
      </c>
      <c r="H504" s="109">
        <f t="shared" si="14"/>
        <v>5</v>
      </c>
    </row>
    <row r="505" spans="1:8" ht="63.75" x14ac:dyDescent="0.2">
      <c r="A505" s="74" t="s">
        <v>777</v>
      </c>
      <c r="B505" s="75" t="s">
        <v>778</v>
      </c>
      <c r="C505" s="76" t="s">
        <v>17</v>
      </c>
      <c r="D505" s="77">
        <v>5</v>
      </c>
      <c r="E505" s="33">
        <v>1</v>
      </c>
      <c r="F505" s="34"/>
      <c r="G505" s="34">
        <f t="shared" si="15"/>
        <v>5</v>
      </c>
      <c r="H505" s="109">
        <f t="shared" si="14"/>
        <v>5</v>
      </c>
    </row>
    <row r="506" spans="1:8" ht="38.25" x14ac:dyDescent="0.2">
      <c r="A506" s="74" t="s">
        <v>779</v>
      </c>
      <c r="B506" s="75" t="s">
        <v>780</v>
      </c>
      <c r="C506" s="76" t="s">
        <v>17</v>
      </c>
      <c r="D506" s="77">
        <v>1</v>
      </c>
      <c r="E506" s="33">
        <v>1</v>
      </c>
      <c r="F506" s="34"/>
      <c r="G506" s="34">
        <f t="shared" si="15"/>
        <v>1</v>
      </c>
      <c r="H506" s="109">
        <f t="shared" si="14"/>
        <v>1</v>
      </c>
    </row>
    <row r="507" spans="1:8" ht="25.5" x14ac:dyDescent="0.2">
      <c r="A507" s="74" t="s">
        <v>781</v>
      </c>
      <c r="B507" s="75" t="s">
        <v>782</v>
      </c>
      <c r="C507" s="76" t="s">
        <v>723</v>
      </c>
      <c r="D507" s="77">
        <v>4</v>
      </c>
      <c r="E507" s="33">
        <v>1</v>
      </c>
      <c r="F507" s="34"/>
      <c r="G507" s="34">
        <f t="shared" si="15"/>
        <v>4</v>
      </c>
      <c r="H507" s="109">
        <f t="shared" si="14"/>
        <v>4</v>
      </c>
    </row>
    <row r="508" spans="1:8" ht="38.25" x14ac:dyDescent="0.2">
      <c r="A508" s="74" t="s">
        <v>783</v>
      </c>
      <c r="B508" s="75" t="s">
        <v>784</v>
      </c>
      <c r="C508" s="76" t="s">
        <v>17</v>
      </c>
      <c r="D508" s="77">
        <v>3</v>
      </c>
      <c r="E508" s="33">
        <v>1</v>
      </c>
      <c r="F508" s="34"/>
      <c r="G508" s="34">
        <f t="shared" si="15"/>
        <v>3</v>
      </c>
      <c r="H508" s="109">
        <f t="shared" si="14"/>
        <v>3</v>
      </c>
    </row>
    <row r="509" spans="1:8" ht="25.5" x14ac:dyDescent="0.2">
      <c r="A509" s="74" t="s">
        <v>785</v>
      </c>
      <c r="B509" s="75" t="s">
        <v>786</v>
      </c>
      <c r="C509" s="76" t="s">
        <v>17</v>
      </c>
      <c r="D509" s="77">
        <v>3</v>
      </c>
      <c r="E509" s="33">
        <v>1</v>
      </c>
      <c r="F509" s="34"/>
      <c r="G509" s="34">
        <f t="shared" si="15"/>
        <v>3</v>
      </c>
      <c r="H509" s="109">
        <f t="shared" si="14"/>
        <v>3</v>
      </c>
    </row>
    <row r="510" spans="1:8" ht="38.25" x14ac:dyDescent="0.2">
      <c r="A510" s="74" t="s">
        <v>787</v>
      </c>
      <c r="B510" s="75" t="s">
        <v>788</v>
      </c>
      <c r="C510" s="76" t="s">
        <v>17</v>
      </c>
      <c r="D510" s="77">
        <v>2</v>
      </c>
      <c r="E510" s="33">
        <v>1</v>
      </c>
      <c r="F510" s="34"/>
      <c r="G510" s="34">
        <f t="shared" si="15"/>
        <v>2</v>
      </c>
      <c r="H510" s="109">
        <f t="shared" si="14"/>
        <v>2</v>
      </c>
    </row>
    <row r="511" spans="1:8" ht="51" x14ac:dyDescent="0.2">
      <c r="A511" s="74" t="s">
        <v>789</v>
      </c>
      <c r="B511" s="75" t="s">
        <v>790</v>
      </c>
      <c r="C511" s="76" t="s">
        <v>17</v>
      </c>
      <c r="D511" s="77">
        <v>1</v>
      </c>
      <c r="E511" s="33">
        <v>1</v>
      </c>
      <c r="F511" s="34"/>
      <c r="G511" s="34">
        <f t="shared" si="15"/>
        <v>1</v>
      </c>
      <c r="H511" s="109">
        <f t="shared" si="14"/>
        <v>1</v>
      </c>
    </row>
    <row r="512" spans="1:8" ht="51" x14ac:dyDescent="0.2">
      <c r="A512" s="74" t="s">
        <v>791</v>
      </c>
      <c r="B512" s="75" t="s">
        <v>792</v>
      </c>
      <c r="C512" s="76" t="s">
        <v>17</v>
      </c>
      <c r="D512" s="77">
        <v>1</v>
      </c>
      <c r="E512" s="33">
        <v>1</v>
      </c>
      <c r="F512" s="34"/>
      <c r="G512" s="34">
        <f t="shared" si="15"/>
        <v>1</v>
      </c>
      <c r="H512" s="109">
        <f t="shared" si="14"/>
        <v>1</v>
      </c>
    </row>
    <row r="513" spans="1:8" ht="38.25" x14ac:dyDescent="0.2">
      <c r="A513" s="74" t="s">
        <v>793</v>
      </c>
      <c r="B513" s="75" t="s">
        <v>794</v>
      </c>
      <c r="C513" s="76" t="s">
        <v>17</v>
      </c>
      <c r="D513" s="77">
        <v>1</v>
      </c>
      <c r="E513" s="33">
        <v>1</v>
      </c>
      <c r="F513" s="34"/>
      <c r="G513" s="34">
        <f t="shared" si="15"/>
        <v>1</v>
      </c>
      <c r="H513" s="109">
        <f t="shared" si="14"/>
        <v>1</v>
      </c>
    </row>
    <row r="514" spans="1:8" ht="51" x14ac:dyDescent="0.2">
      <c r="A514" s="74" t="s">
        <v>795</v>
      </c>
      <c r="B514" s="75" t="s">
        <v>796</v>
      </c>
      <c r="C514" s="76" t="s">
        <v>723</v>
      </c>
      <c r="D514" s="77">
        <v>1</v>
      </c>
      <c r="E514" s="33">
        <v>1</v>
      </c>
      <c r="F514" s="34"/>
      <c r="G514" s="34">
        <f t="shared" si="15"/>
        <v>1</v>
      </c>
      <c r="H514" s="109">
        <f t="shared" si="14"/>
        <v>1</v>
      </c>
    </row>
    <row r="515" spans="1:8" s="62" customFormat="1" ht="25.5" x14ac:dyDescent="0.25">
      <c r="A515" s="72"/>
      <c r="B515" s="71" t="s">
        <v>1246</v>
      </c>
      <c r="G515" s="62">
        <f>SUM(G485:G514)</f>
        <v>243</v>
      </c>
      <c r="H515" s="62">
        <f t="shared" si="14"/>
        <v>0</v>
      </c>
    </row>
    <row r="516" spans="1:8" s="62" customFormat="1" x14ac:dyDescent="0.25">
      <c r="A516" s="72" t="s">
        <v>1333</v>
      </c>
      <c r="B516" s="71" t="s">
        <v>797</v>
      </c>
      <c r="H516" s="62">
        <f t="shared" si="14"/>
        <v>0</v>
      </c>
    </row>
    <row r="517" spans="1:8" ht="38.25" x14ac:dyDescent="0.2">
      <c r="A517" s="74" t="s">
        <v>798</v>
      </c>
      <c r="B517" s="75" t="s">
        <v>799</v>
      </c>
      <c r="C517" s="76" t="s">
        <v>28</v>
      </c>
      <c r="D517" s="77">
        <v>909</v>
      </c>
      <c r="E517" s="33">
        <v>1</v>
      </c>
      <c r="F517" s="34"/>
      <c r="G517" s="34">
        <f t="shared" si="15"/>
        <v>909</v>
      </c>
      <c r="H517" s="109">
        <f t="shared" si="14"/>
        <v>909</v>
      </c>
    </row>
    <row r="518" spans="1:8" ht="51" x14ac:dyDescent="0.2">
      <c r="A518" s="74" t="s">
        <v>800</v>
      </c>
      <c r="B518" s="75" t="s">
        <v>801</v>
      </c>
      <c r="C518" s="76" t="s">
        <v>17</v>
      </c>
      <c r="D518" s="77">
        <v>5</v>
      </c>
      <c r="E518" s="33">
        <v>1</v>
      </c>
      <c r="F518" s="34"/>
      <c r="G518" s="34">
        <f t="shared" si="15"/>
        <v>5</v>
      </c>
      <c r="H518" s="109">
        <f t="shared" si="14"/>
        <v>5</v>
      </c>
    </row>
    <row r="519" spans="1:8" ht="38.25" x14ac:dyDescent="0.2">
      <c r="A519" s="74" t="s">
        <v>802</v>
      </c>
      <c r="B519" s="75" t="s">
        <v>803</v>
      </c>
      <c r="C519" s="76" t="s">
        <v>17</v>
      </c>
      <c r="D519" s="77">
        <v>3</v>
      </c>
      <c r="E519" s="33">
        <v>1</v>
      </c>
      <c r="F519" s="34"/>
      <c r="G519" s="34">
        <f t="shared" si="15"/>
        <v>3</v>
      </c>
      <c r="H519" s="109">
        <f t="shared" si="14"/>
        <v>3</v>
      </c>
    </row>
    <row r="520" spans="1:8" ht="38.25" x14ac:dyDescent="0.2">
      <c r="A520" s="74" t="s">
        <v>804</v>
      </c>
      <c r="B520" s="75" t="s">
        <v>805</v>
      </c>
      <c r="C520" s="76" t="s">
        <v>17</v>
      </c>
      <c r="D520" s="77">
        <v>3</v>
      </c>
      <c r="E520" s="33">
        <v>1</v>
      </c>
      <c r="F520" s="34"/>
      <c r="G520" s="34">
        <f t="shared" si="15"/>
        <v>3</v>
      </c>
      <c r="H520" s="109">
        <f t="shared" si="14"/>
        <v>3</v>
      </c>
    </row>
    <row r="521" spans="1:8" ht="38.25" x14ac:dyDescent="0.2">
      <c r="A521" s="74" t="s">
        <v>806</v>
      </c>
      <c r="B521" s="75" t="s">
        <v>807</v>
      </c>
      <c r="C521" s="76" t="s">
        <v>17</v>
      </c>
      <c r="D521" s="77">
        <v>5</v>
      </c>
      <c r="E521" s="33">
        <v>1</v>
      </c>
      <c r="F521" s="34"/>
      <c r="G521" s="34">
        <f t="shared" si="15"/>
        <v>5</v>
      </c>
      <c r="H521" s="109">
        <f t="shared" si="14"/>
        <v>5</v>
      </c>
    </row>
    <row r="522" spans="1:8" ht="38.25" x14ac:dyDescent="0.2">
      <c r="A522" s="74" t="s">
        <v>808</v>
      </c>
      <c r="B522" s="75" t="s">
        <v>809</v>
      </c>
      <c r="C522" s="76" t="s">
        <v>17</v>
      </c>
      <c r="D522" s="77">
        <v>84</v>
      </c>
      <c r="E522" s="33">
        <v>1</v>
      </c>
      <c r="F522" s="34"/>
      <c r="G522" s="34">
        <f t="shared" si="15"/>
        <v>84</v>
      </c>
      <c r="H522" s="109">
        <f t="shared" si="14"/>
        <v>84</v>
      </c>
    </row>
    <row r="523" spans="1:8" ht="25.5" x14ac:dyDescent="0.2">
      <c r="A523" s="74" t="s">
        <v>810</v>
      </c>
      <c r="B523" s="75" t="s">
        <v>811</v>
      </c>
      <c r="C523" s="76" t="s">
        <v>17</v>
      </c>
      <c r="D523" s="77">
        <v>4</v>
      </c>
      <c r="E523" s="33">
        <v>1</v>
      </c>
      <c r="F523" s="34"/>
      <c r="G523" s="34">
        <f t="shared" si="15"/>
        <v>4</v>
      </c>
      <c r="H523" s="109">
        <f t="shared" si="14"/>
        <v>4</v>
      </c>
    </row>
    <row r="524" spans="1:8" ht="25.5" x14ac:dyDescent="0.2">
      <c r="A524" s="74" t="s">
        <v>812</v>
      </c>
      <c r="B524" s="75" t="s">
        <v>813</v>
      </c>
      <c r="C524" s="76" t="s">
        <v>17</v>
      </c>
      <c r="D524" s="77">
        <v>82</v>
      </c>
      <c r="E524" s="33">
        <v>1</v>
      </c>
      <c r="F524" s="34"/>
      <c r="G524" s="34">
        <f t="shared" si="15"/>
        <v>82</v>
      </c>
      <c r="H524" s="109">
        <f t="shared" si="14"/>
        <v>82</v>
      </c>
    </row>
    <row r="525" spans="1:8" ht="38.25" x14ac:dyDescent="0.2">
      <c r="A525" s="74" t="s">
        <v>814</v>
      </c>
      <c r="B525" s="75" t="s">
        <v>815</v>
      </c>
      <c r="C525" s="76" t="s">
        <v>17</v>
      </c>
      <c r="D525" s="77">
        <v>3</v>
      </c>
      <c r="E525" s="33">
        <v>1</v>
      </c>
      <c r="F525" s="34"/>
      <c r="G525" s="34">
        <f t="shared" si="15"/>
        <v>3</v>
      </c>
      <c r="H525" s="109">
        <f t="shared" si="14"/>
        <v>3</v>
      </c>
    </row>
    <row r="526" spans="1:8" ht="38.25" x14ac:dyDescent="0.2">
      <c r="A526" s="74" t="s">
        <v>816</v>
      </c>
      <c r="B526" s="75" t="s">
        <v>817</v>
      </c>
      <c r="C526" s="76" t="s">
        <v>28</v>
      </c>
      <c r="D526" s="77">
        <v>60</v>
      </c>
      <c r="E526" s="33">
        <v>1</v>
      </c>
      <c r="F526" s="34"/>
      <c r="G526" s="34">
        <f t="shared" si="15"/>
        <v>60</v>
      </c>
      <c r="H526" s="109">
        <f t="shared" si="14"/>
        <v>60</v>
      </c>
    </row>
    <row r="527" spans="1:8" ht="25.5" x14ac:dyDescent="0.2">
      <c r="A527" s="74" t="s">
        <v>818</v>
      </c>
      <c r="B527" s="75" t="s">
        <v>819</v>
      </c>
      <c r="C527" s="76" t="s">
        <v>17</v>
      </c>
      <c r="D527" s="77">
        <v>12</v>
      </c>
      <c r="E527" s="33">
        <v>1</v>
      </c>
      <c r="F527" s="34"/>
      <c r="G527" s="34">
        <f t="shared" si="15"/>
        <v>12</v>
      </c>
      <c r="H527" s="109">
        <f t="shared" ref="H527:H590" si="16">ROUND($D527*E527,2)</f>
        <v>12</v>
      </c>
    </row>
    <row r="528" spans="1:8" ht="25.5" x14ac:dyDescent="0.2">
      <c r="A528" s="74" t="s">
        <v>820</v>
      </c>
      <c r="B528" s="75" t="s">
        <v>821</v>
      </c>
      <c r="C528" s="76" t="s">
        <v>17</v>
      </c>
      <c r="D528" s="77">
        <v>2</v>
      </c>
      <c r="E528" s="33">
        <v>1</v>
      </c>
      <c r="F528" s="34"/>
      <c r="G528" s="34">
        <f t="shared" si="15"/>
        <v>2</v>
      </c>
      <c r="H528" s="109">
        <f t="shared" si="16"/>
        <v>2</v>
      </c>
    </row>
    <row r="529" spans="1:8" ht="38.25" x14ac:dyDescent="0.2">
      <c r="A529" s="74" t="s">
        <v>822</v>
      </c>
      <c r="B529" s="75" t="s">
        <v>823</v>
      </c>
      <c r="C529" s="76" t="s">
        <v>17</v>
      </c>
      <c r="D529" s="77">
        <v>2</v>
      </c>
      <c r="E529" s="33">
        <v>1</v>
      </c>
      <c r="F529" s="34"/>
      <c r="G529" s="34">
        <f t="shared" si="15"/>
        <v>2</v>
      </c>
      <c r="H529" s="109">
        <f t="shared" si="16"/>
        <v>2</v>
      </c>
    </row>
    <row r="530" spans="1:8" ht="38.25" x14ac:dyDescent="0.2">
      <c r="A530" s="74" t="s">
        <v>824</v>
      </c>
      <c r="B530" s="75" t="s">
        <v>825</v>
      </c>
      <c r="C530" s="76" t="s">
        <v>17</v>
      </c>
      <c r="D530" s="77">
        <v>2</v>
      </c>
      <c r="E530" s="33">
        <v>1</v>
      </c>
      <c r="F530" s="34"/>
      <c r="G530" s="34">
        <f t="shared" si="15"/>
        <v>2</v>
      </c>
      <c r="H530" s="109">
        <f t="shared" si="16"/>
        <v>2</v>
      </c>
    </row>
    <row r="531" spans="1:8" ht="38.25" x14ac:dyDescent="0.2">
      <c r="A531" s="74" t="s">
        <v>826</v>
      </c>
      <c r="B531" s="75" t="s">
        <v>827</v>
      </c>
      <c r="C531" s="76" t="s">
        <v>17</v>
      </c>
      <c r="D531" s="77">
        <v>2</v>
      </c>
      <c r="E531" s="33">
        <v>1</v>
      </c>
      <c r="F531" s="34"/>
      <c r="G531" s="34">
        <f t="shared" si="15"/>
        <v>2</v>
      </c>
      <c r="H531" s="109">
        <f t="shared" si="16"/>
        <v>2</v>
      </c>
    </row>
    <row r="532" spans="1:8" ht="38.25" x14ac:dyDescent="0.2">
      <c r="A532" s="74" t="s">
        <v>828</v>
      </c>
      <c r="B532" s="75" t="s">
        <v>829</v>
      </c>
      <c r="C532" s="76" t="s">
        <v>17</v>
      </c>
      <c r="D532" s="77">
        <v>6</v>
      </c>
      <c r="E532" s="33">
        <v>1</v>
      </c>
      <c r="F532" s="34"/>
      <c r="G532" s="34">
        <f t="shared" si="15"/>
        <v>6</v>
      </c>
      <c r="H532" s="109">
        <f t="shared" si="16"/>
        <v>6</v>
      </c>
    </row>
    <row r="533" spans="1:8" ht="25.5" x14ac:dyDescent="0.2">
      <c r="A533" s="74" t="s">
        <v>830</v>
      </c>
      <c r="B533" s="75" t="s">
        <v>831</v>
      </c>
      <c r="C533" s="76" t="s">
        <v>17</v>
      </c>
      <c r="D533" s="77">
        <v>2</v>
      </c>
      <c r="E533" s="33">
        <v>1</v>
      </c>
      <c r="F533" s="34"/>
      <c r="G533" s="34">
        <f t="shared" si="15"/>
        <v>2</v>
      </c>
      <c r="H533" s="109">
        <f t="shared" si="16"/>
        <v>2</v>
      </c>
    </row>
    <row r="534" spans="1:8" ht="38.25" x14ac:dyDescent="0.2">
      <c r="A534" s="74" t="s">
        <v>832</v>
      </c>
      <c r="B534" s="75" t="s">
        <v>833</v>
      </c>
      <c r="C534" s="76" t="s">
        <v>17</v>
      </c>
      <c r="D534" s="77">
        <v>2</v>
      </c>
      <c r="E534" s="33">
        <v>1</v>
      </c>
      <c r="F534" s="34"/>
      <c r="G534" s="34">
        <f t="shared" si="15"/>
        <v>2</v>
      </c>
      <c r="H534" s="109">
        <f t="shared" si="16"/>
        <v>2</v>
      </c>
    </row>
    <row r="535" spans="1:8" x14ac:dyDescent="0.2">
      <c r="A535" s="74" t="s">
        <v>834</v>
      </c>
      <c r="B535" s="75" t="s">
        <v>835</v>
      </c>
      <c r="C535" s="76" t="s">
        <v>723</v>
      </c>
      <c r="D535" s="77">
        <v>12</v>
      </c>
      <c r="E535" s="33">
        <v>1</v>
      </c>
      <c r="F535" s="34"/>
      <c r="G535" s="34">
        <f t="shared" si="15"/>
        <v>12</v>
      </c>
      <c r="H535" s="109">
        <f t="shared" si="16"/>
        <v>12</v>
      </c>
    </row>
    <row r="536" spans="1:8" x14ac:dyDescent="0.2">
      <c r="A536" s="74" t="s">
        <v>836</v>
      </c>
      <c r="B536" s="75" t="s">
        <v>837</v>
      </c>
      <c r="C536" s="76" t="s">
        <v>723</v>
      </c>
      <c r="D536" s="77">
        <v>38</v>
      </c>
      <c r="E536" s="33">
        <v>1</v>
      </c>
      <c r="F536" s="34"/>
      <c r="G536" s="34">
        <f t="shared" si="15"/>
        <v>38</v>
      </c>
      <c r="H536" s="109">
        <f t="shared" si="16"/>
        <v>38</v>
      </c>
    </row>
    <row r="537" spans="1:8" x14ac:dyDescent="0.2">
      <c r="A537" s="74" t="s">
        <v>838</v>
      </c>
      <c r="B537" s="75" t="s">
        <v>839</v>
      </c>
      <c r="C537" s="76" t="s">
        <v>723</v>
      </c>
      <c r="D537" s="77">
        <v>1</v>
      </c>
      <c r="E537" s="33">
        <v>1</v>
      </c>
      <c r="F537" s="34"/>
      <c r="G537" s="34">
        <f t="shared" si="15"/>
        <v>1</v>
      </c>
      <c r="H537" s="109">
        <f t="shared" si="16"/>
        <v>1</v>
      </c>
    </row>
    <row r="538" spans="1:8" s="62" customFormat="1" x14ac:dyDescent="0.25">
      <c r="A538" s="72"/>
      <c r="B538" s="71" t="s">
        <v>797</v>
      </c>
      <c r="G538" s="62">
        <f>SUM(G517:G537)</f>
        <v>1239</v>
      </c>
      <c r="H538" s="62">
        <f t="shared" si="16"/>
        <v>0</v>
      </c>
    </row>
    <row r="539" spans="1:8" s="62" customFormat="1" x14ac:dyDescent="0.25">
      <c r="A539" s="72" t="s">
        <v>1334</v>
      </c>
      <c r="B539" s="71" t="s">
        <v>840</v>
      </c>
      <c r="E539" s="62">
        <v>1</v>
      </c>
      <c r="H539" s="62">
        <f t="shared" si="16"/>
        <v>0</v>
      </c>
    </row>
    <row r="540" spans="1:8" ht="25.5" x14ac:dyDescent="0.2">
      <c r="A540" s="74" t="s">
        <v>841</v>
      </c>
      <c r="B540" s="75" t="s">
        <v>842</v>
      </c>
      <c r="C540" s="76" t="s">
        <v>17</v>
      </c>
      <c r="D540" s="77">
        <v>109</v>
      </c>
      <c r="E540" s="33">
        <v>1</v>
      </c>
      <c r="F540" s="34"/>
      <c r="G540" s="34">
        <f t="shared" si="15"/>
        <v>109</v>
      </c>
      <c r="H540" s="109">
        <f t="shared" si="16"/>
        <v>109</v>
      </c>
    </row>
    <row r="541" spans="1:8" x14ac:dyDescent="0.2">
      <c r="A541" s="74" t="s">
        <v>843</v>
      </c>
      <c r="B541" s="75" t="s">
        <v>844</v>
      </c>
      <c r="C541" s="76" t="s">
        <v>17</v>
      </c>
      <c r="D541" s="77">
        <v>94</v>
      </c>
      <c r="E541" s="33">
        <v>1</v>
      </c>
      <c r="F541" s="34"/>
      <c r="G541" s="34">
        <f t="shared" si="15"/>
        <v>94</v>
      </c>
      <c r="H541" s="109">
        <f t="shared" si="16"/>
        <v>94</v>
      </c>
    </row>
    <row r="542" spans="1:8" x14ac:dyDescent="0.2">
      <c r="A542" s="74" t="s">
        <v>845</v>
      </c>
      <c r="B542" s="75" t="s">
        <v>846</v>
      </c>
      <c r="C542" s="76" t="s">
        <v>17</v>
      </c>
      <c r="D542" s="77">
        <v>15</v>
      </c>
      <c r="E542" s="33">
        <v>1</v>
      </c>
      <c r="F542" s="34"/>
      <c r="G542" s="34">
        <f t="shared" si="15"/>
        <v>15</v>
      </c>
      <c r="H542" s="109">
        <f t="shared" si="16"/>
        <v>15</v>
      </c>
    </row>
    <row r="543" spans="1:8" ht="25.5" x14ac:dyDescent="0.2">
      <c r="A543" s="74" t="s">
        <v>847</v>
      </c>
      <c r="B543" s="75" t="s">
        <v>848</v>
      </c>
      <c r="C543" s="76" t="s">
        <v>28</v>
      </c>
      <c r="D543" s="77">
        <v>141</v>
      </c>
      <c r="E543" s="33">
        <v>1</v>
      </c>
      <c r="F543" s="34"/>
      <c r="G543" s="34">
        <f t="shared" si="15"/>
        <v>141</v>
      </c>
      <c r="H543" s="109">
        <f t="shared" si="16"/>
        <v>141</v>
      </c>
    </row>
    <row r="544" spans="1:8" ht="25.5" x14ac:dyDescent="0.2">
      <c r="A544" s="74" t="s">
        <v>849</v>
      </c>
      <c r="B544" s="75" t="s">
        <v>850</v>
      </c>
      <c r="C544" s="76" t="s">
        <v>28</v>
      </c>
      <c r="D544" s="77">
        <v>22</v>
      </c>
      <c r="E544" s="33">
        <v>1</v>
      </c>
      <c r="F544" s="34"/>
      <c r="G544" s="34">
        <f t="shared" si="15"/>
        <v>22</v>
      </c>
      <c r="H544" s="109">
        <f t="shared" si="16"/>
        <v>22</v>
      </c>
    </row>
    <row r="545" spans="1:8" ht="25.5" x14ac:dyDescent="0.2">
      <c r="A545" s="74" t="s">
        <v>851</v>
      </c>
      <c r="B545" s="75" t="s">
        <v>852</v>
      </c>
      <c r="C545" s="76" t="s">
        <v>17</v>
      </c>
      <c r="D545" s="77">
        <v>218</v>
      </c>
      <c r="E545" s="33">
        <v>1</v>
      </c>
      <c r="F545" s="34"/>
      <c r="G545" s="34">
        <f t="shared" si="15"/>
        <v>218</v>
      </c>
      <c r="H545" s="109">
        <f t="shared" si="16"/>
        <v>218</v>
      </c>
    </row>
    <row r="546" spans="1:8" ht="25.5" x14ac:dyDescent="0.2">
      <c r="A546" s="74" t="s">
        <v>853</v>
      </c>
      <c r="B546" s="75" t="s">
        <v>854</v>
      </c>
      <c r="C546" s="76" t="s">
        <v>17</v>
      </c>
      <c r="D546" s="77">
        <v>14</v>
      </c>
      <c r="E546" s="33">
        <v>1</v>
      </c>
      <c r="F546" s="34"/>
      <c r="G546" s="34">
        <f t="shared" si="15"/>
        <v>14</v>
      </c>
      <c r="H546" s="109">
        <f t="shared" si="16"/>
        <v>14</v>
      </c>
    </row>
    <row r="547" spans="1:8" ht="25.5" x14ac:dyDescent="0.2">
      <c r="A547" s="74" t="s">
        <v>855</v>
      </c>
      <c r="B547" s="75" t="s">
        <v>856</v>
      </c>
      <c r="C547" s="76" t="s">
        <v>17</v>
      </c>
      <c r="D547" s="77">
        <v>13</v>
      </c>
      <c r="E547" s="33">
        <v>1</v>
      </c>
      <c r="F547" s="34"/>
      <c r="G547" s="34">
        <f t="shared" si="15"/>
        <v>13</v>
      </c>
      <c r="H547" s="109">
        <f t="shared" si="16"/>
        <v>13</v>
      </c>
    </row>
    <row r="548" spans="1:8" ht="25.5" x14ac:dyDescent="0.2">
      <c r="A548" s="74" t="s">
        <v>857</v>
      </c>
      <c r="B548" s="75" t="s">
        <v>858</v>
      </c>
      <c r="C548" s="76" t="s">
        <v>17</v>
      </c>
      <c r="D548" s="77">
        <v>1</v>
      </c>
      <c r="E548" s="33">
        <v>1</v>
      </c>
      <c r="F548" s="34"/>
      <c r="G548" s="34">
        <f t="shared" si="15"/>
        <v>1</v>
      </c>
      <c r="H548" s="109">
        <f t="shared" si="16"/>
        <v>1</v>
      </c>
    </row>
    <row r="549" spans="1:8" ht="25.5" x14ac:dyDescent="0.2">
      <c r="A549" s="74" t="s">
        <v>859</v>
      </c>
      <c r="B549" s="75" t="s">
        <v>860</v>
      </c>
      <c r="C549" s="76" t="s">
        <v>17</v>
      </c>
      <c r="D549" s="77">
        <v>109</v>
      </c>
      <c r="E549" s="33">
        <v>1</v>
      </c>
      <c r="F549" s="34"/>
      <c r="G549" s="34">
        <f t="shared" si="15"/>
        <v>109</v>
      </c>
      <c r="H549" s="109">
        <f t="shared" si="16"/>
        <v>109</v>
      </c>
    </row>
    <row r="550" spans="1:8" ht="25.5" x14ac:dyDescent="0.2">
      <c r="A550" s="74" t="s">
        <v>861</v>
      </c>
      <c r="B550" s="75" t="s">
        <v>862</v>
      </c>
      <c r="C550" s="76" t="s">
        <v>17</v>
      </c>
      <c r="D550" s="77">
        <v>492</v>
      </c>
      <c r="E550" s="33">
        <v>1</v>
      </c>
      <c r="F550" s="34"/>
      <c r="G550" s="34">
        <f t="shared" si="15"/>
        <v>492</v>
      </c>
      <c r="H550" s="109">
        <f t="shared" si="16"/>
        <v>492</v>
      </c>
    </row>
    <row r="551" spans="1:8" x14ac:dyDescent="0.2">
      <c r="A551" s="74" t="s">
        <v>863</v>
      </c>
      <c r="B551" s="75" t="s">
        <v>864</v>
      </c>
      <c r="C551" s="76" t="s">
        <v>17</v>
      </c>
      <c r="D551" s="77">
        <v>492</v>
      </c>
      <c r="E551" s="33">
        <v>1</v>
      </c>
      <c r="F551" s="34"/>
      <c r="G551" s="34">
        <f t="shared" si="15"/>
        <v>492</v>
      </c>
      <c r="H551" s="109">
        <f t="shared" si="16"/>
        <v>492</v>
      </c>
    </row>
    <row r="552" spans="1:8" x14ac:dyDescent="0.2">
      <c r="A552" s="74" t="s">
        <v>865</v>
      </c>
      <c r="B552" s="75" t="s">
        <v>866</v>
      </c>
      <c r="C552" s="76" t="s">
        <v>17</v>
      </c>
      <c r="D552" s="77">
        <v>492</v>
      </c>
      <c r="E552" s="33">
        <v>1</v>
      </c>
      <c r="F552" s="34"/>
      <c r="G552" s="34">
        <f t="shared" si="15"/>
        <v>492</v>
      </c>
      <c r="H552" s="109">
        <f t="shared" si="16"/>
        <v>492</v>
      </c>
    </row>
    <row r="553" spans="1:8" x14ac:dyDescent="0.2">
      <c r="A553" s="74" t="s">
        <v>867</v>
      </c>
      <c r="B553" s="75" t="s">
        <v>868</v>
      </c>
      <c r="C553" s="76" t="s">
        <v>28</v>
      </c>
      <c r="D553" s="77">
        <v>30</v>
      </c>
      <c r="E553" s="33">
        <v>1</v>
      </c>
      <c r="F553" s="34"/>
      <c r="G553" s="34">
        <f t="shared" si="15"/>
        <v>30</v>
      </c>
      <c r="H553" s="109">
        <f t="shared" si="16"/>
        <v>30</v>
      </c>
    </row>
    <row r="554" spans="1:8" x14ac:dyDescent="0.2">
      <c r="A554" s="74" t="s">
        <v>869</v>
      </c>
      <c r="B554" s="75" t="s">
        <v>870</v>
      </c>
      <c r="C554" s="76" t="s">
        <v>17</v>
      </c>
      <c r="D554" s="77">
        <v>60</v>
      </c>
      <c r="E554" s="33">
        <v>1</v>
      </c>
      <c r="F554" s="34"/>
      <c r="G554" s="34">
        <f t="shared" ref="G554:G621" si="17">ROUND($D554*E554,2)</f>
        <v>60</v>
      </c>
      <c r="H554" s="109">
        <f t="shared" si="16"/>
        <v>60</v>
      </c>
    </row>
    <row r="555" spans="1:8" x14ac:dyDescent="0.2">
      <c r="A555" s="74" t="s">
        <v>871</v>
      </c>
      <c r="B555" s="75" t="s">
        <v>872</v>
      </c>
      <c r="C555" s="76" t="s">
        <v>17</v>
      </c>
      <c r="D555" s="77">
        <v>15</v>
      </c>
      <c r="E555" s="33">
        <v>1</v>
      </c>
      <c r="F555" s="34"/>
      <c r="G555" s="34">
        <f t="shared" si="17"/>
        <v>15</v>
      </c>
      <c r="H555" s="109">
        <f t="shared" si="16"/>
        <v>15</v>
      </c>
    </row>
    <row r="556" spans="1:8" x14ac:dyDescent="0.2">
      <c r="A556" s="74" t="s">
        <v>873</v>
      </c>
      <c r="B556" s="75" t="s">
        <v>874</v>
      </c>
      <c r="C556" s="76" t="s">
        <v>17</v>
      </c>
      <c r="D556" s="77">
        <v>15</v>
      </c>
      <c r="E556" s="33">
        <v>1</v>
      </c>
      <c r="F556" s="34"/>
      <c r="G556" s="34">
        <f t="shared" si="17"/>
        <v>15</v>
      </c>
      <c r="H556" s="109">
        <f t="shared" si="16"/>
        <v>15</v>
      </c>
    </row>
    <row r="557" spans="1:8" ht="38.25" x14ac:dyDescent="0.2">
      <c r="A557" s="74" t="s">
        <v>875</v>
      </c>
      <c r="B557" s="75" t="s">
        <v>876</v>
      </c>
      <c r="C557" s="76" t="s">
        <v>28</v>
      </c>
      <c r="D557" s="77">
        <v>9</v>
      </c>
      <c r="E557" s="33">
        <v>1</v>
      </c>
      <c r="F557" s="34"/>
      <c r="G557" s="34">
        <f t="shared" si="17"/>
        <v>9</v>
      </c>
      <c r="H557" s="109">
        <f t="shared" si="16"/>
        <v>9</v>
      </c>
    </row>
    <row r="558" spans="1:8" ht="38.25" x14ac:dyDescent="0.2">
      <c r="A558" s="74" t="s">
        <v>877</v>
      </c>
      <c r="B558" s="75" t="s">
        <v>878</v>
      </c>
      <c r="C558" s="76" t="s">
        <v>28</v>
      </c>
      <c r="D558" s="77">
        <v>132</v>
      </c>
      <c r="E558" s="33">
        <v>1</v>
      </c>
      <c r="F558" s="34"/>
      <c r="G558" s="34">
        <f t="shared" si="17"/>
        <v>132</v>
      </c>
      <c r="H558" s="109">
        <f t="shared" si="16"/>
        <v>132</v>
      </c>
    </row>
    <row r="559" spans="1:8" x14ac:dyDescent="0.2">
      <c r="A559" s="74" t="s">
        <v>879</v>
      </c>
      <c r="B559" s="75" t="s">
        <v>701</v>
      </c>
      <c r="C559" s="76" t="s">
        <v>17</v>
      </c>
      <c r="D559" s="77">
        <v>14</v>
      </c>
      <c r="E559" s="33">
        <v>1</v>
      </c>
      <c r="F559" s="34"/>
      <c r="G559" s="34">
        <f t="shared" si="17"/>
        <v>14</v>
      </c>
      <c r="H559" s="109">
        <f t="shared" si="16"/>
        <v>14</v>
      </c>
    </row>
    <row r="560" spans="1:8" ht="25.5" x14ac:dyDescent="0.2">
      <c r="A560" s="74" t="s">
        <v>880</v>
      </c>
      <c r="B560" s="75" t="s">
        <v>703</v>
      </c>
      <c r="C560" s="76" t="s">
        <v>28</v>
      </c>
      <c r="D560" s="77">
        <v>132</v>
      </c>
      <c r="E560" s="33">
        <v>1</v>
      </c>
      <c r="F560" s="34"/>
      <c r="G560" s="34">
        <f t="shared" si="17"/>
        <v>132</v>
      </c>
      <c r="H560" s="109">
        <f t="shared" si="16"/>
        <v>132</v>
      </c>
    </row>
    <row r="561" spans="1:8" ht="25.5" x14ac:dyDescent="0.2">
      <c r="A561" s="74" t="s">
        <v>881</v>
      </c>
      <c r="B561" s="75" t="s">
        <v>882</v>
      </c>
      <c r="C561" s="76" t="s">
        <v>723</v>
      </c>
      <c r="D561" s="77">
        <v>1</v>
      </c>
      <c r="E561" s="33">
        <v>1</v>
      </c>
      <c r="F561" s="34"/>
      <c r="G561" s="34">
        <f t="shared" si="17"/>
        <v>1</v>
      </c>
      <c r="H561" s="109">
        <f t="shared" si="16"/>
        <v>1</v>
      </c>
    </row>
    <row r="562" spans="1:8" ht="25.5" x14ac:dyDescent="0.2">
      <c r="A562" s="74" t="s">
        <v>883</v>
      </c>
      <c r="B562" s="75" t="s">
        <v>884</v>
      </c>
      <c r="C562" s="76" t="s">
        <v>723</v>
      </c>
      <c r="D562" s="77">
        <v>1</v>
      </c>
      <c r="E562" s="33">
        <v>1</v>
      </c>
      <c r="F562" s="34"/>
      <c r="G562" s="34">
        <f t="shared" si="17"/>
        <v>1</v>
      </c>
      <c r="H562" s="109">
        <f t="shared" si="16"/>
        <v>1</v>
      </c>
    </row>
    <row r="563" spans="1:8" s="62" customFormat="1" x14ac:dyDescent="0.25">
      <c r="A563" s="72"/>
      <c r="B563" s="71" t="s">
        <v>840</v>
      </c>
      <c r="G563" s="62">
        <f>SUM(G540:G562)</f>
        <v>2621</v>
      </c>
      <c r="H563" s="62">
        <f t="shared" si="16"/>
        <v>0</v>
      </c>
    </row>
    <row r="564" spans="1:8" s="62" customFormat="1" x14ac:dyDescent="0.25">
      <c r="A564" s="72"/>
      <c r="B564" s="71" t="s">
        <v>1247</v>
      </c>
      <c r="G564" s="62">
        <f>+G563+G538+G515</f>
        <v>4103</v>
      </c>
      <c r="H564" s="62">
        <f t="shared" si="16"/>
        <v>0</v>
      </c>
    </row>
    <row r="565" spans="1:8" s="62" customFormat="1" ht="25.5" x14ac:dyDescent="0.25">
      <c r="A565" s="72"/>
      <c r="B565" s="71" t="s">
        <v>1216</v>
      </c>
      <c r="G565" s="62">
        <f>+G564+G482</f>
        <v>13784</v>
      </c>
      <c r="H565" s="62">
        <f t="shared" si="16"/>
        <v>0</v>
      </c>
    </row>
    <row r="566" spans="1:8" s="62" customFormat="1" x14ac:dyDescent="0.25">
      <c r="A566" s="72">
        <v>13</v>
      </c>
      <c r="B566" s="71" t="s">
        <v>885</v>
      </c>
      <c r="H566" s="62">
        <f t="shared" si="16"/>
        <v>0</v>
      </c>
    </row>
    <row r="567" spans="1:8" s="62" customFormat="1" x14ac:dyDescent="0.25">
      <c r="A567" s="78">
        <v>13.1</v>
      </c>
      <c r="B567" s="71" t="s">
        <v>886</v>
      </c>
      <c r="H567" s="62">
        <f t="shared" si="16"/>
        <v>0</v>
      </c>
    </row>
    <row r="568" spans="1:8" s="62" customFormat="1" ht="25.5" x14ac:dyDescent="0.25">
      <c r="A568" s="78" t="s">
        <v>887</v>
      </c>
      <c r="B568" s="71" t="s">
        <v>888</v>
      </c>
      <c r="H568" s="62">
        <f t="shared" si="16"/>
        <v>0</v>
      </c>
    </row>
    <row r="569" spans="1:8" ht="395.25" x14ac:dyDescent="0.2">
      <c r="A569" s="74"/>
      <c r="B569" s="75" t="s">
        <v>889</v>
      </c>
      <c r="C569" s="76" t="s">
        <v>723</v>
      </c>
      <c r="D569" s="77">
        <v>1</v>
      </c>
      <c r="E569" s="33">
        <v>1</v>
      </c>
      <c r="F569" s="34"/>
      <c r="G569" s="34">
        <f t="shared" si="17"/>
        <v>1</v>
      </c>
      <c r="H569" s="109">
        <f t="shared" si="16"/>
        <v>1</v>
      </c>
    </row>
    <row r="570" spans="1:8" ht="63.75" x14ac:dyDescent="0.2">
      <c r="A570" s="74" t="s">
        <v>890</v>
      </c>
      <c r="B570" s="75" t="s">
        <v>891</v>
      </c>
      <c r="C570" s="76" t="s">
        <v>28</v>
      </c>
      <c r="D570" s="77">
        <v>78</v>
      </c>
      <c r="E570" s="33">
        <v>1</v>
      </c>
      <c r="F570" s="34"/>
      <c r="G570" s="34">
        <f t="shared" si="17"/>
        <v>78</v>
      </c>
      <c r="H570" s="109">
        <f t="shared" si="16"/>
        <v>78</v>
      </c>
    </row>
    <row r="571" spans="1:8" ht="63.75" x14ac:dyDescent="0.2">
      <c r="A571" s="74" t="s">
        <v>892</v>
      </c>
      <c r="B571" s="75" t="s">
        <v>893</v>
      </c>
      <c r="C571" s="76" t="s">
        <v>894</v>
      </c>
      <c r="D571" s="77">
        <v>1</v>
      </c>
      <c r="E571" s="33">
        <v>1</v>
      </c>
      <c r="F571" s="34"/>
      <c r="G571" s="34">
        <f t="shared" si="17"/>
        <v>1</v>
      </c>
      <c r="H571" s="109">
        <f t="shared" si="16"/>
        <v>1</v>
      </c>
    </row>
    <row r="572" spans="1:8" ht="51" x14ac:dyDescent="0.2">
      <c r="A572" s="74" t="s">
        <v>895</v>
      </c>
      <c r="B572" s="75" t="s">
        <v>896</v>
      </c>
      <c r="C572" s="76" t="s">
        <v>723</v>
      </c>
      <c r="D572" s="77">
        <v>2</v>
      </c>
      <c r="E572" s="33">
        <v>1</v>
      </c>
      <c r="F572" s="34"/>
      <c r="G572" s="34">
        <f t="shared" si="17"/>
        <v>2</v>
      </c>
      <c r="H572" s="109">
        <f t="shared" si="16"/>
        <v>2</v>
      </c>
    </row>
    <row r="573" spans="1:8" ht="51" x14ac:dyDescent="0.2">
      <c r="A573" s="74" t="s">
        <v>897</v>
      </c>
      <c r="B573" s="75" t="s">
        <v>898</v>
      </c>
      <c r="C573" s="76" t="s">
        <v>723</v>
      </c>
      <c r="D573" s="77">
        <v>1</v>
      </c>
      <c r="E573" s="33">
        <v>1</v>
      </c>
      <c r="F573" s="34"/>
      <c r="G573" s="34">
        <f t="shared" si="17"/>
        <v>1</v>
      </c>
      <c r="H573" s="109">
        <f t="shared" si="16"/>
        <v>1</v>
      </c>
    </row>
    <row r="574" spans="1:8" ht="89.25" x14ac:dyDescent="0.2">
      <c r="A574" s="74" t="s">
        <v>899</v>
      </c>
      <c r="B574" s="75" t="s">
        <v>900</v>
      </c>
      <c r="C574" s="76" t="s">
        <v>901</v>
      </c>
      <c r="D574" s="77">
        <v>15700</v>
      </c>
      <c r="E574" s="33">
        <v>1</v>
      </c>
      <c r="F574" s="34"/>
      <c r="G574" s="34">
        <f t="shared" si="17"/>
        <v>15700</v>
      </c>
      <c r="H574" s="109">
        <f t="shared" si="16"/>
        <v>15700</v>
      </c>
    </row>
    <row r="575" spans="1:8" s="62" customFormat="1" ht="25.5" x14ac:dyDescent="0.25">
      <c r="A575" s="72"/>
      <c r="B575" s="71" t="s">
        <v>1248</v>
      </c>
      <c r="G575" s="62">
        <f>SUM(G569:G574)</f>
        <v>15783</v>
      </c>
      <c r="H575" s="62">
        <f t="shared" si="16"/>
        <v>0</v>
      </c>
    </row>
    <row r="576" spans="1:8" s="62" customFormat="1" x14ac:dyDescent="0.25">
      <c r="A576" s="78">
        <v>13.2</v>
      </c>
      <c r="B576" s="71" t="s">
        <v>902</v>
      </c>
      <c r="G576" s="62">
        <f t="shared" si="17"/>
        <v>0</v>
      </c>
      <c r="H576" s="62">
        <f t="shared" si="16"/>
        <v>0</v>
      </c>
    </row>
    <row r="577" spans="1:8" ht="38.25" x14ac:dyDescent="0.2">
      <c r="A577" s="74" t="s">
        <v>903</v>
      </c>
      <c r="B577" s="75" t="s">
        <v>904</v>
      </c>
      <c r="C577" s="76" t="s">
        <v>17</v>
      </c>
      <c r="D577" s="77">
        <v>1</v>
      </c>
      <c r="E577" s="33">
        <v>1</v>
      </c>
      <c r="F577" s="34"/>
      <c r="G577" s="34">
        <f t="shared" si="17"/>
        <v>1</v>
      </c>
      <c r="H577" s="109">
        <f t="shared" si="16"/>
        <v>1</v>
      </c>
    </row>
    <row r="578" spans="1:8" ht="25.5" x14ac:dyDescent="0.2">
      <c r="A578" s="74" t="s">
        <v>905</v>
      </c>
      <c r="B578" s="75" t="s">
        <v>906</v>
      </c>
      <c r="C578" s="76" t="s">
        <v>17</v>
      </c>
      <c r="D578" s="77">
        <v>1</v>
      </c>
      <c r="E578" s="33">
        <v>1</v>
      </c>
      <c r="F578" s="34"/>
      <c r="G578" s="34">
        <f t="shared" si="17"/>
        <v>1</v>
      </c>
      <c r="H578" s="109">
        <f t="shared" si="16"/>
        <v>1</v>
      </c>
    </row>
    <row r="579" spans="1:8" ht="25.5" x14ac:dyDescent="0.2">
      <c r="A579" s="74" t="s">
        <v>907</v>
      </c>
      <c r="B579" s="75" t="s">
        <v>908</v>
      </c>
      <c r="C579" s="76" t="s">
        <v>17</v>
      </c>
      <c r="D579" s="77">
        <v>59</v>
      </c>
      <c r="E579" s="33">
        <v>1</v>
      </c>
      <c r="F579" s="34"/>
      <c r="G579" s="34">
        <f t="shared" si="17"/>
        <v>59</v>
      </c>
      <c r="H579" s="109">
        <f t="shared" si="16"/>
        <v>59</v>
      </c>
    </row>
    <row r="580" spans="1:8" ht="25.5" x14ac:dyDescent="0.2">
      <c r="A580" s="74" t="s">
        <v>909</v>
      </c>
      <c r="B580" s="75" t="s">
        <v>910</v>
      </c>
      <c r="C580" s="76" t="s">
        <v>17</v>
      </c>
      <c r="D580" s="77">
        <v>59</v>
      </c>
      <c r="E580" s="33">
        <v>1</v>
      </c>
      <c r="F580" s="34"/>
      <c r="G580" s="34">
        <f t="shared" si="17"/>
        <v>59</v>
      </c>
      <c r="H580" s="109">
        <f t="shared" si="16"/>
        <v>59</v>
      </c>
    </row>
    <row r="581" spans="1:8" ht="25.5" x14ac:dyDescent="0.2">
      <c r="A581" s="74" t="s">
        <v>911</v>
      </c>
      <c r="B581" s="75" t="s">
        <v>912</v>
      </c>
      <c r="C581" s="76" t="s">
        <v>17</v>
      </c>
      <c r="D581" s="77">
        <v>5</v>
      </c>
      <c r="E581" s="33">
        <v>1</v>
      </c>
      <c r="F581" s="34"/>
      <c r="G581" s="34">
        <f t="shared" si="17"/>
        <v>5</v>
      </c>
      <c r="H581" s="109">
        <f t="shared" si="16"/>
        <v>5</v>
      </c>
    </row>
    <row r="582" spans="1:8" x14ac:dyDescent="0.2">
      <c r="A582" s="74" t="s">
        <v>913</v>
      </c>
      <c r="B582" s="75" t="s">
        <v>914</v>
      </c>
      <c r="C582" s="76" t="s">
        <v>17</v>
      </c>
      <c r="D582" s="77">
        <v>2</v>
      </c>
      <c r="E582" s="33">
        <v>1</v>
      </c>
      <c r="F582" s="34"/>
      <c r="G582" s="34">
        <f t="shared" si="17"/>
        <v>2</v>
      </c>
      <c r="H582" s="109">
        <f t="shared" si="16"/>
        <v>2</v>
      </c>
    </row>
    <row r="583" spans="1:8" x14ac:dyDescent="0.2">
      <c r="A583" s="74" t="s">
        <v>915</v>
      </c>
      <c r="B583" s="75" t="s">
        <v>916</v>
      </c>
      <c r="C583" s="76" t="s">
        <v>17</v>
      </c>
      <c r="D583" s="77">
        <v>5</v>
      </c>
      <c r="E583" s="33">
        <v>1</v>
      </c>
      <c r="F583" s="34"/>
      <c r="G583" s="34">
        <f t="shared" si="17"/>
        <v>5</v>
      </c>
      <c r="H583" s="109">
        <f t="shared" si="16"/>
        <v>5</v>
      </c>
    </row>
    <row r="584" spans="1:8" x14ac:dyDescent="0.2">
      <c r="A584" s="74" t="s">
        <v>917</v>
      </c>
      <c r="B584" s="75" t="s">
        <v>918</v>
      </c>
      <c r="C584" s="76" t="s">
        <v>17</v>
      </c>
      <c r="D584" s="77">
        <v>3</v>
      </c>
      <c r="E584" s="33">
        <v>1</v>
      </c>
      <c r="F584" s="34"/>
      <c r="G584" s="34">
        <f t="shared" si="17"/>
        <v>3</v>
      </c>
      <c r="H584" s="109">
        <f t="shared" si="16"/>
        <v>3</v>
      </c>
    </row>
    <row r="585" spans="1:8" ht="25.5" x14ac:dyDescent="0.2">
      <c r="A585" s="74" t="s">
        <v>919</v>
      </c>
      <c r="B585" s="75" t="s">
        <v>920</v>
      </c>
      <c r="C585" s="76" t="s">
        <v>17</v>
      </c>
      <c r="D585" s="77">
        <v>5</v>
      </c>
      <c r="E585" s="33">
        <v>1</v>
      </c>
      <c r="F585" s="34"/>
      <c r="G585" s="34">
        <f t="shared" si="17"/>
        <v>5</v>
      </c>
      <c r="H585" s="109">
        <f t="shared" si="16"/>
        <v>5</v>
      </c>
    </row>
    <row r="586" spans="1:8" ht="25.5" x14ac:dyDescent="0.2">
      <c r="A586" s="74" t="s">
        <v>921</v>
      </c>
      <c r="B586" s="75" t="s">
        <v>922</v>
      </c>
      <c r="C586" s="76" t="s">
        <v>17</v>
      </c>
      <c r="D586" s="77">
        <v>1</v>
      </c>
      <c r="E586" s="33">
        <v>1</v>
      </c>
      <c r="F586" s="34"/>
      <c r="G586" s="34">
        <f t="shared" si="17"/>
        <v>1</v>
      </c>
      <c r="H586" s="109">
        <f t="shared" si="16"/>
        <v>1</v>
      </c>
    </row>
    <row r="587" spans="1:8" ht="38.25" x14ac:dyDescent="0.2">
      <c r="A587" s="74" t="s">
        <v>923</v>
      </c>
      <c r="B587" s="75" t="s">
        <v>924</v>
      </c>
      <c r="C587" s="76" t="s">
        <v>17</v>
      </c>
      <c r="D587" s="77">
        <v>4</v>
      </c>
      <c r="E587" s="33">
        <v>1</v>
      </c>
      <c r="F587" s="34"/>
      <c r="G587" s="34">
        <f t="shared" si="17"/>
        <v>4</v>
      </c>
      <c r="H587" s="109">
        <f t="shared" si="16"/>
        <v>4</v>
      </c>
    </row>
    <row r="588" spans="1:8" ht="63.75" x14ac:dyDescent="0.2">
      <c r="A588" s="74" t="s">
        <v>925</v>
      </c>
      <c r="B588" s="75" t="s">
        <v>926</v>
      </c>
      <c r="C588" s="76" t="s">
        <v>927</v>
      </c>
      <c r="D588" s="77">
        <v>3</v>
      </c>
      <c r="E588" s="33">
        <v>1</v>
      </c>
      <c r="F588" s="34"/>
      <c r="G588" s="34">
        <f t="shared" si="17"/>
        <v>3</v>
      </c>
      <c r="H588" s="109">
        <f t="shared" si="16"/>
        <v>3</v>
      </c>
    </row>
    <row r="589" spans="1:8" ht="51" x14ac:dyDescent="0.2">
      <c r="A589" s="74" t="s">
        <v>928</v>
      </c>
      <c r="B589" s="75" t="s">
        <v>929</v>
      </c>
      <c r="C589" s="76" t="s">
        <v>927</v>
      </c>
      <c r="D589" s="77">
        <v>1</v>
      </c>
      <c r="E589" s="33">
        <v>1</v>
      </c>
      <c r="F589" s="34"/>
      <c r="G589" s="34">
        <f t="shared" si="17"/>
        <v>1</v>
      </c>
      <c r="H589" s="109">
        <f t="shared" si="16"/>
        <v>1</v>
      </c>
    </row>
    <row r="590" spans="1:8" ht="38.25" x14ac:dyDescent="0.2">
      <c r="A590" s="74" t="s">
        <v>930</v>
      </c>
      <c r="B590" s="75" t="s">
        <v>931</v>
      </c>
      <c r="C590" s="76" t="s">
        <v>28</v>
      </c>
      <c r="D590" s="77">
        <v>410</v>
      </c>
      <c r="E590" s="33">
        <v>1</v>
      </c>
      <c r="F590" s="34"/>
      <c r="G590" s="34">
        <f t="shared" si="17"/>
        <v>410</v>
      </c>
      <c r="H590" s="109">
        <f t="shared" si="16"/>
        <v>410</v>
      </c>
    </row>
    <row r="591" spans="1:8" x14ac:dyDescent="0.2">
      <c r="A591" s="74" t="s">
        <v>932</v>
      </c>
      <c r="B591" s="75" t="s">
        <v>933</v>
      </c>
      <c r="C591" s="76" t="s">
        <v>17</v>
      </c>
      <c r="D591" s="77">
        <v>70</v>
      </c>
      <c r="E591" s="33">
        <v>1</v>
      </c>
      <c r="F591" s="34"/>
      <c r="G591" s="34">
        <f t="shared" si="17"/>
        <v>70</v>
      </c>
      <c r="H591" s="109">
        <f t="shared" ref="H591:H654" si="18">ROUND($D591*E591,2)</f>
        <v>70</v>
      </c>
    </row>
    <row r="592" spans="1:8" ht="25.5" x14ac:dyDescent="0.2">
      <c r="A592" s="74" t="s">
        <v>934</v>
      </c>
      <c r="B592" s="75" t="s">
        <v>935</v>
      </c>
      <c r="C592" s="76" t="s">
        <v>17</v>
      </c>
      <c r="D592" s="77">
        <v>70</v>
      </c>
      <c r="E592" s="33">
        <v>1</v>
      </c>
      <c r="F592" s="34"/>
      <c r="G592" s="34">
        <f t="shared" si="17"/>
        <v>70</v>
      </c>
      <c r="H592" s="109">
        <f t="shared" si="18"/>
        <v>70</v>
      </c>
    </row>
    <row r="593" spans="1:8" ht="25.5" x14ac:dyDescent="0.2">
      <c r="A593" s="74" t="s">
        <v>936</v>
      </c>
      <c r="B593" s="75" t="s">
        <v>937</v>
      </c>
      <c r="C593" s="76" t="s">
        <v>28</v>
      </c>
      <c r="D593" s="77">
        <v>79</v>
      </c>
      <c r="E593" s="33">
        <v>1</v>
      </c>
      <c r="F593" s="34"/>
      <c r="G593" s="34">
        <f t="shared" si="17"/>
        <v>79</v>
      </c>
      <c r="H593" s="109">
        <f t="shared" si="18"/>
        <v>79</v>
      </c>
    </row>
    <row r="594" spans="1:8" x14ac:dyDescent="0.2">
      <c r="A594" s="74" t="s">
        <v>938</v>
      </c>
      <c r="B594" s="75" t="s">
        <v>939</v>
      </c>
      <c r="C594" s="76" t="s">
        <v>17</v>
      </c>
      <c r="D594" s="77">
        <v>158</v>
      </c>
      <c r="E594" s="33">
        <v>1</v>
      </c>
      <c r="F594" s="34"/>
      <c r="G594" s="34">
        <f t="shared" si="17"/>
        <v>158</v>
      </c>
      <c r="H594" s="109">
        <f t="shared" si="18"/>
        <v>158</v>
      </c>
    </row>
    <row r="595" spans="1:8" x14ac:dyDescent="0.2">
      <c r="A595" s="74" t="s">
        <v>940</v>
      </c>
      <c r="B595" s="75" t="s">
        <v>941</v>
      </c>
      <c r="C595" s="76" t="s">
        <v>17</v>
      </c>
      <c r="D595" s="77">
        <v>158</v>
      </c>
      <c r="E595" s="33">
        <v>1</v>
      </c>
      <c r="F595" s="34"/>
      <c r="G595" s="34">
        <f t="shared" si="17"/>
        <v>158</v>
      </c>
      <c r="H595" s="109">
        <f t="shared" si="18"/>
        <v>158</v>
      </c>
    </row>
    <row r="596" spans="1:8" x14ac:dyDescent="0.2">
      <c r="A596" s="74" t="s">
        <v>942</v>
      </c>
      <c r="B596" s="75" t="s">
        <v>943</v>
      </c>
      <c r="C596" s="76" t="s">
        <v>723</v>
      </c>
      <c r="D596" s="77">
        <v>1</v>
      </c>
      <c r="E596" s="33">
        <v>1</v>
      </c>
      <c r="F596" s="34"/>
      <c r="G596" s="34">
        <f t="shared" si="17"/>
        <v>1</v>
      </c>
      <c r="H596" s="109">
        <f t="shared" si="18"/>
        <v>1</v>
      </c>
    </row>
    <row r="597" spans="1:8" ht="63.75" x14ac:dyDescent="0.2">
      <c r="A597" s="74" t="s">
        <v>944</v>
      </c>
      <c r="B597" s="75" t="s">
        <v>945</v>
      </c>
      <c r="C597" s="76" t="s">
        <v>723</v>
      </c>
      <c r="D597" s="77">
        <v>1</v>
      </c>
      <c r="E597" s="33">
        <v>1</v>
      </c>
      <c r="F597" s="34"/>
      <c r="G597" s="34">
        <f t="shared" si="17"/>
        <v>1</v>
      </c>
      <c r="H597" s="109">
        <f t="shared" si="18"/>
        <v>1</v>
      </c>
    </row>
    <row r="598" spans="1:8" s="62" customFormat="1" x14ac:dyDescent="0.25">
      <c r="A598" s="72"/>
      <c r="B598" s="71" t="s">
        <v>1249</v>
      </c>
      <c r="G598" s="62">
        <f>SUM(G577:G597)</f>
        <v>1096</v>
      </c>
      <c r="H598" s="62">
        <f t="shared" si="18"/>
        <v>0</v>
      </c>
    </row>
    <row r="599" spans="1:8" s="62" customFormat="1" ht="25.5" x14ac:dyDescent="0.25">
      <c r="A599" s="72"/>
      <c r="B599" s="71" t="s">
        <v>1217</v>
      </c>
      <c r="G599" s="62">
        <f>+G565+G598</f>
        <v>14880</v>
      </c>
      <c r="H599" s="62">
        <f t="shared" si="18"/>
        <v>0</v>
      </c>
    </row>
    <row r="600" spans="1:8" s="62" customFormat="1" x14ac:dyDescent="0.25">
      <c r="A600" s="72" t="s">
        <v>1335</v>
      </c>
      <c r="B600" s="71" t="s">
        <v>946</v>
      </c>
      <c r="H600" s="62">
        <f t="shared" si="18"/>
        <v>0</v>
      </c>
    </row>
    <row r="601" spans="1:8" s="62" customFormat="1" x14ac:dyDescent="0.25">
      <c r="A601" s="72" t="s">
        <v>947</v>
      </c>
      <c r="B601" s="71" t="s">
        <v>948</v>
      </c>
      <c r="H601" s="62">
        <f t="shared" si="18"/>
        <v>0</v>
      </c>
    </row>
    <row r="602" spans="1:8" ht="38.25" x14ac:dyDescent="0.2">
      <c r="A602" s="74" t="s">
        <v>949</v>
      </c>
      <c r="B602" s="75" t="s">
        <v>950</v>
      </c>
      <c r="C602" s="76" t="s">
        <v>951</v>
      </c>
      <c r="D602" s="77">
        <v>35</v>
      </c>
      <c r="E602" s="33">
        <v>1</v>
      </c>
      <c r="F602" s="34"/>
      <c r="G602" s="34">
        <f t="shared" si="17"/>
        <v>35</v>
      </c>
      <c r="H602" s="109">
        <f t="shared" si="18"/>
        <v>35</v>
      </c>
    </row>
    <row r="603" spans="1:8" x14ac:dyDescent="0.2">
      <c r="A603" s="74" t="s">
        <v>952</v>
      </c>
      <c r="B603" s="75" t="s">
        <v>953</v>
      </c>
      <c r="C603" s="76" t="s">
        <v>954</v>
      </c>
      <c r="D603" s="77">
        <v>380</v>
      </c>
      <c r="E603" s="33">
        <v>1</v>
      </c>
      <c r="F603" s="34"/>
      <c r="G603" s="34">
        <f t="shared" si="17"/>
        <v>380</v>
      </c>
      <c r="H603" s="109">
        <f t="shared" si="18"/>
        <v>380</v>
      </c>
    </row>
    <row r="604" spans="1:8" s="62" customFormat="1" x14ac:dyDescent="0.25">
      <c r="A604" s="72"/>
      <c r="B604" s="71" t="s">
        <v>1250</v>
      </c>
      <c r="G604" s="62">
        <f>SUM(G602:G603)</f>
        <v>415</v>
      </c>
      <c r="H604" s="62">
        <f t="shared" si="18"/>
        <v>0</v>
      </c>
    </row>
    <row r="605" spans="1:8" s="62" customFormat="1" x14ac:dyDescent="0.25">
      <c r="A605" s="72" t="s">
        <v>955</v>
      </c>
      <c r="B605" s="71" t="s">
        <v>956</v>
      </c>
      <c r="H605" s="62">
        <f t="shared" si="18"/>
        <v>0</v>
      </c>
    </row>
    <row r="606" spans="1:8" s="62" customFormat="1" x14ac:dyDescent="0.25">
      <c r="A606" s="72" t="s">
        <v>957</v>
      </c>
      <c r="B606" s="71" t="s">
        <v>958</v>
      </c>
      <c r="G606" s="62">
        <f t="shared" si="17"/>
        <v>0</v>
      </c>
      <c r="H606" s="62">
        <f t="shared" si="18"/>
        <v>0</v>
      </c>
    </row>
    <row r="607" spans="1:8" x14ac:dyDescent="0.2">
      <c r="A607" s="74" t="s">
        <v>959</v>
      </c>
      <c r="B607" s="75" t="s">
        <v>960</v>
      </c>
      <c r="C607" s="76" t="s">
        <v>961</v>
      </c>
      <c r="D607" s="77">
        <v>1601.6</v>
      </c>
      <c r="E607" s="33">
        <v>1</v>
      </c>
      <c r="F607" s="34"/>
      <c r="G607" s="34">
        <f t="shared" si="17"/>
        <v>1601.6</v>
      </c>
      <c r="H607" s="109">
        <f t="shared" si="18"/>
        <v>1601.6</v>
      </c>
    </row>
    <row r="608" spans="1:8" ht="63.75" x14ac:dyDescent="0.2">
      <c r="A608" s="74" t="s">
        <v>962</v>
      </c>
      <c r="B608" s="75" t="s">
        <v>963</v>
      </c>
      <c r="C608" s="76" t="s">
        <v>961</v>
      </c>
      <c r="D608" s="77">
        <v>1601.6</v>
      </c>
      <c r="E608" s="33">
        <v>1</v>
      </c>
      <c r="F608" s="34"/>
      <c r="G608" s="34">
        <f t="shared" si="17"/>
        <v>1601.6</v>
      </c>
      <c r="H608" s="109">
        <f t="shared" si="18"/>
        <v>1601.6</v>
      </c>
    </row>
    <row r="609" spans="1:8" ht="38.25" x14ac:dyDescent="0.2">
      <c r="A609" s="74" t="s">
        <v>964</v>
      </c>
      <c r="B609" s="75" t="s">
        <v>965</v>
      </c>
      <c r="C609" s="76" t="s">
        <v>63</v>
      </c>
      <c r="D609" s="77">
        <v>8008</v>
      </c>
      <c r="E609" s="33">
        <v>1</v>
      </c>
      <c r="F609" s="34"/>
      <c r="G609" s="34">
        <f t="shared" si="17"/>
        <v>8008</v>
      </c>
      <c r="H609" s="109">
        <f t="shared" si="18"/>
        <v>8008</v>
      </c>
    </row>
    <row r="610" spans="1:8" ht="89.25" x14ac:dyDescent="0.2">
      <c r="A610" s="74" t="s">
        <v>966</v>
      </c>
      <c r="B610" s="75" t="s">
        <v>967</v>
      </c>
      <c r="C610" s="76" t="s">
        <v>961</v>
      </c>
      <c r="D610" s="77">
        <v>700.7</v>
      </c>
      <c r="E610" s="33">
        <v>1</v>
      </c>
      <c r="F610" s="34"/>
      <c r="G610" s="34">
        <f t="shared" si="17"/>
        <v>700.7</v>
      </c>
      <c r="H610" s="109">
        <f t="shared" si="18"/>
        <v>700.7</v>
      </c>
    </row>
    <row r="611" spans="1:8" ht="89.25" x14ac:dyDescent="0.2">
      <c r="A611" s="74" t="s">
        <v>968</v>
      </c>
      <c r="B611" s="75" t="s">
        <v>969</v>
      </c>
      <c r="C611" s="76" t="s">
        <v>961</v>
      </c>
      <c r="D611" s="77">
        <v>700.7</v>
      </c>
      <c r="E611" s="33">
        <v>1</v>
      </c>
      <c r="F611" s="34"/>
      <c r="G611" s="34">
        <f t="shared" si="17"/>
        <v>700.7</v>
      </c>
      <c r="H611" s="109">
        <f t="shared" si="18"/>
        <v>700.7</v>
      </c>
    </row>
    <row r="612" spans="1:8" ht="38.25" x14ac:dyDescent="0.2">
      <c r="A612" s="74" t="s">
        <v>970</v>
      </c>
      <c r="B612" s="75" t="s">
        <v>971</v>
      </c>
      <c r="C612" s="76" t="s">
        <v>961</v>
      </c>
      <c r="D612" s="77">
        <v>3003</v>
      </c>
      <c r="E612" s="33">
        <v>1</v>
      </c>
      <c r="F612" s="34"/>
      <c r="G612" s="34">
        <f t="shared" si="17"/>
        <v>3003</v>
      </c>
      <c r="H612" s="109">
        <f t="shared" si="18"/>
        <v>3003</v>
      </c>
    </row>
    <row r="613" spans="1:8" ht="76.5" x14ac:dyDescent="0.2">
      <c r="A613" s="74" t="s">
        <v>972</v>
      </c>
      <c r="B613" s="75" t="s">
        <v>973</v>
      </c>
      <c r="C613" s="76" t="s">
        <v>63</v>
      </c>
      <c r="D613" s="77">
        <v>1601.6</v>
      </c>
      <c r="E613" s="33">
        <v>1</v>
      </c>
      <c r="F613" s="34"/>
      <c r="G613" s="34">
        <f t="shared" si="17"/>
        <v>1601.6</v>
      </c>
      <c r="H613" s="109">
        <f t="shared" si="18"/>
        <v>1601.6</v>
      </c>
    </row>
    <row r="614" spans="1:8" ht="76.5" x14ac:dyDescent="0.2">
      <c r="A614" s="74" t="s">
        <v>974</v>
      </c>
      <c r="B614" s="75" t="s">
        <v>975</v>
      </c>
      <c r="C614" s="76" t="s">
        <v>961</v>
      </c>
      <c r="D614" s="77">
        <v>1071.5999999999999</v>
      </c>
      <c r="E614" s="33">
        <v>1</v>
      </c>
      <c r="F614" s="34"/>
      <c r="G614" s="34">
        <f t="shared" si="17"/>
        <v>1071.5999999999999</v>
      </c>
      <c r="H614" s="109">
        <f t="shared" si="18"/>
        <v>1071.5999999999999</v>
      </c>
    </row>
    <row r="615" spans="1:8" ht="25.5" x14ac:dyDescent="0.2">
      <c r="A615" s="74" t="s">
        <v>974</v>
      </c>
      <c r="B615" s="75" t="s">
        <v>976</v>
      </c>
      <c r="C615" s="76" t="s">
        <v>63</v>
      </c>
      <c r="D615" s="77">
        <v>2650</v>
      </c>
      <c r="E615" s="33">
        <v>1</v>
      </c>
      <c r="F615" s="34"/>
      <c r="G615" s="34">
        <f t="shared" si="17"/>
        <v>2650</v>
      </c>
      <c r="H615" s="109">
        <f t="shared" si="18"/>
        <v>2650</v>
      </c>
    </row>
    <row r="616" spans="1:8" s="62" customFormat="1" x14ac:dyDescent="0.25">
      <c r="A616" s="72"/>
      <c r="B616" s="71" t="s">
        <v>1251</v>
      </c>
      <c r="G616" s="62">
        <f>SUM(G606:G615)</f>
        <v>20938.8</v>
      </c>
      <c r="H616" s="62">
        <f t="shared" si="18"/>
        <v>0</v>
      </c>
    </row>
    <row r="617" spans="1:8" s="62" customFormat="1" x14ac:dyDescent="0.25">
      <c r="A617" s="72" t="s">
        <v>977</v>
      </c>
      <c r="B617" s="71" t="s">
        <v>978</v>
      </c>
      <c r="H617" s="62">
        <f t="shared" si="18"/>
        <v>0</v>
      </c>
    </row>
    <row r="618" spans="1:8" ht="63.75" x14ac:dyDescent="0.2">
      <c r="A618" s="74" t="s">
        <v>979</v>
      </c>
      <c r="B618" s="75" t="s">
        <v>980</v>
      </c>
      <c r="C618" s="76" t="s">
        <v>63</v>
      </c>
      <c r="D618" s="77">
        <v>1217</v>
      </c>
      <c r="E618" s="33">
        <v>1</v>
      </c>
      <c r="F618" s="34"/>
      <c r="G618" s="34">
        <f t="shared" si="17"/>
        <v>1217</v>
      </c>
      <c r="H618" s="109">
        <f t="shared" si="18"/>
        <v>1217</v>
      </c>
    </row>
    <row r="619" spans="1:8" ht="25.5" x14ac:dyDescent="0.2">
      <c r="A619" s="74" t="s">
        <v>981</v>
      </c>
      <c r="B619" s="75" t="s">
        <v>982</v>
      </c>
      <c r="C619" s="76" t="s">
        <v>28</v>
      </c>
      <c r="D619" s="77">
        <v>94</v>
      </c>
      <c r="E619" s="33">
        <v>1</v>
      </c>
      <c r="F619" s="34"/>
      <c r="G619" s="34">
        <f t="shared" si="17"/>
        <v>94</v>
      </c>
      <c r="H619" s="109">
        <f t="shared" si="18"/>
        <v>94</v>
      </c>
    </row>
    <row r="620" spans="1:8" ht="25.5" x14ac:dyDescent="0.2">
      <c r="A620" s="74" t="s">
        <v>983</v>
      </c>
      <c r="B620" s="75" t="s">
        <v>984</v>
      </c>
      <c r="C620" s="76" t="s">
        <v>28</v>
      </c>
      <c r="D620" s="77">
        <v>7.2</v>
      </c>
      <c r="E620" s="33">
        <v>1</v>
      </c>
      <c r="F620" s="34"/>
      <c r="G620" s="34">
        <f t="shared" si="17"/>
        <v>7.2</v>
      </c>
      <c r="H620" s="109">
        <f t="shared" si="18"/>
        <v>7.2</v>
      </c>
    </row>
    <row r="621" spans="1:8" ht="25.5" x14ac:dyDescent="0.2">
      <c r="A621" s="74" t="s">
        <v>985</v>
      </c>
      <c r="B621" s="75" t="s">
        <v>986</v>
      </c>
      <c r="C621" s="76" t="s">
        <v>28</v>
      </c>
      <c r="D621" s="77">
        <v>660</v>
      </c>
      <c r="E621" s="33">
        <v>1</v>
      </c>
      <c r="F621" s="34"/>
      <c r="G621" s="34">
        <f t="shared" si="17"/>
        <v>660</v>
      </c>
      <c r="H621" s="109">
        <f t="shared" si="18"/>
        <v>660</v>
      </c>
    </row>
    <row r="622" spans="1:8" ht="25.5" x14ac:dyDescent="0.2">
      <c r="A622" s="74" t="s">
        <v>987</v>
      </c>
      <c r="B622" s="75" t="s">
        <v>988</v>
      </c>
      <c r="C622" s="76" t="s">
        <v>63</v>
      </c>
      <c r="D622" s="77">
        <v>404.5</v>
      </c>
      <c r="E622" s="33">
        <v>1</v>
      </c>
      <c r="F622" s="34"/>
      <c r="G622" s="34">
        <f t="shared" ref="G622:G684" si="19">ROUND($D622*E622,2)</f>
        <v>404.5</v>
      </c>
      <c r="H622" s="109">
        <f t="shared" si="18"/>
        <v>404.5</v>
      </c>
    </row>
    <row r="623" spans="1:8" ht="25.5" x14ac:dyDescent="0.2">
      <c r="A623" s="74" t="s">
        <v>989</v>
      </c>
      <c r="B623" s="75" t="s">
        <v>990</v>
      </c>
      <c r="C623" s="76" t="s">
        <v>28</v>
      </c>
      <c r="D623" s="77">
        <v>468</v>
      </c>
      <c r="E623" s="33">
        <v>1</v>
      </c>
      <c r="F623" s="34"/>
      <c r="G623" s="34">
        <f t="shared" si="19"/>
        <v>468</v>
      </c>
      <c r="H623" s="109">
        <f t="shared" si="18"/>
        <v>468</v>
      </c>
    </row>
    <row r="624" spans="1:8" x14ac:dyDescent="0.2">
      <c r="A624" s="74" t="s">
        <v>991</v>
      </c>
      <c r="B624" s="75" t="s">
        <v>992</v>
      </c>
      <c r="C624" s="76" t="s">
        <v>17</v>
      </c>
      <c r="D624" s="77">
        <v>9</v>
      </c>
      <c r="E624" s="33">
        <v>1</v>
      </c>
      <c r="F624" s="34"/>
      <c r="G624" s="34">
        <f t="shared" si="19"/>
        <v>9</v>
      </c>
      <c r="H624" s="109">
        <f t="shared" si="18"/>
        <v>9</v>
      </c>
    </row>
    <row r="625" spans="1:8" x14ac:dyDescent="0.2">
      <c r="A625" s="74" t="s">
        <v>993</v>
      </c>
      <c r="B625" s="75" t="s">
        <v>994</v>
      </c>
      <c r="C625" s="76" t="s">
        <v>17</v>
      </c>
      <c r="D625" s="77">
        <v>18</v>
      </c>
      <c r="E625" s="33">
        <v>1</v>
      </c>
      <c r="F625" s="34"/>
      <c r="G625" s="34">
        <f t="shared" si="19"/>
        <v>18</v>
      </c>
      <c r="H625" s="109">
        <f t="shared" si="18"/>
        <v>18</v>
      </c>
    </row>
    <row r="626" spans="1:8" ht="25.5" x14ac:dyDescent="0.2">
      <c r="A626" s="74" t="s">
        <v>995</v>
      </c>
      <c r="B626" s="75" t="s">
        <v>996</v>
      </c>
      <c r="C626" s="76" t="s">
        <v>17</v>
      </c>
      <c r="D626" s="77">
        <v>8</v>
      </c>
      <c r="E626" s="33">
        <v>1</v>
      </c>
      <c r="F626" s="34"/>
      <c r="G626" s="34">
        <f t="shared" si="19"/>
        <v>8</v>
      </c>
      <c r="H626" s="109">
        <f t="shared" si="18"/>
        <v>8</v>
      </c>
    </row>
    <row r="627" spans="1:8" x14ac:dyDescent="0.2">
      <c r="A627" s="74" t="s">
        <v>997</v>
      </c>
      <c r="B627" s="75" t="s">
        <v>998</v>
      </c>
      <c r="C627" s="76" t="s">
        <v>63</v>
      </c>
      <c r="D627" s="77">
        <v>32.6</v>
      </c>
      <c r="E627" s="33">
        <v>1</v>
      </c>
      <c r="F627" s="34"/>
      <c r="G627" s="34">
        <f t="shared" si="19"/>
        <v>32.6</v>
      </c>
      <c r="H627" s="109">
        <f t="shared" si="18"/>
        <v>32.6</v>
      </c>
    </row>
    <row r="628" spans="1:8" ht="25.5" x14ac:dyDescent="0.2">
      <c r="A628" s="74" t="s">
        <v>999</v>
      </c>
      <c r="B628" s="75" t="s">
        <v>1000</v>
      </c>
      <c r="C628" s="76" t="s">
        <v>17</v>
      </c>
      <c r="D628" s="77">
        <v>94</v>
      </c>
      <c r="E628" s="33">
        <v>1</v>
      </c>
      <c r="F628" s="34"/>
      <c r="G628" s="34">
        <f t="shared" si="19"/>
        <v>94</v>
      </c>
      <c r="H628" s="109">
        <f t="shared" si="18"/>
        <v>94</v>
      </c>
    </row>
    <row r="629" spans="1:8" ht="25.5" x14ac:dyDescent="0.2">
      <c r="A629" s="74" t="s">
        <v>1001</v>
      </c>
      <c r="B629" s="75" t="s">
        <v>1002</v>
      </c>
      <c r="C629" s="76" t="s">
        <v>28</v>
      </c>
      <c r="D629" s="77">
        <v>278</v>
      </c>
      <c r="E629" s="33">
        <v>1</v>
      </c>
      <c r="F629" s="34"/>
      <c r="G629" s="34">
        <f t="shared" si="19"/>
        <v>278</v>
      </c>
      <c r="H629" s="109">
        <f t="shared" si="18"/>
        <v>278</v>
      </c>
    </row>
    <row r="630" spans="1:8" s="62" customFormat="1" ht="25.5" x14ac:dyDescent="0.25">
      <c r="A630" s="72"/>
      <c r="B630" s="71" t="s">
        <v>1252</v>
      </c>
      <c r="G630" s="62">
        <f>SUM(G618:G629)</f>
        <v>3290.3</v>
      </c>
      <c r="H630" s="62">
        <f t="shared" si="18"/>
        <v>0</v>
      </c>
    </row>
    <row r="631" spans="1:8" s="62" customFormat="1" x14ac:dyDescent="0.25">
      <c r="A631" s="72" t="s">
        <v>1337</v>
      </c>
      <c r="B631" s="71" t="s">
        <v>1003</v>
      </c>
      <c r="H631" s="62">
        <f t="shared" si="18"/>
        <v>0</v>
      </c>
    </row>
    <row r="632" spans="1:8" x14ac:dyDescent="0.2">
      <c r="A632" s="74" t="s">
        <v>1004</v>
      </c>
      <c r="B632" s="75" t="s">
        <v>1005</v>
      </c>
      <c r="C632" s="76" t="s">
        <v>17</v>
      </c>
      <c r="D632" s="77">
        <v>1</v>
      </c>
      <c r="E632" s="33">
        <v>1</v>
      </c>
      <c r="F632" s="34"/>
      <c r="G632" s="34">
        <f t="shared" si="19"/>
        <v>1</v>
      </c>
      <c r="H632" s="109">
        <f t="shared" si="18"/>
        <v>1</v>
      </c>
    </row>
    <row r="633" spans="1:8" x14ac:dyDescent="0.2">
      <c r="A633" s="74" t="s">
        <v>1006</v>
      </c>
      <c r="B633" s="75" t="s">
        <v>1007</v>
      </c>
      <c r="C633" s="76" t="s">
        <v>17</v>
      </c>
      <c r="D633" s="77">
        <v>1</v>
      </c>
      <c r="E633" s="33">
        <v>1</v>
      </c>
      <c r="F633" s="34"/>
      <c r="G633" s="34">
        <f t="shared" si="19"/>
        <v>1</v>
      </c>
      <c r="H633" s="109">
        <f t="shared" si="18"/>
        <v>1</v>
      </c>
    </row>
    <row r="634" spans="1:8" x14ac:dyDescent="0.2">
      <c r="A634" s="74" t="s">
        <v>1008</v>
      </c>
      <c r="B634" s="75" t="s">
        <v>1009</v>
      </c>
      <c r="C634" s="76" t="s">
        <v>17</v>
      </c>
      <c r="D634" s="77">
        <v>1</v>
      </c>
      <c r="E634" s="33">
        <v>1</v>
      </c>
      <c r="F634" s="34"/>
      <c r="G634" s="34">
        <f t="shared" si="19"/>
        <v>1</v>
      </c>
      <c r="H634" s="109">
        <f t="shared" si="18"/>
        <v>1</v>
      </c>
    </row>
    <row r="635" spans="1:8" s="62" customFormat="1" x14ac:dyDescent="0.25">
      <c r="A635" s="72"/>
      <c r="B635" s="71" t="s">
        <v>1253</v>
      </c>
      <c r="G635" s="62">
        <f>SUM(G632:G634)</f>
        <v>3</v>
      </c>
      <c r="H635" s="62">
        <f t="shared" si="18"/>
        <v>0</v>
      </c>
    </row>
    <row r="636" spans="1:8" s="62" customFormat="1" x14ac:dyDescent="0.25">
      <c r="A636" s="72"/>
      <c r="B636" s="71" t="s">
        <v>1254</v>
      </c>
      <c r="G636" s="62">
        <f>+G604+G616+G630+G635</f>
        <v>24647.1</v>
      </c>
      <c r="H636" s="62">
        <f t="shared" si="18"/>
        <v>0</v>
      </c>
    </row>
    <row r="637" spans="1:8" s="62" customFormat="1" x14ac:dyDescent="0.25">
      <c r="A637" s="72" t="s">
        <v>1010</v>
      </c>
      <c r="B637" s="71" t="s">
        <v>1011</v>
      </c>
      <c r="H637" s="62">
        <f t="shared" si="18"/>
        <v>0</v>
      </c>
    </row>
    <row r="638" spans="1:8" ht="25.5" x14ac:dyDescent="0.2">
      <c r="A638" s="74" t="s">
        <v>1012</v>
      </c>
      <c r="B638" s="75" t="s">
        <v>1013</v>
      </c>
      <c r="C638" s="76" t="s">
        <v>894</v>
      </c>
      <c r="D638" s="77">
        <v>2</v>
      </c>
      <c r="E638" s="33">
        <v>1</v>
      </c>
      <c r="F638" s="34"/>
      <c r="G638" s="34">
        <f t="shared" si="19"/>
        <v>2</v>
      </c>
      <c r="H638" s="109">
        <f t="shared" si="18"/>
        <v>2</v>
      </c>
    </row>
    <row r="639" spans="1:8" ht="76.5" x14ac:dyDescent="0.2">
      <c r="A639" s="74" t="s">
        <v>1014</v>
      </c>
      <c r="B639" s="75" t="s">
        <v>1015</v>
      </c>
      <c r="C639" s="76" t="s">
        <v>28</v>
      </c>
      <c r="D639" s="77">
        <v>13</v>
      </c>
      <c r="E639" s="33">
        <v>1</v>
      </c>
      <c r="F639" s="34"/>
      <c r="G639" s="34">
        <f t="shared" si="19"/>
        <v>13</v>
      </c>
      <c r="H639" s="109">
        <f t="shared" si="18"/>
        <v>13</v>
      </c>
    </row>
    <row r="640" spans="1:8" ht="76.5" x14ac:dyDescent="0.2">
      <c r="A640" s="74" t="s">
        <v>1016</v>
      </c>
      <c r="B640" s="75" t="s">
        <v>1017</v>
      </c>
      <c r="C640" s="76" t="s">
        <v>28</v>
      </c>
      <c r="D640" s="77">
        <v>240</v>
      </c>
      <c r="E640" s="33">
        <v>1</v>
      </c>
      <c r="F640" s="34"/>
      <c r="G640" s="34">
        <f t="shared" si="19"/>
        <v>240</v>
      </c>
      <c r="H640" s="109">
        <f t="shared" si="18"/>
        <v>240</v>
      </c>
    </row>
    <row r="641" spans="1:8" ht="89.25" x14ac:dyDescent="0.2">
      <c r="A641" s="74" t="s">
        <v>1018</v>
      </c>
      <c r="B641" s="75" t="s">
        <v>1019</v>
      </c>
      <c r="C641" s="76" t="s">
        <v>17</v>
      </c>
      <c r="D641" s="77">
        <v>10</v>
      </c>
      <c r="E641" s="33">
        <v>1</v>
      </c>
      <c r="F641" s="34"/>
      <c r="G641" s="34">
        <f t="shared" si="19"/>
        <v>10</v>
      </c>
      <c r="H641" s="109">
        <f t="shared" si="18"/>
        <v>10</v>
      </c>
    </row>
    <row r="642" spans="1:8" ht="89.25" x14ac:dyDescent="0.2">
      <c r="A642" s="74" t="s">
        <v>1020</v>
      </c>
      <c r="B642" s="75" t="s">
        <v>1021</v>
      </c>
      <c r="C642" s="76" t="s">
        <v>17</v>
      </c>
      <c r="D642" s="77">
        <v>15</v>
      </c>
      <c r="E642" s="33">
        <v>1</v>
      </c>
      <c r="F642" s="34"/>
      <c r="G642" s="34">
        <f t="shared" si="19"/>
        <v>15</v>
      </c>
      <c r="H642" s="109">
        <f t="shared" si="18"/>
        <v>15</v>
      </c>
    </row>
    <row r="643" spans="1:8" ht="76.5" x14ac:dyDescent="0.2">
      <c r="A643" s="74" t="s">
        <v>1022</v>
      </c>
      <c r="B643" s="75" t="s">
        <v>1023</v>
      </c>
      <c r="C643" s="76" t="s">
        <v>17</v>
      </c>
      <c r="D643" s="77">
        <v>1</v>
      </c>
      <c r="E643" s="33">
        <v>1</v>
      </c>
      <c r="F643" s="34"/>
      <c r="G643" s="34">
        <f t="shared" si="19"/>
        <v>1</v>
      </c>
      <c r="H643" s="109">
        <f t="shared" si="18"/>
        <v>1</v>
      </c>
    </row>
    <row r="644" spans="1:8" ht="63.75" x14ac:dyDescent="0.2">
      <c r="A644" s="74" t="s">
        <v>404</v>
      </c>
      <c r="B644" s="75" t="s">
        <v>1024</v>
      </c>
      <c r="C644" s="76" t="s">
        <v>28</v>
      </c>
      <c r="D644" s="77">
        <v>60</v>
      </c>
      <c r="E644" s="33">
        <v>1</v>
      </c>
      <c r="F644" s="34"/>
      <c r="G644" s="34">
        <f t="shared" si="19"/>
        <v>60</v>
      </c>
      <c r="H644" s="109">
        <f t="shared" si="18"/>
        <v>60</v>
      </c>
    </row>
    <row r="645" spans="1:8" ht="76.5" x14ac:dyDescent="0.2">
      <c r="A645" s="74" t="s">
        <v>1025</v>
      </c>
      <c r="B645" s="75" t="s">
        <v>1026</v>
      </c>
      <c r="C645" s="76" t="s">
        <v>28</v>
      </c>
      <c r="D645" s="77">
        <v>128</v>
      </c>
      <c r="E645" s="33">
        <v>1</v>
      </c>
      <c r="F645" s="34"/>
      <c r="G645" s="34">
        <f t="shared" si="19"/>
        <v>128</v>
      </c>
      <c r="H645" s="109">
        <f t="shared" si="18"/>
        <v>128</v>
      </c>
    </row>
    <row r="646" spans="1:8" x14ac:dyDescent="0.2">
      <c r="A646" s="74" t="s">
        <v>1027</v>
      </c>
      <c r="B646" s="75" t="s">
        <v>1028</v>
      </c>
      <c r="C646" s="76"/>
      <c r="D646" s="77"/>
      <c r="E646" s="33">
        <v>1</v>
      </c>
      <c r="F646" s="34"/>
      <c r="G646" s="34">
        <f t="shared" si="19"/>
        <v>0</v>
      </c>
      <c r="H646" s="109">
        <f t="shared" si="18"/>
        <v>0</v>
      </c>
    </row>
    <row r="647" spans="1:8" ht="25.5" x14ac:dyDescent="0.2">
      <c r="A647" s="74" t="s">
        <v>1029</v>
      </c>
      <c r="B647" s="75" t="s">
        <v>1030</v>
      </c>
      <c r="C647" s="76" t="s">
        <v>63</v>
      </c>
      <c r="D647" s="77">
        <v>480</v>
      </c>
      <c r="E647" s="33">
        <v>1</v>
      </c>
      <c r="F647" s="34"/>
      <c r="G647" s="34">
        <f t="shared" si="19"/>
        <v>480</v>
      </c>
      <c r="H647" s="109">
        <f t="shared" si="18"/>
        <v>480</v>
      </c>
    </row>
    <row r="648" spans="1:8" ht="25.5" x14ac:dyDescent="0.2">
      <c r="A648" s="74" t="s">
        <v>1031</v>
      </c>
      <c r="B648" s="75" t="s">
        <v>1032</v>
      </c>
      <c r="C648" s="76" t="s">
        <v>17</v>
      </c>
      <c r="D648" s="77">
        <v>16</v>
      </c>
      <c r="E648" s="33">
        <v>1</v>
      </c>
      <c r="F648" s="34"/>
      <c r="G648" s="34">
        <f t="shared" si="19"/>
        <v>16</v>
      </c>
      <c r="H648" s="109">
        <f t="shared" si="18"/>
        <v>16</v>
      </c>
    </row>
    <row r="649" spans="1:8" ht="25.5" x14ac:dyDescent="0.2">
      <c r="A649" s="74" t="s">
        <v>1033</v>
      </c>
      <c r="B649" s="75" t="s">
        <v>1034</v>
      </c>
      <c r="C649" s="76" t="s">
        <v>17</v>
      </c>
      <c r="D649" s="77">
        <v>42</v>
      </c>
      <c r="E649" s="33">
        <v>1</v>
      </c>
      <c r="F649" s="34"/>
      <c r="G649" s="34">
        <f t="shared" si="19"/>
        <v>42</v>
      </c>
      <c r="H649" s="109">
        <f t="shared" si="18"/>
        <v>42</v>
      </c>
    </row>
    <row r="650" spans="1:8" ht="25.5" x14ac:dyDescent="0.2">
      <c r="A650" s="74" t="s">
        <v>1035</v>
      </c>
      <c r="B650" s="75" t="s">
        <v>1036</v>
      </c>
      <c r="C650" s="76" t="s">
        <v>17</v>
      </c>
      <c r="D650" s="77">
        <v>56</v>
      </c>
      <c r="E650" s="33">
        <v>1</v>
      </c>
      <c r="F650" s="34"/>
      <c r="G650" s="34">
        <f t="shared" si="19"/>
        <v>56</v>
      </c>
      <c r="H650" s="109">
        <f t="shared" si="18"/>
        <v>56</v>
      </c>
    </row>
    <row r="651" spans="1:8" ht="25.5" x14ac:dyDescent="0.2">
      <c r="A651" s="74" t="s">
        <v>1037</v>
      </c>
      <c r="B651" s="75" t="s">
        <v>1038</v>
      </c>
      <c r="C651" s="76" t="s">
        <v>17</v>
      </c>
      <c r="D651" s="77">
        <v>37</v>
      </c>
      <c r="E651" s="33">
        <v>1</v>
      </c>
      <c r="F651" s="34"/>
      <c r="G651" s="34">
        <f t="shared" si="19"/>
        <v>37</v>
      </c>
      <c r="H651" s="109">
        <f t="shared" si="18"/>
        <v>37</v>
      </c>
    </row>
    <row r="652" spans="1:8" ht="25.5" x14ac:dyDescent="0.2">
      <c r="A652" s="74" t="s">
        <v>1039</v>
      </c>
      <c r="B652" s="75" t="s">
        <v>1040</v>
      </c>
      <c r="C652" s="76" t="s">
        <v>63</v>
      </c>
      <c r="D652" s="77">
        <v>11</v>
      </c>
      <c r="E652" s="33">
        <v>1</v>
      </c>
      <c r="F652" s="34"/>
      <c r="G652" s="34">
        <f t="shared" si="19"/>
        <v>11</v>
      </c>
      <c r="H652" s="109">
        <f t="shared" si="18"/>
        <v>11</v>
      </c>
    </row>
    <row r="653" spans="1:8" ht="25.5" x14ac:dyDescent="0.2">
      <c r="A653" s="74" t="s">
        <v>1041</v>
      </c>
      <c r="B653" s="75" t="s">
        <v>1042</v>
      </c>
      <c r="C653" s="76" t="s">
        <v>17</v>
      </c>
      <c r="D653" s="77">
        <v>7</v>
      </c>
      <c r="E653" s="33">
        <v>1</v>
      </c>
      <c r="F653" s="34"/>
      <c r="G653" s="34">
        <f t="shared" si="19"/>
        <v>7</v>
      </c>
      <c r="H653" s="109">
        <f t="shared" si="18"/>
        <v>7</v>
      </c>
    </row>
    <row r="654" spans="1:8" s="62" customFormat="1" x14ac:dyDescent="0.25">
      <c r="A654" s="72"/>
      <c r="B654" s="71" t="s">
        <v>1255</v>
      </c>
      <c r="G654" s="62">
        <f>SUM(G638:G653)</f>
        <v>1118</v>
      </c>
      <c r="H654" s="62">
        <f t="shared" si="18"/>
        <v>0</v>
      </c>
    </row>
    <row r="655" spans="1:8" s="62" customFormat="1" x14ac:dyDescent="0.25">
      <c r="A655" s="72" t="s">
        <v>1279</v>
      </c>
      <c r="B655" s="71" t="s">
        <v>1043</v>
      </c>
      <c r="H655" s="62">
        <f t="shared" ref="H655:H717" si="20">ROUND($D655*E655,2)</f>
        <v>0</v>
      </c>
    </row>
    <row r="656" spans="1:8" ht="114.75" x14ac:dyDescent="0.2">
      <c r="A656" s="74" t="s">
        <v>1280</v>
      </c>
      <c r="B656" s="75" t="s">
        <v>1044</v>
      </c>
      <c r="C656" s="76" t="s">
        <v>28</v>
      </c>
      <c r="D656" s="77">
        <v>156</v>
      </c>
      <c r="E656" s="33">
        <v>1</v>
      </c>
      <c r="F656" s="34"/>
      <c r="G656" s="34">
        <f t="shared" si="19"/>
        <v>156</v>
      </c>
      <c r="H656" s="109">
        <f t="shared" si="20"/>
        <v>156</v>
      </c>
    </row>
    <row r="657" spans="1:8" ht="114.75" x14ac:dyDescent="0.2">
      <c r="A657" s="74" t="s">
        <v>1281</v>
      </c>
      <c r="B657" s="75" t="s">
        <v>1045</v>
      </c>
      <c r="C657" s="76" t="s">
        <v>28</v>
      </c>
      <c r="D657" s="77">
        <v>426</v>
      </c>
      <c r="E657" s="33">
        <v>1</v>
      </c>
      <c r="F657" s="34"/>
      <c r="G657" s="34">
        <f t="shared" si="19"/>
        <v>426</v>
      </c>
      <c r="H657" s="109">
        <f t="shared" si="20"/>
        <v>426</v>
      </c>
    </row>
    <row r="658" spans="1:8" ht="229.5" x14ac:dyDescent="0.2">
      <c r="A658" s="74" t="s">
        <v>1282</v>
      </c>
      <c r="B658" s="75" t="s">
        <v>1046</v>
      </c>
      <c r="C658" s="76" t="s">
        <v>17</v>
      </c>
      <c r="D658" s="77">
        <v>1</v>
      </c>
      <c r="E658" s="33">
        <v>1</v>
      </c>
      <c r="F658" s="34"/>
      <c r="G658" s="34">
        <f t="shared" si="19"/>
        <v>1</v>
      </c>
      <c r="H658" s="109">
        <f t="shared" si="20"/>
        <v>1</v>
      </c>
    </row>
    <row r="659" spans="1:8" ht="229.5" x14ac:dyDescent="0.2">
      <c r="A659" s="74" t="s">
        <v>1283</v>
      </c>
      <c r="B659" s="75" t="s">
        <v>1047</v>
      </c>
      <c r="C659" s="76" t="s">
        <v>17</v>
      </c>
      <c r="D659" s="77">
        <v>2</v>
      </c>
      <c r="E659" s="33">
        <v>1</v>
      </c>
      <c r="F659" s="34"/>
      <c r="G659" s="34">
        <f t="shared" si="19"/>
        <v>2</v>
      </c>
      <c r="H659" s="109">
        <f t="shared" si="20"/>
        <v>2</v>
      </c>
    </row>
    <row r="660" spans="1:8" ht="229.5" x14ac:dyDescent="0.2">
      <c r="A660" s="74" t="s">
        <v>1284</v>
      </c>
      <c r="B660" s="75" t="s">
        <v>1048</v>
      </c>
      <c r="C660" s="76" t="s">
        <v>17</v>
      </c>
      <c r="D660" s="77">
        <v>1</v>
      </c>
      <c r="E660" s="33">
        <v>1</v>
      </c>
      <c r="F660" s="34"/>
      <c r="G660" s="34">
        <f t="shared" si="19"/>
        <v>1</v>
      </c>
      <c r="H660" s="109">
        <f t="shared" si="20"/>
        <v>1</v>
      </c>
    </row>
    <row r="661" spans="1:8" ht="127.5" x14ac:dyDescent="0.2">
      <c r="A661" s="74" t="s">
        <v>1285</v>
      </c>
      <c r="B661" s="75" t="s">
        <v>1049</v>
      </c>
      <c r="C661" s="76" t="s">
        <v>28</v>
      </c>
      <c r="D661" s="77">
        <v>582</v>
      </c>
      <c r="E661" s="33">
        <v>1</v>
      </c>
      <c r="F661" s="34"/>
      <c r="G661" s="34">
        <f t="shared" si="19"/>
        <v>582</v>
      </c>
      <c r="H661" s="109">
        <f t="shared" si="20"/>
        <v>582</v>
      </c>
    </row>
    <row r="662" spans="1:8" ht="63.75" x14ac:dyDescent="0.2">
      <c r="A662" s="74" t="s">
        <v>1286</v>
      </c>
      <c r="B662" s="75" t="s">
        <v>1050</v>
      </c>
      <c r="C662" s="76" t="s">
        <v>17</v>
      </c>
      <c r="D662" s="77">
        <v>9</v>
      </c>
      <c r="E662" s="33">
        <v>1</v>
      </c>
      <c r="F662" s="34"/>
      <c r="G662" s="34">
        <f t="shared" si="19"/>
        <v>9</v>
      </c>
      <c r="H662" s="109">
        <f t="shared" si="20"/>
        <v>9</v>
      </c>
    </row>
    <row r="663" spans="1:8" ht="102" x14ac:dyDescent="0.2">
      <c r="A663" s="74" t="s">
        <v>1287</v>
      </c>
      <c r="B663" s="75" t="s">
        <v>1051</v>
      </c>
      <c r="C663" s="76" t="s">
        <v>17</v>
      </c>
      <c r="D663" s="77">
        <v>3</v>
      </c>
      <c r="E663" s="33">
        <v>1</v>
      </c>
      <c r="F663" s="34"/>
      <c r="G663" s="34">
        <f t="shared" si="19"/>
        <v>3</v>
      </c>
      <c r="H663" s="109">
        <f t="shared" si="20"/>
        <v>3</v>
      </c>
    </row>
    <row r="664" spans="1:8" ht="89.25" x14ac:dyDescent="0.2">
      <c r="A664" s="74" t="s">
        <v>1288</v>
      </c>
      <c r="B664" s="75" t="s">
        <v>1052</v>
      </c>
      <c r="C664" s="76" t="s">
        <v>17</v>
      </c>
      <c r="D664" s="77">
        <v>6</v>
      </c>
      <c r="E664" s="33">
        <v>1</v>
      </c>
      <c r="F664" s="34"/>
      <c r="G664" s="34">
        <f t="shared" si="19"/>
        <v>6</v>
      </c>
      <c r="H664" s="109">
        <f t="shared" si="20"/>
        <v>6</v>
      </c>
    </row>
    <row r="665" spans="1:8" ht="102" x14ac:dyDescent="0.2">
      <c r="A665" s="74" t="s">
        <v>1289</v>
      </c>
      <c r="B665" s="75" t="s">
        <v>1053</v>
      </c>
      <c r="C665" s="76" t="s">
        <v>17</v>
      </c>
      <c r="D665" s="77">
        <v>2</v>
      </c>
      <c r="E665" s="33">
        <v>1</v>
      </c>
      <c r="F665" s="34"/>
      <c r="G665" s="34">
        <f t="shared" si="19"/>
        <v>2</v>
      </c>
      <c r="H665" s="109">
        <f t="shared" si="20"/>
        <v>2</v>
      </c>
    </row>
    <row r="666" spans="1:8" ht="153" x14ac:dyDescent="0.2">
      <c r="A666" s="74" t="s">
        <v>1290</v>
      </c>
      <c r="B666" s="75" t="s">
        <v>1054</v>
      </c>
      <c r="C666" s="76" t="s">
        <v>17</v>
      </c>
      <c r="D666" s="77">
        <v>1</v>
      </c>
      <c r="E666" s="33">
        <v>1</v>
      </c>
      <c r="F666" s="34"/>
      <c r="G666" s="34">
        <f t="shared" si="19"/>
        <v>1</v>
      </c>
      <c r="H666" s="109">
        <f t="shared" si="20"/>
        <v>1</v>
      </c>
    </row>
    <row r="667" spans="1:8" ht="127.5" x14ac:dyDescent="0.2">
      <c r="A667" s="74" t="s">
        <v>1291</v>
      </c>
      <c r="B667" s="75" t="s">
        <v>1055</v>
      </c>
      <c r="C667" s="76" t="s">
        <v>723</v>
      </c>
      <c r="D667" s="77">
        <v>1</v>
      </c>
      <c r="E667" s="33">
        <v>1</v>
      </c>
      <c r="F667" s="34"/>
      <c r="G667" s="34">
        <f t="shared" si="19"/>
        <v>1</v>
      </c>
      <c r="H667" s="109">
        <f t="shared" si="20"/>
        <v>1</v>
      </c>
    </row>
    <row r="668" spans="1:8" ht="114.75" x14ac:dyDescent="0.2">
      <c r="A668" s="74" t="s">
        <v>1292</v>
      </c>
      <c r="B668" s="75" t="s">
        <v>1056</v>
      </c>
      <c r="C668" s="76" t="s">
        <v>723</v>
      </c>
      <c r="D668" s="77">
        <v>1</v>
      </c>
      <c r="E668" s="33">
        <v>1</v>
      </c>
      <c r="F668" s="34"/>
      <c r="G668" s="34">
        <f t="shared" si="19"/>
        <v>1</v>
      </c>
      <c r="H668" s="109">
        <f t="shared" si="20"/>
        <v>1</v>
      </c>
    </row>
    <row r="669" spans="1:8" x14ac:dyDescent="0.2">
      <c r="A669" s="74" t="s">
        <v>1293</v>
      </c>
      <c r="B669" s="75" t="s">
        <v>1057</v>
      </c>
      <c r="C669" s="76" t="s">
        <v>17</v>
      </c>
      <c r="D669" s="77">
        <v>1</v>
      </c>
      <c r="E669" s="33">
        <v>1</v>
      </c>
      <c r="F669" s="34"/>
      <c r="G669" s="34">
        <f t="shared" si="19"/>
        <v>1</v>
      </c>
      <c r="H669" s="109">
        <f t="shared" si="20"/>
        <v>1</v>
      </c>
    </row>
    <row r="670" spans="1:8" s="62" customFormat="1" x14ac:dyDescent="0.25">
      <c r="A670" s="72"/>
      <c r="B670" s="71" t="s">
        <v>1256</v>
      </c>
      <c r="G670" s="62">
        <f>SUM(G656:G669)</f>
        <v>1192</v>
      </c>
      <c r="H670" s="62">
        <f t="shared" si="20"/>
        <v>0</v>
      </c>
    </row>
    <row r="671" spans="1:8" s="62" customFormat="1" x14ac:dyDescent="0.25">
      <c r="A671" s="72" t="s">
        <v>1294</v>
      </c>
      <c r="B671" s="71" t="s">
        <v>1058</v>
      </c>
      <c r="H671" s="62">
        <f t="shared" si="20"/>
        <v>0</v>
      </c>
    </row>
    <row r="672" spans="1:8" s="62" customFormat="1" x14ac:dyDescent="0.25">
      <c r="A672" s="72" t="s">
        <v>1295</v>
      </c>
      <c r="B672" s="71" t="s">
        <v>1059</v>
      </c>
      <c r="H672" s="62">
        <f t="shared" si="20"/>
        <v>0</v>
      </c>
    </row>
    <row r="673" spans="1:8" s="62" customFormat="1" x14ac:dyDescent="0.25">
      <c r="A673" s="72" t="s">
        <v>1296</v>
      </c>
      <c r="B673" s="71" t="s">
        <v>1060</v>
      </c>
      <c r="H673" s="62">
        <f t="shared" si="20"/>
        <v>0</v>
      </c>
    </row>
    <row r="674" spans="1:8" ht="89.25" x14ac:dyDescent="0.2">
      <c r="A674" s="74" t="s">
        <v>1061</v>
      </c>
      <c r="B674" s="75" t="s">
        <v>1062</v>
      </c>
      <c r="C674" s="76" t="s">
        <v>17</v>
      </c>
      <c r="D674" s="77">
        <v>1</v>
      </c>
      <c r="E674" s="33">
        <v>1</v>
      </c>
      <c r="F674" s="34"/>
      <c r="G674" s="34">
        <f t="shared" si="19"/>
        <v>1</v>
      </c>
      <c r="H674" s="109">
        <f t="shared" si="20"/>
        <v>1</v>
      </c>
    </row>
    <row r="675" spans="1:8" ht="51" x14ac:dyDescent="0.2">
      <c r="A675" s="74" t="s">
        <v>1063</v>
      </c>
      <c r="B675" s="75" t="s">
        <v>1064</v>
      </c>
      <c r="C675" s="76" t="s">
        <v>17</v>
      </c>
      <c r="D675" s="77">
        <v>1</v>
      </c>
      <c r="E675" s="33">
        <v>1</v>
      </c>
      <c r="F675" s="34"/>
      <c r="G675" s="34">
        <f t="shared" si="19"/>
        <v>1</v>
      </c>
      <c r="H675" s="109">
        <f t="shared" si="20"/>
        <v>1</v>
      </c>
    </row>
    <row r="676" spans="1:8" ht="51" x14ac:dyDescent="0.2">
      <c r="A676" s="74" t="s">
        <v>1065</v>
      </c>
      <c r="B676" s="75" t="s">
        <v>1066</v>
      </c>
      <c r="C676" s="76" t="s">
        <v>17</v>
      </c>
      <c r="D676" s="77">
        <v>16</v>
      </c>
      <c r="E676" s="33">
        <v>1</v>
      </c>
      <c r="F676" s="34"/>
      <c r="G676" s="34">
        <f t="shared" si="19"/>
        <v>16</v>
      </c>
      <c r="H676" s="109">
        <f t="shared" si="20"/>
        <v>16</v>
      </c>
    </row>
    <row r="677" spans="1:8" ht="38.25" x14ac:dyDescent="0.2">
      <c r="A677" s="74" t="s">
        <v>1067</v>
      </c>
      <c r="B677" s="75" t="s">
        <v>1068</v>
      </c>
      <c r="C677" s="76" t="s">
        <v>17</v>
      </c>
      <c r="D677" s="77">
        <v>2</v>
      </c>
      <c r="E677" s="33">
        <v>1</v>
      </c>
      <c r="F677" s="34"/>
      <c r="G677" s="34">
        <f t="shared" si="19"/>
        <v>2</v>
      </c>
      <c r="H677" s="109">
        <f t="shared" si="20"/>
        <v>2</v>
      </c>
    </row>
    <row r="678" spans="1:8" ht="38.25" x14ac:dyDescent="0.2">
      <c r="A678" s="74" t="s">
        <v>1069</v>
      </c>
      <c r="B678" s="75" t="s">
        <v>1070</v>
      </c>
      <c r="C678" s="76" t="s">
        <v>17</v>
      </c>
      <c r="D678" s="77">
        <v>4</v>
      </c>
      <c r="E678" s="33">
        <v>1</v>
      </c>
      <c r="F678" s="34"/>
      <c r="G678" s="34">
        <f t="shared" si="19"/>
        <v>4</v>
      </c>
      <c r="H678" s="109">
        <f t="shared" si="20"/>
        <v>4</v>
      </c>
    </row>
    <row r="679" spans="1:8" s="62" customFormat="1" x14ac:dyDescent="0.25">
      <c r="A679" s="72"/>
      <c r="B679" s="71" t="s">
        <v>1268</v>
      </c>
      <c r="G679" s="62">
        <f>SUM(G674:G678)</f>
        <v>24</v>
      </c>
      <c r="H679" s="62">
        <f t="shared" si="20"/>
        <v>0</v>
      </c>
    </row>
    <row r="680" spans="1:8" s="62" customFormat="1" x14ac:dyDescent="0.25">
      <c r="A680" s="72" t="s">
        <v>1297</v>
      </c>
      <c r="B680" s="71" t="s">
        <v>1071</v>
      </c>
      <c r="G680" s="62">
        <f t="shared" si="19"/>
        <v>0</v>
      </c>
      <c r="H680" s="62">
        <f t="shared" si="20"/>
        <v>0</v>
      </c>
    </row>
    <row r="681" spans="1:8" ht="76.5" x14ac:dyDescent="0.2">
      <c r="A681" s="74" t="s">
        <v>1072</v>
      </c>
      <c r="B681" s="75" t="s">
        <v>1073</v>
      </c>
      <c r="C681" s="76" t="s">
        <v>17</v>
      </c>
      <c r="D681" s="77">
        <v>2</v>
      </c>
      <c r="E681" s="33">
        <v>1</v>
      </c>
      <c r="F681" s="34"/>
      <c r="G681" s="34">
        <f t="shared" si="19"/>
        <v>2</v>
      </c>
      <c r="H681" s="109">
        <f t="shared" si="20"/>
        <v>2</v>
      </c>
    </row>
    <row r="682" spans="1:8" ht="51" x14ac:dyDescent="0.2">
      <c r="A682" s="74" t="s">
        <v>1074</v>
      </c>
      <c r="B682" s="75" t="s">
        <v>1075</v>
      </c>
      <c r="C682" s="76" t="s">
        <v>17</v>
      </c>
      <c r="D682" s="77">
        <v>8</v>
      </c>
      <c r="E682" s="33">
        <v>1</v>
      </c>
      <c r="F682" s="34"/>
      <c r="G682" s="34">
        <f t="shared" si="19"/>
        <v>8</v>
      </c>
      <c r="H682" s="109">
        <f t="shared" si="20"/>
        <v>8</v>
      </c>
    </row>
    <row r="683" spans="1:8" ht="76.5" x14ac:dyDescent="0.2">
      <c r="A683" s="74" t="s">
        <v>1072</v>
      </c>
      <c r="B683" s="75" t="s">
        <v>1073</v>
      </c>
      <c r="C683" s="76" t="s">
        <v>17</v>
      </c>
      <c r="D683" s="77">
        <v>2</v>
      </c>
      <c r="E683" s="33">
        <v>1</v>
      </c>
      <c r="F683" s="34"/>
      <c r="G683" s="34">
        <f t="shared" si="19"/>
        <v>2</v>
      </c>
      <c r="H683" s="109">
        <f t="shared" si="20"/>
        <v>2</v>
      </c>
    </row>
    <row r="684" spans="1:8" ht="51" x14ac:dyDescent="0.2">
      <c r="A684" s="74" t="s">
        <v>1074</v>
      </c>
      <c r="B684" s="75" t="s">
        <v>1075</v>
      </c>
      <c r="C684" s="76" t="s">
        <v>17</v>
      </c>
      <c r="D684" s="77">
        <v>8</v>
      </c>
      <c r="E684" s="33">
        <v>1</v>
      </c>
      <c r="F684" s="34"/>
      <c r="G684" s="34">
        <f t="shared" si="19"/>
        <v>8</v>
      </c>
      <c r="H684" s="109">
        <f t="shared" si="20"/>
        <v>8</v>
      </c>
    </row>
    <row r="685" spans="1:8" s="62" customFormat="1" x14ac:dyDescent="0.25">
      <c r="A685" s="72"/>
      <c r="B685" s="71" t="s">
        <v>1071</v>
      </c>
      <c r="G685" s="62">
        <f>SUM(G680:G684)</f>
        <v>20</v>
      </c>
      <c r="H685" s="62">
        <f t="shared" si="20"/>
        <v>0</v>
      </c>
    </row>
    <row r="686" spans="1:8" s="62" customFormat="1" x14ac:dyDescent="0.25">
      <c r="A686" s="72" t="s">
        <v>1298</v>
      </c>
      <c r="B686" s="71" t="s">
        <v>1076</v>
      </c>
      <c r="H686" s="62">
        <f t="shared" si="20"/>
        <v>0</v>
      </c>
    </row>
    <row r="687" spans="1:8" ht="51" x14ac:dyDescent="0.2">
      <c r="A687" s="74" t="s">
        <v>1077</v>
      </c>
      <c r="B687" s="75" t="s">
        <v>1078</v>
      </c>
      <c r="C687" s="76" t="s">
        <v>17</v>
      </c>
      <c r="D687" s="77">
        <v>2</v>
      </c>
      <c r="E687" s="33">
        <v>1</v>
      </c>
      <c r="F687" s="34"/>
      <c r="G687" s="34">
        <f t="shared" ref="G686:G763" si="21">ROUND($D687*E687,2)</f>
        <v>2</v>
      </c>
      <c r="H687" s="109">
        <f t="shared" si="20"/>
        <v>2</v>
      </c>
    </row>
    <row r="688" spans="1:8" ht="51" x14ac:dyDescent="0.2">
      <c r="A688" s="74" t="s">
        <v>1079</v>
      </c>
      <c r="B688" s="75" t="s">
        <v>1080</v>
      </c>
      <c r="C688" s="76" t="s">
        <v>17</v>
      </c>
      <c r="D688" s="77">
        <v>2</v>
      </c>
      <c r="E688" s="33">
        <v>1</v>
      </c>
      <c r="F688" s="34"/>
      <c r="G688" s="34">
        <f t="shared" si="21"/>
        <v>2</v>
      </c>
      <c r="H688" s="109">
        <f t="shared" si="20"/>
        <v>2</v>
      </c>
    </row>
    <row r="689" spans="1:8" ht="51" x14ac:dyDescent="0.2">
      <c r="A689" s="74" t="s">
        <v>1081</v>
      </c>
      <c r="B689" s="75" t="s">
        <v>1064</v>
      </c>
      <c r="C689" s="76" t="s">
        <v>17</v>
      </c>
      <c r="D689" s="77">
        <v>4</v>
      </c>
      <c r="E689" s="33">
        <v>1</v>
      </c>
      <c r="F689" s="34"/>
      <c r="G689" s="34">
        <f t="shared" si="21"/>
        <v>4</v>
      </c>
      <c r="H689" s="109">
        <f t="shared" si="20"/>
        <v>4</v>
      </c>
    </row>
    <row r="690" spans="1:8" s="62" customFormat="1" x14ac:dyDescent="0.25">
      <c r="A690" s="72"/>
      <c r="B690" s="71" t="s">
        <v>1076</v>
      </c>
      <c r="G690" s="62">
        <f>SUM(G687:G689)</f>
        <v>8</v>
      </c>
      <c r="H690" s="62">
        <f t="shared" si="20"/>
        <v>0</v>
      </c>
    </row>
    <row r="691" spans="1:8" s="62" customFormat="1" x14ac:dyDescent="0.25">
      <c r="A691" s="72" t="s">
        <v>1299</v>
      </c>
      <c r="B691" s="71" t="s">
        <v>1082</v>
      </c>
      <c r="H691" s="62">
        <f t="shared" si="20"/>
        <v>0</v>
      </c>
    </row>
    <row r="692" spans="1:8" ht="76.5" x14ac:dyDescent="0.2">
      <c r="A692" s="74" t="s">
        <v>1083</v>
      </c>
      <c r="B692" s="75" t="s">
        <v>1084</v>
      </c>
      <c r="C692" s="76" t="s">
        <v>17</v>
      </c>
      <c r="D692" s="77">
        <v>5</v>
      </c>
      <c r="E692" s="33">
        <v>1</v>
      </c>
      <c r="F692" s="34"/>
      <c r="G692" s="34">
        <f t="shared" si="21"/>
        <v>5</v>
      </c>
      <c r="H692" s="109">
        <f t="shared" si="20"/>
        <v>5</v>
      </c>
    </row>
    <row r="693" spans="1:8" ht="76.5" x14ac:dyDescent="0.2">
      <c r="A693" s="74" t="s">
        <v>1085</v>
      </c>
      <c r="B693" s="75" t="s">
        <v>1086</v>
      </c>
      <c r="C693" s="76" t="s">
        <v>17</v>
      </c>
      <c r="D693" s="77">
        <v>3</v>
      </c>
      <c r="E693" s="33">
        <v>1</v>
      </c>
      <c r="F693" s="34"/>
      <c r="G693" s="34">
        <f t="shared" si="21"/>
        <v>3</v>
      </c>
      <c r="H693" s="109">
        <f t="shared" si="20"/>
        <v>3</v>
      </c>
    </row>
    <row r="694" spans="1:8" ht="38.25" x14ac:dyDescent="0.2">
      <c r="A694" s="74" t="s">
        <v>1087</v>
      </c>
      <c r="B694" s="75" t="s">
        <v>1088</v>
      </c>
      <c r="C694" s="76" t="s">
        <v>17</v>
      </c>
      <c r="D694" s="77">
        <v>7</v>
      </c>
      <c r="E694" s="33">
        <v>1</v>
      </c>
      <c r="F694" s="34"/>
      <c r="G694" s="34">
        <f t="shared" si="21"/>
        <v>7</v>
      </c>
      <c r="H694" s="109">
        <f t="shared" si="20"/>
        <v>7</v>
      </c>
    </row>
    <row r="695" spans="1:8" ht="51" x14ac:dyDescent="0.2">
      <c r="A695" s="74" t="s">
        <v>1089</v>
      </c>
      <c r="B695" s="75" t="s">
        <v>1064</v>
      </c>
      <c r="C695" s="76" t="s">
        <v>17</v>
      </c>
      <c r="D695" s="77">
        <v>8</v>
      </c>
      <c r="E695" s="33">
        <v>1</v>
      </c>
      <c r="F695" s="34"/>
      <c r="G695" s="34">
        <f t="shared" si="21"/>
        <v>8</v>
      </c>
      <c r="H695" s="109">
        <f t="shared" si="20"/>
        <v>8</v>
      </c>
    </row>
    <row r="696" spans="1:8" s="62" customFormat="1" x14ac:dyDescent="0.25">
      <c r="A696" s="72"/>
      <c r="B696" s="71" t="s">
        <v>1257</v>
      </c>
      <c r="G696" s="62">
        <f>SUM(G692:G695)</f>
        <v>23</v>
      </c>
      <c r="H696" s="62">
        <f t="shared" si="20"/>
        <v>0</v>
      </c>
    </row>
    <row r="697" spans="1:8" s="62" customFormat="1" x14ac:dyDescent="0.25">
      <c r="A697" s="72" t="s">
        <v>1300</v>
      </c>
      <c r="B697" s="71" t="s">
        <v>1090</v>
      </c>
      <c r="G697" s="62">
        <f t="shared" si="21"/>
        <v>0</v>
      </c>
      <c r="H697" s="62">
        <f t="shared" si="20"/>
        <v>0</v>
      </c>
    </row>
    <row r="698" spans="1:8" ht="165.75" x14ac:dyDescent="0.2">
      <c r="A698" s="74" t="s">
        <v>1091</v>
      </c>
      <c r="B698" s="75" t="s">
        <v>1092</v>
      </c>
      <c r="C698" s="76" t="s">
        <v>17</v>
      </c>
      <c r="D698" s="77">
        <v>1</v>
      </c>
      <c r="E698" s="33">
        <v>1</v>
      </c>
      <c r="F698" s="34"/>
      <c r="G698" s="34">
        <f t="shared" si="21"/>
        <v>1</v>
      </c>
      <c r="H698" s="109">
        <f t="shared" si="20"/>
        <v>1</v>
      </c>
    </row>
    <row r="699" spans="1:8" ht="51" x14ac:dyDescent="0.2">
      <c r="A699" s="74" t="s">
        <v>1093</v>
      </c>
      <c r="B699" s="75" t="s">
        <v>1064</v>
      </c>
      <c r="C699" s="76" t="s">
        <v>17</v>
      </c>
      <c r="D699" s="77">
        <v>14</v>
      </c>
      <c r="E699" s="33">
        <v>1</v>
      </c>
      <c r="F699" s="34"/>
      <c r="G699" s="34">
        <f t="shared" si="21"/>
        <v>14</v>
      </c>
      <c r="H699" s="109">
        <f t="shared" si="20"/>
        <v>14</v>
      </c>
    </row>
    <row r="700" spans="1:8" s="62" customFormat="1" ht="25.5" x14ac:dyDescent="0.25">
      <c r="A700" s="72"/>
      <c r="B700" s="71" t="s">
        <v>1258</v>
      </c>
      <c r="G700" s="62">
        <f>SUM(G697:G699)</f>
        <v>15</v>
      </c>
      <c r="H700" s="62">
        <f t="shared" si="20"/>
        <v>0</v>
      </c>
    </row>
    <row r="701" spans="1:8" s="62" customFormat="1" x14ac:dyDescent="0.25">
      <c r="A701" s="72" t="s">
        <v>1301</v>
      </c>
      <c r="B701" s="71" t="s">
        <v>1094</v>
      </c>
      <c r="G701" s="62">
        <f t="shared" si="21"/>
        <v>0</v>
      </c>
      <c r="H701" s="62">
        <f t="shared" si="20"/>
        <v>0</v>
      </c>
    </row>
    <row r="702" spans="1:8" ht="102" x14ac:dyDescent="0.2">
      <c r="A702" s="74" t="s">
        <v>1095</v>
      </c>
      <c r="B702" s="75" t="s">
        <v>1096</v>
      </c>
      <c r="C702" s="76" t="s">
        <v>17</v>
      </c>
      <c r="D702" s="77">
        <v>2</v>
      </c>
      <c r="E702" s="33">
        <v>1</v>
      </c>
      <c r="F702" s="34"/>
      <c r="G702" s="34">
        <f t="shared" si="21"/>
        <v>2</v>
      </c>
      <c r="H702" s="109">
        <f t="shared" si="20"/>
        <v>2</v>
      </c>
    </row>
    <row r="703" spans="1:8" ht="51" x14ac:dyDescent="0.2">
      <c r="A703" s="74" t="s">
        <v>1097</v>
      </c>
      <c r="B703" s="75" t="s">
        <v>1064</v>
      </c>
      <c r="C703" s="76" t="s">
        <v>17</v>
      </c>
      <c r="D703" s="77">
        <v>8</v>
      </c>
      <c r="E703" s="33">
        <v>1</v>
      </c>
      <c r="F703" s="34"/>
      <c r="G703" s="34">
        <f t="shared" si="21"/>
        <v>8</v>
      </c>
      <c r="H703" s="109">
        <f t="shared" si="20"/>
        <v>8</v>
      </c>
    </row>
    <row r="704" spans="1:8" ht="76.5" x14ac:dyDescent="0.2">
      <c r="A704" s="74" t="s">
        <v>1098</v>
      </c>
      <c r="B704" s="75" t="s">
        <v>1099</v>
      </c>
      <c r="C704" s="76" t="s">
        <v>17</v>
      </c>
      <c r="D704" s="77">
        <v>3</v>
      </c>
      <c r="E704" s="33">
        <v>1</v>
      </c>
      <c r="F704" s="34"/>
      <c r="G704" s="34">
        <f t="shared" si="21"/>
        <v>3</v>
      </c>
      <c r="H704" s="109">
        <f t="shared" si="20"/>
        <v>3</v>
      </c>
    </row>
    <row r="705" spans="1:8" ht="25.5" x14ac:dyDescent="0.2">
      <c r="A705" s="74" t="s">
        <v>1100</v>
      </c>
      <c r="B705" s="75" t="s">
        <v>1101</v>
      </c>
      <c r="C705" s="76" t="s">
        <v>17</v>
      </c>
      <c r="D705" s="77">
        <v>1</v>
      </c>
      <c r="E705" s="33">
        <v>1</v>
      </c>
      <c r="F705" s="34"/>
      <c r="G705" s="34">
        <f t="shared" si="21"/>
        <v>1</v>
      </c>
      <c r="H705" s="109">
        <f t="shared" si="20"/>
        <v>1</v>
      </c>
    </row>
    <row r="706" spans="1:8" s="62" customFormat="1" x14ac:dyDescent="0.25">
      <c r="A706" s="72"/>
      <c r="B706" s="71" t="s">
        <v>1259</v>
      </c>
      <c r="G706" s="62">
        <f>SUM(G702:G705)</f>
        <v>14</v>
      </c>
      <c r="H706" s="62">
        <f t="shared" si="20"/>
        <v>0</v>
      </c>
    </row>
    <row r="707" spans="1:8" s="62" customFormat="1" x14ac:dyDescent="0.25">
      <c r="A707" s="72" t="s">
        <v>1302</v>
      </c>
      <c r="B707" s="71" t="s">
        <v>1102</v>
      </c>
      <c r="H707" s="62">
        <f t="shared" si="20"/>
        <v>0</v>
      </c>
    </row>
    <row r="708" spans="1:8" ht="114.75" x14ac:dyDescent="0.2">
      <c r="A708" s="74" t="s">
        <v>1103</v>
      </c>
      <c r="B708" s="75" t="s">
        <v>1104</v>
      </c>
      <c r="C708" s="76" t="s">
        <v>17</v>
      </c>
      <c r="D708" s="77">
        <v>1</v>
      </c>
      <c r="E708" s="33">
        <v>1</v>
      </c>
      <c r="F708" s="34"/>
      <c r="G708" s="34">
        <f t="shared" si="21"/>
        <v>1</v>
      </c>
      <c r="H708" s="109">
        <f t="shared" si="20"/>
        <v>1</v>
      </c>
    </row>
    <row r="709" spans="1:8" ht="51" x14ac:dyDescent="0.2">
      <c r="A709" s="74" t="s">
        <v>1105</v>
      </c>
      <c r="B709" s="75" t="s">
        <v>1064</v>
      </c>
      <c r="C709" s="76" t="s">
        <v>17</v>
      </c>
      <c r="D709" s="77">
        <v>6</v>
      </c>
      <c r="E709" s="33">
        <v>1</v>
      </c>
      <c r="F709" s="34"/>
      <c r="G709" s="34">
        <f t="shared" si="21"/>
        <v>6</v>
      </c>
      <c r="H709" s="109">
        <f t="shared" si="20"/>
        <v>6</v>
      </c>
    </row>
    <row r="710" spans="1:8" s="62" customFormat="1" x14ac:dyDescent="0.25">
      <c r="A710" s="72"/>
      <c r="B710" s="71" t="s">
        <v>1260</v>
      </c>
      <c r="G710" s="62">
        <f>SUM(G708:G709)</f>
        <v>7</v>
      </c>
      <c r="H710" s="62">
        <f t="shared" si="20"/>
        <v>0</v>
      </c>
    </row>
    <row r="711" spans="1:8" s="62" customFormat="1" x14ac:dyDescent="0.25">
      <c r="A711" s="72" t="s">
        <v>1303</v>
      </c>
      <c r="B711" s="71" t="s">
        <v>1106</v>
      </c>
      <c r="H711" s="62">
        <f t="shared" si="20"/>
        <v>0</v>
      </c>
    </row>
    <row r="712" spans="1:8" ht="89.25" x14ac:dyDescent="0.2">
      <c r="A712" s="74" t="s">
        <v>1107</v>
      </c>
      <c r="B712" s="75" t="s">
        <v>1108</v>
      </c>
      <c r="C712" s="76" t="s">
        <v>17</v>
      </c>
      <c r="D712" s="77">
        <v>1</v>
      </c>
      <c r="E712" s="33">
        <v>1</v>
      </c>
      <c r="F712" s="34"/>
      <c r="G712" s="34">
        <f t="shared" si="21"/>
        <v>1</v>
      </c>
      <c r="H712" s="109">
        <f t="shared" si="20"/>
        <v>1</v>
      </c>
    </row>
    <row r="713" spans="1:8" ht="51" x14ac:dyDescent="0.2">
      <c r="A713" s="74" t="s">
        <v>1109</v>
      </c>
      <c r="B713" s="75" t="s">
        <v>1064</v>
      </c>
      <c r="C713" s="76" t="s">
        <v>17</v>
      </c>
      <c r="D713" s="77">
        <v>1</v>
      </c>
      <c r="E713" s="33">
        <v>1</v>
      </c>
      <c r="F713" s="34"/>
      <c r="G713" s="34">
        <f t="shared" si="21"/>
        <v>1</v>
      </c>
      <c r="H713" s="109">
        <f t="shared" si="20"/>
        <v>1</v>
      </c>
    </row>
    <row r="714" spans="1:8" ht="25.5" x14ac:dyDescent="0.2">
      <c r="A714" s="74" t="s">
        <v>1110</v>
      </c>
      <c r="B714" s="75" t="s">
        <v>1111</v>
      </c>
      <c r="C714" s="76" t="s">
        <v>17</v>
      </c>
      <c r="D714" s="77">
        <v>1</v>
      </c>
      <c r="E714" s="33">
        <v>1</v>
      </c>
      <c r="F714" s="34"/>
      <c r="G714" s="34">
        <f t="shared" si="21"/>
        <v>1</v>
      </c>
      <c r="H714" s="109">
        <f t="shared" si="20"/>
        <v>1</v>
      </c>
    </row>
    <row r="715" spans="1:8" s="62" customFormat="1" x14ac:dyDescent="0.25">
      <c r="A715" s="72"/>
      <c r="B715" s="71" t="s">
        <v>1261</v>
      </c>
      <c r="G715" s="62">
        <f>SUM(G712:G714)</f>
        <v>3</v>
      </c>
      <c r="H715" s="62">
        <f t="shared" si="20"/>
        <v>0</v>
      </c>
    </row>
    <row r="716" spans="1:8" s="62" customFormat="1" x14ac:dyDescent="0.25">
      <c r="A716" s="72" t="s">
        <v>1304</v>
      </c>
      <c r="B716" s="71" t="s">
        <v>1112</v>
      </c>
      <c r="H716" s="62">
        <f t="shared" si="20"/>
        <v>0</v>
      </c>
    </row>
    <row r="717" spans="1:8" ht="89.25" x14ac:dyDescent="0.2">
      <c r="A717" s="74" t="s">
        <v>1113</v>
      </c>
      <c r="B717" s="75" t="s">
        <v>1114</v>
      </c>
      <c r="C717" s="76" t="s">
        <v>17</v>
      </c>
      <c r="D717" s="77">
        <v>1</v>
      </c>
      <c r="E717" s="33">
        <v>1</v>
      </c>
      <c r="F717" s="34"/>
      <c r="G717" s="34">
        <f t="shared" si="21"/>
        <v>1</v>
      </c>
      <c r="H717" s="109">
        <f t="shared" si="20"/>
        <v>1</v>
      </c>
    </row>
    <row r="718" spans="1:8" ht="25.5" x14ac:dyDescent="0.2">
      <c r="A718" s="74" t="s">
        <v>1115</v>
      </c>
      <c r="B718" s="75" t="s">
        <v>1116</v>
      </c>
      <c r="C718" s="76" t="s">
        <v>17</v>
      </c>
      <c r="D718" s="77">
        <v>2</v>
      </c>
      <c r="E718" s="33">
        <v>1</v>
      </c>
      <c r="F718" s="34"/>
      <c r="G718" s="34">
        <f t="shared" si="21"/>
        <v>2</v>
      </c>
      <c r="H718" s="109">
        <f t="shared" ref="H718:H781" si="22">ROUND($D718*E718,2)</f>
        <v>2</v>
      </c>
    </row>
    <row r="719" spans="1:8" ht="51" x14ac:dyDescent="0.2">
      <c r="A719" s="74" t="s">
        <v>1117</v>
      </c>
      <c r="B719" s="75" t="s">
        <v>1064</v>
      </c>
      <c r="C719" s="76" t="s">
        <v>17</v>
      </c>
      <c r="D719" s="77">
        <v>1</v>
      </c>
      <c r="E719" s="33">
        <v>1</v>
      </c>
      <c r="F719" s="34"/>
      <c r="G719" s="34">
        <f t="shared" si="21"/>
        <v>1</v>
      </c>
      <c r="H719" s="109">
        <f t="shared" si="22"/>
        <v>1</v>
      </c>
    </row>
    <row r="720" spans="1:8" s="62" customFormat="1" x14ac:dyDescent="0.25">
      <c r="A720" s="72"/>
      <c r="B720" s="71" t="s">
        <v>1262</v>
      </c>
      <c r="G720" s="62">
        <f>SUM(G717:G719)</f>
        <v>4</v>
      </c>
      <c r="H720" s="62">
        <f t="shared" si="22"/>
        <v>0</v>
      </c>
    </row>
    <row r="721" spans="1:8" s="62" customFormat="1" x14ac:dyDescent="0.25">
      <c r="A721" s="72" t="s">
        <v>1305</v>
      </c>
      <c r="B721" s="71" t="s">
        <v>1118</v>
      </c>
      <c r="H721" s="62">
        <f t="shared" si="22"/>
        <v>0</v>
      </c>
    </row>
    <row r="722" spans="1:8" ht="114.75" x14ac:dyDescent="0.2">
      <c r="A722" s="74" t="s">
        <v>1119</v>
      </c>
      <c r="B722" s="75" t="s">
        <v>1120</v>
      </c>
      <c r="C722" s="76" t="s">
        <v>17</v>
      </c>
      <c r="D722" s="77">
        <v>1</v>
      </c>
      <c r="E722" s="33">
        <v>1</v>
      </c>
      <c r="F722" s="34"/>
      <c r="G722" s="34">
        <f t="shared" si="21"/>
        <v>1</v>
      </c>
      <c r="H722" s="109">
        <f t="shared" si="22"/>
        <v>1</v>
      </c>
    </row>
    <row r="723" spans="1:8" ht="51" x14ac:dyDescent="0.2">
      <c r="A723" s="74" t="s">
        <v>1121</v>
      </c>
      <c r="B723" s="75" t="s">
        <v>1064</v>
      </c>
      <c r="C723" s="76" t="s">
        <v>17</v>
      </c>
      <c r="D723" s="77">
        <v>1</v>
      </c>
      <c r="E723" s="33">
        <v>1</v>
      </c>
      <c r="F723" s="34"/>
      <c r="G723" s="34">
        <f t="shared" si="21"/>
        <v>1</v>
      </c>
      <c r="H723" s="109">
        <f t="shared" si="22"/>
        <v>1</v>
      </c>
    </row>
    <row r="724" spans="1:8" ht="51.75" customHeight="1" x14ac:dyDescent="0.2">
      <c r="A724" s="74" t="s">
        <v>1122</v>
      </c>
      <c r="B724" s="75" t="s">
        <v>1066</v>
      </c>
      <c r="C724" s="76" t="s">
        <v>17</v>
      </c>
      <c r="D724" s="77">
        <v>2</v>
      </c>
      <c r="E724" s="33">
        <v>1</v>
      </c>
      <c r="F724" s="34"/>
      <c r="G724" s="34">
        <f t="shared" si="21"/>
        <v>2</v>
      </c>
      <c r="H724" s="109">
        <f t="shared" si="22"/>
        <v>2</v>
      </c>
    </row>
    <row r="725" spans="1:8" s="62" customFormat="1" x14ac:dyDescent="0.25">
      <c r="A725" s="72"/>
      <c r="B725" s="71" t="s">
        <v>1263</v>
      </c>
      <c r="G725" s="62">
        <f>SUM(G722:G724)</f>
        <v>4</v>
      </c>
      <c r="H725" s="62">
        <f t="shared" si="22"/>
        <v>0</v>
      </c>
    </row>
    <row r="726" spans="1:8" s="62" customFormat="1" x14ac:dyDescent="0.25">
      <c r="A726" s="72" t="s">
        <v>1306</v>
      </c>
      <c r="B726" s="71" t="s">
        <v>1123</v>
      </c>
      <c r="H726" s="62">
        <f t="shared" si="22"/>
        <v>0</v>
      </c>
    </row>
    <row r="727" spans="1:8" ht="76.5" x14ac:dyDescent="0.2">
      <c r="A727" s="74" t="s">
        <v>1124</v>
      </c>
      <c r="B727" s="75" t="s">
        <v>1125</v>
      </c>
      <c r="C727" s="76" t="s">
        <v>17</v>
      </c>
      <c r="D727" s="77">
        <v>1</v>
      </c>
      <c r="E727" s="33">
        <v>1</v>
      </c>
      <c r="F727" s="34"/>
      <c r="G727" s="34">
        <f t="shared" si="21"/>
        <v>1</v>
      </c>
      <c r="H727" s="109">
        <f t="shared" si="22"/>
        <v>1</v>
      </c>
    </row>
    <row r="728" spans="1:8" ht="76.5" x14ac:dyDescent="0.2">
      <c r="A728" s="74" t="s">
        <v>1126</v>
      </c>
      <c r="B728" s="75" t="s">
        <v>1127</v>
      </c>
      <c r="C728" s="76" t="s">
        <v>17</v>
      </c>
      <c r="D728" s="77">
        <v>1</v>
      </c>
      <c r="E728" s="33">
        <v>1</v>
      </c>
      <c r="F728" s="34"/>
      <c r="G728" s="34">
        <f t="shared" si="21"/>
        <v>1</v>
      </c>
      <c r="H728" s="109">
        <f t="shared" si="22"/>
        <v>1</v>
      </c>
    </row>
    <row r="729" spans="1:8" ht="51" x14ac:dyDescent="0.2">
      <c r="A729" s="74" t="s">
        <v>1128</v>
      </c>
      <c r="B729" s="75" t="s">
        <v>1064</v>
      </c>
      <c r="C729" s="76" t="s">
        <v>17</v>
      </c>
      <c r="D729" s="77">
        <v>1</v>
      </c>
      <c r="E729" s="33">
        <v>1</v>
      </c>
      <c r="F729" s="34"/>
      <c r="G729" s="34">
        <f t="shared" si="21"/>
        <v>1</v>
      </c>
      <c r="H729" s="109">
        <f t="shared" si="22"/>
        <v>1</v>
      </c>
    </row>
    <row r="730" spans="1:8" ht="51" x14ac:dyDescent="0.2">
      <c r="A730" s="74" t="s">
        <v>1129</v>
      </c>
      <c r="B730" s="75" t="s">
        <v>1066</v>
      </c>
      <c r="C730" s="76" t="s">
        <v>17</v>
      </c>
      <c r="D730" s="77">
        <v>6</v>
      </c>
      <c r="E730" s="33">
        <v>1</v>
      </c>
      <c r="F730" s="34"/>
      <c r="G730" s="34">
        <f t="shared" si="21"/>
        <v>6</v>
      </c>
      <c r="H730" s="109">
        <f t="shared" si="22"/>
        <v>6</v>
      </c>
    </row>
    <row r="731" spans="1:8" s="62" customFormat="1" x14ac:dyDescent="0.25">
      <c r="A731" s="72"/>
      <c r="B731" s="71" t="s">
        <v>1264</v>
      </c>
      <c r="G731" s="62">
        <f>SUM(G727:G730)</f>
        <v>9</v>
      </c>
      <c r="H731" s="62">
        <f t="shared" si="22"/>
        <v>0</v>
      </c>
    </row>
    <row r="732" spans="1:8" s="62" customFormat="1" x14ac:dyDescent="0.25">
      <c r="A732" s="72" t="s">
        <v>1307</v>
      </c>
      <c r="B732" s="71" t="s">
        <v>1130</v>
      </c>
      <c r="H732" s="62">
        <f t="shared" si="22"/>
        <v>0</v>
      </c>
    </row>
    <row r="733" spans="1:8" ht="51" x14ac:dyDescent="0.2">
      <c r="A733" s="74" t="s">
        <v>1131</v>
      </c>
      <c r="B733" s="75" t="s">
        <v>1132</v>
      </c>
      <c r="C733" s="76" t="s">
        <v>17</v>
      </c>
      <c r="D733" s="77">
        <v>1</v>
      </c>
      <c r="E733" s="33">
        <v>1</v>
      </c>
      <c r="F733" s="34"/>
      <c r="G733" s="34">
        <f t="shared" si="21"/>
        <v>1</v>
      </c>
      <c r="H733" s="109">
        <f t="shared" si="22"/>
        <v>1</v>
      </c>
    </row>
    <row r="734" spans="1:8" ht="38.25" x14ac:dyDescent="0.2">
      <c r="A734" s="74" t="s">
        <v>1133</v>
      </c>
      <c r="B734" s="75" t="s">
        <v>1134</v>
      </c>
      <c r="C734" s="76" t="s">
        <v>17</v>
      </c>
      <c r="D734" s="77">
        <v>1</v>
      </c>
      <c r="E734" s="33">
        <v>1</v>
      </c>
      <c r="F734" s="34"/>
      <c r="G734" s="34">
        <f t="shared" si="21"/>
        <v>1</v>
      </c>
      <c r="H734" s="109">
        <f t="shared" si="22"/>
        <v>1</v>
      </c>
    </row>
    <row r="735" spans="1:8" ht="51" x14ac:dyDescent="0.2">
      <c r="A735" s="74" t="s">
        <v>1135</v>
      </c>
      <c r="B735" s="75" t="s">
        <v>1075</v>
      </c>
      <c r="C735" s="76" t="s">
        <v>17</v>
      </c>
      <c r="D735" s="77">
        <v>2</v>
      </c>
      <c r="E735" s="33">
        <v>1</v>
      </c>
      <c r="F735" s="34"/>
      <c r="G735" s="34">
        <f t="shared" si="21"/>
        <v>2</v>
      </c>
      <c r="H735" s="109">
        <f t="shared" si="22"/>
        <v>2</v>
      </c>
    </row>
    <row r="736" spans="1:8" s="62" customFormat="1" x14ac:dyDescent="0.25">
      <c r="A736" s="72"/>
      <c r="B736" s="71" t="s">
        <v>1265</v>
      </c>
      <c r="G736" s="62">
        <f>SUM(G733:G735)</f>
        <v>4</v>
      </c>
      <c r="H736" s="62">
        <f t="shared" si="22"/>
        <v>0</v>
      </c>
    </row>
    <row r="737" spans="1:8" s="62" customFormat="1" x14ac:dyDescent="0.25">
      <c r="A737" s="72" t="s">
        <v>1308</v>
      </c>
      <c r="B737" s="71" t="s">
        <v>1136</v>
      </c>
      <c r="G737" s="62">
        <f t="shared" si="21"/>
        <v>0</v>
      </c>
      <c r="H737" s="62">
        <f t="shared" si="22"/>
        <v>0</v>
      </c>
    </row>
    <row r="738" spans="1:8" ht="76.5" x14ac:dyDescent="0.2">
      <c r="A738" s="74" t="s">
        <v>1137</v>
      </c>
      <c r="B738" s="75" t="s">
        <v>1099</v>
      </c>
      <c r="C738" s="76" t="s">
        <v>17</v>
      </c>
      <c r="D738" s="77">
        <v>3</v>
      </c>
      <c r="E738" s="33">
        <v>1</v>
      </c>
      <c r="F738" s="34"/>
      <c r="G738" s="34">
        <f t="shared" si="21"/>
        <v>3</v>
      </c>
      <c r="H738" s="109">
        <f t="shared" si="22"/>
        <v>3</v>
      </c>
    </row>
    <row r="739" spans="1:8" s="62" customFormat="1" x14ac:dyDescent="0.25">
      <c r="A739" s="72"/>
      <c r="B739" s="71" t="s">
        <v>1267</v>
      </c>
      <c r="G739" s="62">
        <f>SUM(G737:G738)</f>
        <v>3</v>
      </c>
      <c r="H739" s="62">
        <f t="shared" si="22"/>
        <v>0</v>
      </c>
    </row>
    <row r="740" spans="1:8" s="62" customFormat="1" x14ac:dyDescent="0.25">
      <c r="A740" s="72"/>
      <c r="B740" s="71" t="s">
        <v>1266</v>
      </c>
      <c r="G740" s="62">
        <f>+G679+G685+G690+G696+G700+G706+G710+G715+G720+G725+G731+G736+G739</f>
        <v>138</v>
      </c>
      <c r="H740" s="62">
        <f t="shared" si="22"/>
        <v>0</v>
      </c>
    </row>
    <row r="741" spans="1:8" s="62" customFormat="1" x14ac:dyDescent="0.25">
      <c r="A741" s="72" t="s">
        <v>1309</v>
      </c>
      <c r="B741" s="71" t="s">
        <v>1138</v>
      </c>
      <c r="H741" s="62">
        <f t="shared" si="22"/>
        <v>0</v>
      </c>
    </row>
    <row r="742" spans="1:8" s="62" customFormat="1" x14ac:dyDescent="0.25">
      <c r="A742" s="72" t="s">
        <v>1310</v>
      </c>
      <c r="B742" s="71" t="s">
        <v>1060</v>
      </c>
      <c r="H742" s="62">
        <f t="shared" si="22"/>
        <v>0</v>
      </c>
    </row>
    <row r="743" spans="1:8" ht="51" x14ac:dyDescent="0.2">
      <c r="A743" s="74" t="s">
        <v>1139</v>
      </c>
      <c r="B743" s="75" t="s">
        <v>1064</v>
      </c>
      <c r="C743" s="76" t="s">
        <v>17</v>
      </c>
      <c r="D743" s="77">
        <v>2</v>
      </c>
      <c r="E743" s="33">
        <v>1</v>
      </c>
      <c r="F743" s="34"/>
      <c r="G743" s="34">
        <f t="shared" si="21"/>
        <v>2</v>
      </c>
      <c r="H743" s="109">
        <f t="shared" si="22"/>
        <v>2</v>
      </c>
    </row>
    <row r="744" spans="1:8" ht="89.25" x14ac:dyDescent="0.2">
      <c r="A744" s="74" t="s">
        <v>1140</v>
      </c>
      <c r="B744" s="75" t="s">
        <v>1141</v>
      </c>
      <c r="C744" s="76" t="s">
        <v>17</v>
      </c>
      <c r="D744" s="77">
        <v>1</v>
      </c>
      <c r="E744" s="33">
        <v>1</v>
      </c>
      <c r="F744" s="34"/>
      <c r="G744" s="34">
        <f t="shared" si="21"/>
        <v>1</v>
      </c>
      <c r="H744" s="109">
        <f t="shared" si="22"/>
        <v>1</v>
      </c>
    </row>
    <row r="745" spans="1:8" ht="25.5" x14ac:dyDescent="0.2">
      <c r="A745" s="74" t="s">
        <v>1142</v>
      </c>
      <c r="B745" s="75" t="s">
        <v>1143</v>
      </c>
      <c r="C745" s="76" t="s">
        <v>17</v>
      </c>
      <c r="D745" s="77">
        <v>3</v>
      </c>
      <c r="E745" s="33">
        <v>1</v>
      </c>
      <c r="F745" s="34"/>
      <c r="G745" s="34">
        <f t="shared" si="21"/>
        <v>3</v>
      </c>
      <c r="H745" s="109">
        <f t="shared" si="22"/>
        <v>3</v>
      </c>
    </row>
    <row r="746" spans="1:8" ht="38.25" x14ac:dyDescent="0.2">
      <c r="A746" s="74" t="s">
        <v>1144</v>
      </c>
      <c r="B746" s="75" t="s">
        <v>1145</v>
      </c>
      <c r="C746" s="76" t="s">
        <v>17</v>
      </c>
      <c r="D746" s="77">
        <v>1</v>
      </c>
      <c r="E746" s="33">
        <v>1</v>
      </c>
      <c r="F746" s="34"/>
      <c r="G746" s="34">
        <f t="shared" si="21"/>
        <v>1</v>
      </c>
      <c r="H746" s="109">
        <f t="shared" si="22"/>
        <v>1</v>
      </c>
    </row>
    <row r="747" spans="1:8" ht="38.25" x14ac:dyDescent="0.2">
      <c r="A747" s="74" t="s">
        <v>1146</v>
      </c>
      <c r="B747" s="75" t="s">
        <v>1147</v>
      </c>
      <c r="C747" s="76" t="s">
        <v>17</v>
      </c>
      <c r="D747" s="77">
        <v>2</v>
      </c>
      <c r="E747" s="33">
        <v>1</v>
      </c>
      <c r="F747" s="34"/>
      <c r="G747" s="34">
        <f t="shared" si="21"/>
        <v>2</v>
      </c>
      <c r="H747" s="109">
        <f t="shared" si="22"/>
        <v>2</v>
      </c>
    </row>
    <row r="748" spans="1:8" s="62" customFormat="1" x14ac:dyDescent="0.25">
      <c r="A748" s="72"/>
      <c r="B748" s="71" t="s">
        <v>1268</v>
      </c>
      <c r="G748" s="62">
        <f>SUM(G743:G747)</f>
        <v>9</v>
      </c>
      <c r="H748" s="62">
        <f t="shared" si="22"/>
        <v>0</v>
      </c>
    </row>
    <row r="749" spans="1:8" s="62" customFormat="1" x14ac:dyDescent="0.25">
      <c r="A749" s="72" t="s">
        <v>1311</v>
      </c>
      <c r="B749" s="71" t="s">
        <v>1148</v>
      </c>
      <c r="G749" s="62">
        <f t="shared" si="21"/>
        <v>0</v>
      </c>
      <c r="H749" s="62">
        <f t="shared" si="22"/>
        <v>0</v>
      </c>
    </row>
    <row r="750" spans="1:8" ht="51" x14ac:dyDescent="0.2">
      <c r="A750" s="74" t="s">
        <v>1149</v>
      </c>
      <c r="B750" s="75" t="s">
        <v>1132</v>
      </c>
      <c r="C750" s="76" t="s">
        <v>17</v>
      </c>
      <c r="D750" s="77">
        <v>1</v>
      </c>
      <c r="E750" s="33">
        <v>1</v>
      </c>
      <c r="F750" s="34"/>
      <c r="G750" s="34">
        <f t="shared" si="21"/>
        <v>1</v>
      </c>
      <c r="H750" s="109">
        <f t="shared" si="22"/>
        <v>1</v>
      </c>
    </row>
    <row r="751" spans="1:8" ht="51" x14ac:dyDescent="0.2">
      <c r="A751" s="74" t="s">
        <v>1150</v>
      </c>
      <c r="B751" s="75" t="s">
        <v>1151</v>
      </c>
      <c r="C751" s="76" t="s">
        <v>17</v>
      </c>
      <c r="D751" s="77">
        <v>1</v>
      </c>
      <c r="E751" s="33">
        <v>1</v>
      </c>
      <c r="F751" s="34"/>
      <c r="G751" s="34">
        <f t="shared" si="21"/>
        <v>1</v>
      </c>
      <c r="H751" s="109">
        <f t="shared" si="22"/>
        <v>1</v>
      </c>
    </row>
    <row r="752" spans="1:8" ht="38.25" x14ac:dyDescent="0.2">
      <c r="A752" s="74" t="s">
        <v>1152</v>
      </c>
      <c r="B752" s="75" t="s">
        <v>1153</v>
      </c>
      <c r="C752" s="76" t="s">
        <v>17</v>
      </c>
      <c r="D752" s="77">
        <v>4</v>
      </c>
      <c r="E752" s="33">
        <v>1</v>
      </c>
      <c r="F752" s="34"/>
      <c r="G752" s="34">
        <f t="shared" si="21"/>
        <v>4</v>
      </c>
      <c r="H752" s="109">
        <f t="shared" si="22"/>
        <v>4</v>
      </c>
    </row>
    <row r="753" spans="1:8" ht="51" x14ac:dyDescent="0.2">
      <c r="A753" s="74" t="s">
        <v>1154</v>
      </c>
      <c r="B753" s="75" t="s">
        <v>1075</v>
      </c>
      <c r="C753" s="76" t="s">
        <v>17</v>
      </c>
      <c r="D753" s="77">
        <v>8</v>
      </c>
      <c r="E753" s="33">
        <v>1</v>
      </c>
      <c r="F753" s="34"/>
      <c r="G753" s="34">
        <f t="shared" si="21"/>
        <v>8</v>
      </c>
      <c r="H753" s="109">
        <f t="shared" si="22"/>
        <v>8</v>
      </c>
    </row>
    <row r="754" spans="1:8" s="62" customFormat="1" x14ac:dyDescent="0.25">
      <c r="A754" s="72"/>
      <c r="B754" s="71" t="s">
        <v>1269</v>
      </c>
      <c r="G754" s="62">
        <f>SUM(G750:G753)</f>
        <v>14</v>
      </c>
      <c r="H754" s="62">
        <f t="shared" si="22"/>
        <v>0</v>
      </c>
    </row>
    <row r="755" spans="1:8" s="62" customFormat="1" x14ac:dyDescent="0.25">
      <c r="A755" s="72" t="s">
        <v>1312</v>
      </c>
      <c r="B755" s="71" t="s">
        <v>1155</v>
      </c>
      <c r="H755" s="62">
        <f t="shared" si="22"/>
        <v>0</v>
      </c>
    </row>
    <row r="756" spans="1:8" ht="114.75" x14ac:dyDescent="0.2">
      <c r="A756" s="74" t="s">
        <v>1156</v>
      </c>
      <c r="B756" s="75" t="s">
        <v>1120</v>
      </c>
      <c r="C756" s="76" t="s">
        <v>17</v>
      </c>
      <c r="D756" s="77">
        <v>1</v>
      </c>
      <c r="E756" s="33">
        <v>1</v>
      </c>
      <c r="F756" s="34"/>
      <c r="G756" s="34">
        <f t="shared" si="21"/>
        <v>1</v>
      </c>
      <c r="H756" s="109">
        <f t="shared" si="22"/>
        <v>1</v>
      </c>
    </row>
    <row r="757" spans="1:8" ht="38.25" x14ac:dyDescent="0.2">
      <c r="A757" s="74" t="s">
        <v>1157</v>
      </c>
      <c r="B757" s="75" t="s">
        <v>1158</v>
      </c>
      <c r="C757" s="76" t="s">
        <v>17</v>
      </c>
      <c r="D757" s="77">
        <v>1</v>
      </c>
      <c r="E757" s="33">
        <v>1</v>
      </c>
      <c r="F757" s="34"/>
      <c r="G757" s="34">
        <f t="shared" si="21"/>
        <v>1</v>
      </c>
      <c r="H757" s="109">
        <f t="shared" si="22"/>
        <v>1</v>
      </c>
    </row>
    <row r="758" spans="1:8" ht="51" x14ac:dyDescent="0.2">
      <c r="A758" s="74" t="s">
        <v>1159</v>
      </c>
      <c r="B758" s="75" t="s">
        <v>1064</v>
      </c>
      <c r="C758" s="76" t="s">
        <v>17</v>
      </c>
      <c r="D758" s="77">
        <v>1</v>
      </c>
      <c r="E758" s="33">
        <v>1</v>
      </c>
      <c r="F758" s="34"/>
      <c r="G758" s="34">
        <f t="shared" si="21"/>
        <v>1</v>
      </c>
      <c r="H758" s="109">
        <f t="shared" si="22"/>
        <v>1</v>
      </c>
    </row>
    <row r="759" spans="1:8" ht="51" x14ac:dyDescent="0.2">
      <c r="A759" s="74" t="s">
        <v>1160</v>
      </c>
      <c r="B759" s="75" t="s">
        <v>1066</v>
      </c>
      <c r="C759" s="76" t="s">
        <v>17</v>
      </c>
      <c r="D759" s="77">
        <v>5</v>
      </c>
      <c r="E759" s="33">
        <v>1</v>
      </c>
      <c r="F759" s="34"/>
      <c r="G759" s="34">
        <f t="shared" si="21"/>
        <v>5</v>
      </c>
      <c r="H759" s="109">
        <f t="shared" si="22"/>
        <v>5</v>
      </c>
    </row>
    <row r="760" spans="1:8" s="62" customFormat="1" x14ac:dyDescent="0.25">
      <c r="A760" s="72"/>
      <c r="B760" s="71" t="s">
        <v>1270</v>
      </c>
      <c r="G760" s="62">
        <f>SUM(G756:G759)</f>
        <v>8</v>
      </c>
      <c r="H760" s="62">
        <f t="shared" si="22"/>
        <v>0</v>
      </c>
    </row>
    <row r="761" spans="1:8" s="62" customFormat="1" x14ac:dyDescent="0.25">
      <c r="A761" s="72" t="s">
        <v>1313</v>
      </c>
      <c r="B761" s="71" t="s">
        <v>1161</v>
      </c>
      <c r="H761" s="62">
        <f t="shared" si="22"/>
        <v>0</v>
      </c>
    </row>
    <row r="762" spans="1:8" ht="114.75" x14ac:dyDescent="0.2">
      <c r="A762" s="74" t="s">
        <v>1162</v>
      </c>
      <c r="B762" s="75" t="s">
        <v>1120</v>
      </c>
      <c r="C762" s="76" t="s">
        <v>17</v>
      </c>
      <c r="D762" s="77">
        <v>1</v>
      </c>
      <c r="E762" s="33">
        <v>1</v>
      </c>
      <c r="F762" s="34"/>
      <c r="G762" s="34">
        <f t="shared" si="21"/>
        <v>1</v>
      </c>
      <c r="H762" s="109">
        <f t="shared" si="22"/>
        <v>1</v>
      </c>
    </row>
    <row r="763" spans="1:8" ht="51" x14ac:dyDescent="0.2">
      <c r="A763" s="74" t="s">
        <v>1163</v>
      </c>
      <c r="B763" s="75" t="s">
        <v>1064</v>
      </c>
      <c r="C763" s="76" t="s">
        <v>17</v>
      </c>
      <c r="D763" s="77">
        <v>1</v>
      </c>
      <c r="E763" s="33">
        <v>1</v>
      </c>
      <c r="F763" s="34"/>
      <c r="G763" s="34">
        <f t="shared" si="21"/>
        <v>1</v>
      </c>
      <c r="H763" s="109">
        <f t="shared" si="22"/>
        <v>1</v>
      </c>
    </row>
    <row r="764" spans="1:8" ht="51" x14ac:dyDescent="0.2">
      <c r="A764" s="74" t="s">
        <v>1164</v>
      </c>
      <c r="B764" s="75" t="s">
        <v>1066</v>
      </c>
      <c r="C764" s="76" t="s">
        <v>17</v>
      </c>
      <c r="D764" s="77">
        <v>2</v>
      </c>
      <c r="E764" s="33">
        <v>1</v>
      </c>
      <c r="F764" s="34"/>
      <c r="G764" s="34">
        <f t="shared" ref="G764:G815" si="23">ROUND($D764*E764,2)</f>
        <v>2</v>
      </c>
      <c r="H764" s="109">
        <f t="shared" si="22"/>
        <v>2</v>
      </c>
    </row>
    <row r="765" spans="1:8" s="62" customFormat="1" x14ac:dyDescent="0.25">
      <c r="A765" s="72"/>
      <c r="B765" s="71" t="s">
        <v>1271</v>
      </c>
      <c r="G765" s="62">
        <f>SUM(G762:G764)</f>
        <v>4</v>
      </c>
      <c r="H765" s="62">
        <f t="shared" si="22"/>
        <v>0</v>
      </c>
    </row>
    <row r="766" spans="1:8" s="62" customFormat="1" ht="25.5" x14ac:dyDescent="0.25">
      <c r="A766" s="72" t="s">
        <v>1314</v>
      </c>
      <c r="B766" s="71" t="s">
        <v>1165</v>
      </c>
      <c r="H766" s="62">
        <f t="shared" si="22"/>
        <v>0</v>
      </c>
    </row>
    <row r="767" spans="1:8" ht="63.75" x14ac:dyDescent="0.2">
      <c r="A767" s="74" t="s">
        <v>1166</v>
      </c>
      <c r="B767" s="75" t="s">
        <v>1167</v>
      </c>
      <c r="C767" s="76" t="s">
        <v>17</v>
      </c>
      <c r="D767" s="77">
        <v>4</v>
      </c>
      <c r="E767" s="33">
        <v>1</v>
      </c>
      <c r="F767" s="34"/>
      <c r="G767" s="34">
        <f t="shared" si="23"/>
        <v>4</v>
      </c>
      <c r="H767" s="109">
        <f t="shared" si="22"/>
        <v>4</v>
      </c>
    </row>
    <row r="768" spans="1:8" ht="38.25" x14ac:dyDescent="0.2">
      <c r="A768" s="74" t="s">
        <v>1168</v>
      </c>
      <c r="B768" s="75" t="s">
        <v>1169</v>
      </c>
      <c r="C768" s="76" t="s">
        <v>17</v>
      </c>
      <c r="D768" s="77">
        <v>2</v>
      </c>
      <c r="E768" s="33">
        <v>1</v>
      </c>
      <c r="F768" s="34"/>
      <c r="G768" s="34">
        <f t="shared" si="23"/>
        <v>2</v>
      </c>
      <c r="H768" s="109">
        <f t="shared" si="22"/>
        <v>2</v>
      </c>
    </row>
    <row r="769" spans="1:8" ht="51" x14ac:dyDescent="0.2">
      <c r="A769" s="74" t="s">
        <v>1170</v>
      </c>
      <c r="B769" s="75" t="s">
        <v>1064</v>
      </c>
      <c r="C769" s="76" t="s">
        <v>17</v>
      </c>
      <c r="D769" s="77">
        <v>4</v>
      </c>
      <c r="E769" s="33">
        <v>1</v>
      </c>
      <c r="F769" s="34"/>
      <c r="G769" s="34">
        <f t="shared" si="23"/>
        <v>4</v>
      </c>
      <c r="H769" s="109">
        <f t="shared" si="22"/>
        <v>4</v>
      </c>
    </row>
    <row r="770" spans="1:8" ht="51" x14ac:dyDescent="0.2">
      <c r="A770" s="74" t="s">
        <v>1171</v>
      </c>
      <c r="B770" s="75" t="s">
        <v>1066</v>
      </c>
      <c r="C770" s="76" t="s">
        <v>17</v>
      </c>
      <c r="D770" s="77">
        <v>8</v>
      </c>
      <c r="E770" s="33">
        <v>1</v>
      </c>
      <c r="F770" s="34"/>
      <c r="G770" s="34">
        <f t="shared" si="23"/>
        <v>8</v>
      </c>
      <c r="H770" s="109">
        <f t="shared" si="22"/>
        <v>8</v>
      </c>
    </row>
    <row r="771" spans="1:8" ht="25.5" x14ac:dyDescent="0.2">
      <c r="A771" s="74" t="s">
        <v>1172</v>
      </c>
      <c r="B771" s="75" t="s">
        <v>1101</v>
      </c>
      <c r="C771" s="76" t="s">
        <v>17</v>
      </c>
      <c r="D771" s="77">
        <v>2</v>
      </c>
      <c r="E771" s="33">
        <v>1</v>
      </c>
      <c r="F771" s="34"/>
      <c r="G771" s="34">
        <f t="shared" si="23"/>
        <v>2</v>
      </c>
      <c r="H771" s="109">
        <f t="shared" si="22"/>
        <v>2</v>
      </c>
    </row>
    <row r="772" spans="1:8" ht="76.5" x14ac:dyDescent="0.2">
      <c r="A772" s="74" t="s">
        <v>1173</v>
      </c>
      <c r="B772" s="75" t="s">
        <v>1099</v>
      </c>
      <c r="C772" s="76" t="s">
        <v>17</v>
      </c>
      <c r="D772" s="77">
        <v>2</v>
      </c>
      <c r="E772" s="33">
        <v>1</v>
      </c>
      <c r="F772" s="34"/>
      <c r="G772" s="34">
        <f t="shared" si="23"/>
        <v>2</v>
      </c>
      <c r="H772" s="109">
        <f t="shared" si="22"/>
        <v>2</v>
      </c>
    </row>
    <row r="773" spans="1:8" s="62" customFormat="1" ht="25.5" x14ac:dyDescent="0.25">
      <c r="A773" s="72"/>
      <c r="B773" s="71" t="s">
        <v>1165</v>
      </c>
      <c r="G773" s="62">
        <f>SUM(G767:G772)</f>
        <v>22</v>
      </c>
      <c r="H773" s="62">
        <f t="shared" si="22"/>
        <v>0</v>
      </c>
    </row>
    <row r="774" spans="1:8" s="62" customFormat="1" x14ac:dyDescent="0.25">
      <c r="A774" s="72" t="s">
        <v>1315</v>
      </c>
      <c r="B774" s="71" t="s">
        <v>1174</v>
      </c>
      <c r="H774" s="62">
        <f t="shared" si="22"/>
        <v>0</v>
      </c>
    </row>
    <row r="775" spans="1:8" ht="63.75" x14ac:dyDescent="0.2">
      <c r="A775" s="74" t="s">
        <v>1175</v>
      </c>
      <c r="B775" s="75" t="s">
        <v>1176</v>
      </c>
      <c r="C775" s="76" t="s">
        <v>17</v>
      </c>
      <c r="D775" s="77">
        <v>10</v>
      </c>
      <c r="E775" s="33">
        <v>1</v>
      </c>
      <c r="F775" s="34"/>
      <c r="G775" s="34">
        <f t="shared" si="23"/>
        <v>10</v>
      </c>
      <c r="H775" s="109">
        <f t="shared" si="22"/>
        <v>10</v>
      </c>
    </row>
    <row r="776" spans="1:8" ht="76.5" x14ac:dyDescent="0.2">
      <c r="A776" s="74" t="s">
        <v>1177</v>
      </c>
      <c r="B776" s="75" t="s">
        <v>1178</v>
      </c>
      <c r="C776" s="76" t="s">
        <v>17</v>
      </c>
      <c r="D776" s="77">
        <v>20</v>
      </c>
      <c r="E776" s="33">
        <v>1</v>
      </c>
      <c r="F776" s="34"/>
      <c r="G776" s="34">
        <f t="shared" si="23"/>
        <v>20</v>
      </c>
      <c r="H776" s="109">
        <f t="shared" si="22"/>
        <v>20</v>
      </c>
    </row>
    <row r="777" spans="1:8" ht="76.5" x14ac:dyDescent="0.2">
      <c r="A777" s="74" t="s">
        <v>1179</v>
      </c>
      <c r="B777" s="75" t="s">
        <v>1180</v>
      </c>
      <c r="C777" s="76" t="s">
        <v>17</v>
      </c>
      <c r="D777" s="77">
        <v>6</v>
      </c>
      <c r="E777" s="33">
        <v>1</v>
      </c>
      <c r="F777" s="34"/>
      <c r="G777" s="34">
        <f t="shared" si="23"/>
        <v>6</v>
      </c>
      <c r="H777" s="109">
        <f t="shared" si="22"/>
        <v>6</v>
      </c>
    </row>
    <row r="778" spans="1:8" s="62" customFormat="1" x14ac:dyDescent="0.25">
      <c r="A778" s="72"/>
      <c r="B778" s="71" t="s">
        <v>1174</v>
      </c>
      <c r="G778" s="62">
        <f>SUM(G775:G777)</f>
        <v>36</v>
      </c>
      <c r="H778" s="62">
        <f t="shared" si="22"/>
        <v>0</v>
      </c>
    </row>
    <row r="779" spans="1:8" s="62" customFormat="1" x14ac:dyDescent="0.25">
      <c r="A779" s="72" t="s">
        <v>1316</v>
      </c>
      <c r="B779" s="71" t="s">
        <v>1181</v>
      </c>
      <c r="H779" s="62">
        <f t="shared" si="22"/>
        <v>0</v>
      </c>
    </row>
    <row r="780" spans="1:8" ht="63.75" x14ac:dyDescent="0.2">
      <c r="A780" s="74" t="s">
        <v>1182</v>
      </c>
      <c r="B780" s="75" t="s">
        <v>1167</v>
      </c>
      <c r="C780" s="76" t="s">
        <v>17</v>
      </c>
      <c r="D780" s="77">
        <v>4</v>
      </c>
      <c r="E780" s="33">
        <v>1</v>
      </c>
      <c r="F780" s="34"/>
      <c r="G780" s="34">
        <f t="shared" si="23"/>
        <v>4</v>
      </c>
      <c r="H780" s="109">
        <f t="shared" si="22"/>
        <v>4</v>
      </c>
    </row>
    <row r="781" spans="1:8" ht="38.25" x14ac:dyDescent="0.2">
      <c r="A781" s="74" t="s">
        <v>1183</v>
      </c>
      <c r="B781" s="75" t="s">
        <v>1088</v>
      </c>
      <c r="C781" s="76" t="s">
        <v>17</v>
      </c>
      <c r="D781" s="77">
        <v>3</v>
      </c>
      <c r="E781" s="33">
        <v>1</v>
      </c>
      <c r="F781" s="34"/>
      <c r="G781" s="34">
        <f t="shared" si="23"/>
        <v>3</v>
      </c>
      <c r="H781" s="109">
        <f t="shared" si="22"/>
        <v>3</v>
      </c>
    </row>
    <row r="782" spans="1:8" ht="51" x14ac:dyDescent="0.2">
      <c r="A782" s="74" t="s">
        <v>1184</v>
      </c>
      <c r="B782" s="75" t="s">
        <v>1185</v>
      </c>
      <c r="C782" s="76" t="s">
        <v>17</v>
      </c>
      <c r="D782" s="77">
        <v>4</v>
      </c>
      <c r="E782" s="33">
        <v>1</v>
      </c>
      <c r="F782" s="34"/>
      <c r="G782" s="34">
        <f t="shared" si="23"/>
        <v>4</v>
      </c>
      <c r="H782" s="109">
        <f t="shared" ref="H782:H815" si="24">ROUND($D782*E782,2)</f>
        <v>4</v>
      </c>
    </row>
    <row r="783" spans="1:8" ht="51" x14ac:dyDescent="0.2">
      <c r="A783" s="74" t="s">
        <v>1186</v>
      </c>
      <c r="B783" s="75" t="s">
        <v>1066</v>
      </c>
      <c r="C783" s="76" t="s">
        <v>17</v>
      </c>
      <c r="D783" s="77">
        <v>8</v>
      </c>
      <c r="E783" s="33">
        <v>1</v>
      </c>
      <c r="F783" s="34"/>
      <c r="G783" s="34">
        <f t="shared" si="23"/>
        <v>8</v>
      </c>
      <c r="H783" s="109">
        <f t="shared" si="24"/>
        <v>8</v>
      </c>
    </row>
    <row r="784" spans="1:8" ht="76.5" x14ac:dyDescent="0.2">
      <c r="A784" s="74" t="s">
        <v>1187</v>
      </c>
      <c r="B784" s="75" t="s">
        <v>1099</v>
      </c>
      <c r="C784" s="76" t="s">
        <v>17</v>
      </c>
      <c r="D784" s="77">
        <v>11</v>
      </c>
      <c r="E784" s="33">
        <v>1</v>
      </c>
      <c r="F784" s="34"/>
      <c r="G784" s="34">
        <f t="shared" si="23"/>
        <v>11</v>
      </c>
      <c r="H784" s="109">
        <f t="shared" si="24"/>
        <v>11</v>
      </c>
    </row>
    <row r="785" spans="1:8" s="62" customFormat="1" x14ac:dyDescent="0.25">
      <c r="A785" s="72"/>
      <c r="B785" s="71" t="s">
        <v>1272</v>
      </c>
      <c r="G785" s="62">
        <f>SUM(G780:G784)</f>
        <v>30</v>
      </c>
      <c r="H785" s="62">
        <f t="shared" si="24"/>
        <v>0</v>
      </c>
    </row>
    <row r="786" spans="1:8" s="62" customFormat="1" x14ac:dyDescent="0.25">
      <c r="A786" s="72" t="s">
        <v>1317</v>
      </c>
      <c r="B786" s="71" t="s">
        <v>1106</v>
      </c>
      <c r="H786" s="62">
        <f t="shared" si="24"/>
        <v>0</v>
      </c>
    </row>
    <row r="787" spans="1:8" ht="89.25" x14ac:dyDescent="0.2">
      <c r="A787" s="74" t="s">
        <v>1188</v>
      </c>
      <c r="B787" s="75" t="s">
        <v>1108</v>
      </c>
      <c r="C787" s="76" t="s">
        <v>17</v>
      </c>
      <c r="D787" s="77">
        <v>1</v>
      </c>
      <c r="E787" s="33">
        <v>1</v>
      </c>
      <c r="F787" s="34"/>
      <c r="G787" s="34">
        <f t="shared" si="23"/>
        <v>1</v>
      </c>
      <c r="H787" s="109">
        <f t="shared" si="24"/>
        <v>1</v>
      </c>
    </row>
    <row r="788" spans="1:8" ht="51" x14ac:dyDescent="0.2">
      <c r="A788" s="74" t="s">
        <v>1189</v>
      </c>
      <c r="B788" s="75" t="s">
        <v>1064</v>
      </c>
      <c r="C788" s="76" t="s">
        <v>17</v>
      </c>
      <c r="D788" s="77">
        <v>1</v>
      </c>
      <c r="E788" s="33">
        <v>1</v>
      </c>
      <c r="F788" s="34"/>
      <c r="G788" s="34">
        <f t="shared" si="23"/>
        <v>1</v>
      </c>
      <c r="H788" s="109">
        <f t="shared" si="24"/>
        <v>1</v>
      </c>
    </row>
    <row r="789" spans="1:8" ht="25.5" x14ac:dyDescent="0.2">
      <c r="A789" s="74" t="s">
        <v>1190</v>
      </c>
      <c r="B789" s="75" t="s">
        <v>1111</v>
      </c>
      <c r="C789" s="76" t="s">
        <v>17</v>
      </c>
      <c r="D789" s="77">
        <v>1</v>
      </c>
      <c r="E789" s="33">
        <v>1</v>
      </c>
      <c r="F789" s="34"/>
      <c r="G789" s="34">
        <f t="shared" si="23"/>
        <v>1</v>
      </c>
      <c r="H789" s="109">
        <f t="shared" si="24"/>
        <v>1</v>
      </c>
    </row>
    <row r="790" spans="1:8" s="62" customFormat="1" x14ac:dyDescent="0.25">
      <c r="A790" s="72"/>
      <c r="B790" s="71" t="s">
        <v>1106</v>
      </c>
      <c r="G790" s="62">
        <f>SUM(G787:G789)</f>
        <v>3</v>
      </c>
      <c r="H790" s="62">
        <f t="shared" si="24"/>
        <v>0</v>
      </c>
    </row>
    <row r="791" spans="1:8" s="62" customFormat="1" x14ac:dyDescent="0.25">
      <c r="A791" s="72" t="s">
        <v>1318</v>
      </c>
      <c r="B791" s="71" t="s">
        <v>1118</v>
      </c>
      <c r="H791" s="62">
        <f t="shared" si="24"/>
        <v>0</v>
      </c>
    </row>
    <row r="792" spans="1:8" ht="89.25" x14ac:dyDescent="0.2">
      <c r="A792" s="74" t="s">
        <v>1191</v>
      </c>
      <c r="B792" s="75" t="s">
        <v>1192</v>
      </c>
      <c r="C792" s="76" t="s">
        <v>17</v>
      </c>
      <c r="D792" s="77">
        <v>1</v>
      </c>
      <c r="E792" s="33">
        <v>1</v>
      </c>
      <c r="F792" s="34"/>
      <c r="G792" s="34">
        <f t="shared" si="23"/>
        <v>1</v>
      </c>
      <c r="H792" s="109">
        <f t="shared" si="24"/>
        <v>1</v>
      </c>
    </row>
    <row r="793" spans="1:8" ht="51" x14ac:dyDescent="0.2">
      <c r="A793" s="74" t="s">
        <v>1193</v>
      </c>
      <c r="B793" s="75" t="s">
        <v>1064</v>
      </c>
      <c r="C793" s="76" t="s">
        <v>17</v>
      </c>
      <c r="D793" s="77">
        <v>1</v>
      </c>
      <c r="E793" s="33">
        <v>1</v>
      </c>
      <c r="F793" s="34"/>
      <c r="G793" s="34">
        <f t="shared" si="23"/>
        <v>1</v>
      </c>
      <c r="H793" s="109">
        <f t="shared" si="24"/>
        <v>1</v>
      </c>
    </row>
    <row r="794" spans="1:8" ht="51" x14ac:dyDescent="0.2">
      <c r="A794" s="74" t="s">
        <v>1194</v>
      </c>
      <c r="B794" s="75" t="s">
        <v>1066</v>
      </c>
      <c r="C794" s="76" t="s">
        <v>17</v>
      </c>
      <c r="D794" s="77">
        <v>2</v>
      </c>
      <c r="E794" s="33">
        <v>1</v>
      </c>
      <c r="F794" s="34"/>
      <c r="G794" s="34">
        <f t="shared" si="23"/>
        <v>2</v>
      </c>
      <c r="H794" s="109">
        <f t="shared" si="24"/>
        <v>2</v>
      </c>
    </row>
    <row r="795" spans="1:8" s="62" customFormat="1" x14ac:dyDescent="0.25">
      <c r="A795" s="72"/>
      <c r="B795" s="71" t="s">
        <v>1263</v>
      </c>
      <c r="G795" s="62">
        <f>SUM(G792:G794)</f>
        <v>4</v>
      </c>
      <c r="H795" s="62">
        <f t="shared" si="24"/>
        <v>0</v>
      </c>
    </row>
    <row r="796" spans="1:8" s="62" customFormat="1" x14ac:dyDescent="0.25">
      <c r="A796" s="72" t="s">
        <v>1319</v>
      </c>
      <c r="B796" s="71" t="s">
        <v>1123</v>
      </c>
      <c r="H796" s="62">
        <f t="shared" si="24"/>
        <v>0</v>
      </c>
    </row>
    <row r="797" spans="1:8" ht="76.5" x14ac:dyDescent="0.2">
      <c r="A797" s="74" t="s">
        <v>1195</v>
      </c>
      <c r="B797" s="75" t="s">
        <v>1125</v>
      </c>
      <c r="C797" s="76" t="s">
        <v>17</v>
      </c>
      <c r="D797" s="77">
        <v>1</v>
      </c>
      <c r="E797" s="33">
        <v>1</v>
      </c>
      <c r="F797" s="34"/>
      <c r="G797" s="34">
        <f t="shared" si="23"/>
        <v>1</v>
      </c>
      <c r="H797" s="109">
        <f t="shared" si="24"/>
        <v>1</v>
      </c>
    </row>
    <row r="798" spans="1:8" ht="76.5" x14ac:dyDescent="0.2">
      <c r="A798" s="74" t="s">
        <v>1196</v>
      </c>
      <c r="B798" s="75" t="s">
        <v>1127</v>
      </c>
      <c r="C798" s="76" t="s">
        <v>17</v>
      </c>
      <c r="D798" s="77">
        <v>1</v>
      </c>
      <c r="E798" s="33">
        <v>1</v>
      </c>
      <c r="F798" s="34"/>
      <c r="G798" s="34">
        <f t="shared" si="23"/>
        <v>1</v>
      </c>
      <c r="H798" s="109">
        <f t="shared" si="24"/>
        <v>1</v>
      </c>
    </row>
    <row r="799" spans="1:8" ht="51" x14ac:dyDescent="0.2">
      <c r="A799" s="74" t="s">
        <v>1197</v>
      </c>
      <c r="B799" s="75" t="s">
        <v>1064</v>
      </c>
      <c r="C799" s="76" t="s">
        <v>17</v>
      </c>
      <c r="D799" s="77">
        <v>1</v>
      </c>
      <c r="E799" s="33">
        <v>1</v>
      </c>
      <c r="F799" s="34"/>
      <c r="G799" s="34">
        <f t="shared" si="23"/>
        <v>1</v>
      </c>
      <c r="H799" s="109">
        <f t="shared" si="24"/>
        <v>1</v>
      </c>
    </row>
    <row r="800" spans="1:8" ht="51" x14ac:dyDescent="0.2">
      <c r="A800" s="74" t="s">
        <v>1198</v>
      </c>
      <c r="B800" s="75" t="s">
        <v>1066</v>
      </c>
      <c r="C800" s="76" t="s">
        <v>17</v>
      </c>
      <c r="D800" s="77">
        <v>6</v>
      </c>
      <c r="E800" s="33">
        <v>1</v>
      </c>
      <c r="F800" s="34"/>
      <c r="G800" s="34">
        <f t="shared" si="23"/>
        <v>6</v>
      </c>
      <c r="H800" s="109">
        <f t="shared" si="24"/>
        <v>6</v>
      </c>
    </row>
    <row r="801" spans="1:8" ht="25.5" x14ac:dyDescent="0.2">
      <c r="A801" s="74" t="s">
        <v>1199</v>
      </c>
      <c r="B801" s="75" t="s">
        <v>1111</v>
      </c>
      <c r="C801" s="76" t="s">
        <v>17</v>
      </c>
      <c r="D801" s="77">
        <v>1</v>
      </c>
      <c r="E801" s="33">
        <v>1</v>
      </c>
      <c r="F801" s="34"/>
      <c r="G801" s="34">
        <f t="shared" si="23"/>
        <v>1</v>
      </c>
      <c r="H801" s="109">
        <f t="shared" si="24"/>
        <v>1</v>
      </c>
    </row>
    <row r="802" spans="1:8" s="62" customFormat="1" x14ac:dyDescent="0.25">
      <c r="A802" s="72"/>
      <c r="B802" s="71" t="s">
        <v>1264</v>
      </c>
      <c r="G802" s="62">
        <f>SUM(G797:G801)</f>
        <v>10</v>
      </c>
      <c r="H802" s="62">
        <f t="shared" si="24"/>
        <v>0</v>
      </c>
    </row>
    <row r="803" spans="1:8" s="62" customFormat="1" x14ac:dyDescent="0.25">
      <c r="A803" s="72" t="s">
        <v>1320</v>
      </c>
      <c r="B803" s="71" t="s">
        <v>1112</v>
      </c>
      <c r="H803" s="62">
        <f t="shared" si="24"/>
        <v>0</v>
      </c>
    </row>
    <row r="804" spans="1:8" ht="114.75" x14ac:dyDescent="0.2">
      <c r="A804" s="74" t="s">
        <v>1200</v>
      </c>
      <c r="B804" s="75" t="s">
        <v>1201</v>
      </c>
      <c r="C804" s="76" t="s">
        <v>17</v>
      </c>
      <c r="D804" s="77">
        <v>1</v>
      </c>
      <c r="E804" s="33">
        <v>1</v>
      </c>
      <c r="F804" s="34"/>
      <c r="G804" s="34">
        <f t="shared" si="23"/>
        <v>1</v>
      </c>
      <c r="H804" s="109">
        <f t="shared" si="24"/>
        <v>1</v>
      </c>
    </row>
    <row r="805" spans="1:8" ht="51" x14ac:dyDescent="0.2">
      <c r="A805" s="74" t="s">
        <v>1202</v>
      </c>
      <c r="B805" s="75" t="s">
        <v>1064</v>
      </c>
      <c r="C805" s="76" t="s">
        <v>17</v>
      </c>
      <c r="D805" s="77">
        <v>1</v>
      </c>
      <c r="E805" s="33">
        <v>1</v>
      </c>
      <c r="F805" s="34"/>
      <c r="G805" s="34">
        <f t="shared" si="23"/>
        <v>1</v>
      </c>
      <c r="H805" s="109">
        <f t="shared" si="24"/>
        <v>1</v>
      </c>
    </row>
    <row r="806" spans="1:8" ht="51" x14ac:dyDescent="0.2">
      <c r="A806" s="74" t="s">
        <v>1203</v>
      </c>
      <c r="B806" s="75" t="s">
        <v>1075</v>
      </c>
      <c r="C806" s="76" t="s">
        <v>17</v>
      </c>
      <c r="D806" s="77">
        <v>2</v>
      </c>
      <c r="E806" s="33">
        <v>1</v>
      </c>
      <c r="F806" s="34"/>
      <c r="G806" s="34">
        <f t="shared" si="23"/>
        <v>2</v>
      </c>
      <c r="H806" s="109">
        <f t="shared" si="24"/>
        <v>2</v>
      </c>
    </row>
    <row r="807" spans="1:8" s="62" customFormat="1" x14ac:dyDescent="0.25">
      <c r="A807" s="72"/>
      <c r="B807" s="71" t="s">
        <v>1262</v>
      </c>
      <c r="G807" s="62">
        <f>SUM(G804:G806)</f>
        <v>4</v>
      </c>
      <c r="H807" s="62">
        <f t="shared" si="24"/>
        <v>0</v>
      </c>
    </row>
    <row r="808" spans="1:8" s="62" customFormat="1" x14ac:dyDescent="0.25">
      <c r="A808" s="72"/>
      <c r="B808" s="71" t="s">
        <v>1273</v>
      </c>
      <c r="G808" s="62">
        <f>+G748+G754+G760+G765+G773+G778+G785+G790+G795+G802+G807</f>
        <v>144</v>
      </c>
      <c r="H808" s="62">
        <f t="shared" si="24"/>
        <v>0</v>
      </c>
    </row>
    <row r="809" spans="1:8" s="62" customFormat="1" x14ac:dyDescent="0.25">
      <c r="A809" s="72"/>
      <c r="B809" s="71" t="s">
        <v>1274</v>
      </c>
      <c r="H809" s="62">
        <f t="shared" si="24"/>
        <v>0</v>
      </c>
    </row>
    <row r="810" spans="1:8" s="62" customFormat="1" x14ac:dyDescent="0.25">
      <c r="A810" s="72" t="s">
        <v>1321</v>
      </c>
      <c r="B810" s="71" t="s">
        <v>1204</v>
      </c>
      <c r="G810" s="62">
        <f t="shared" si="23"/>
        <v>0</v>
      </c>
      <c r="H810" s="62">
        <f t="shared" si="24"/>
        <v>0</v>
      </c>
    </row>
    <row r="811" spans="1:8" s="62" customFormat="1" x14ac:dyDescent="0.25">
      <c r="A811" s="72" t="s">
        <v>1322</v>
      </c>
      <c r="B811" s="71" t="s">
        <v>1205</v>
      </c>
      <c r="G811" s="62">
        <f t="shared" si="23"/>
        <v>0</v>
      </c>
      <c r="H811" s="62">
        <f t="shared" si="24"/>
        <v>0</v>
      </c>
    </row>
    <row r="812" spans="1:8" ht="25.5" x14ac:dyDescent="0.2">
      <c r="A812" s="74" t="s">
        <v>1206</v>
      </c>
      <c r="B812" s="75" t="s">
        <v>1207</v>
      </c>
      <c r="C812" s="76" t="s">
        <v>894</v>
      </c>
      <c r="D812" s="77">
        <v>1</v>
      </c>
      <c r="E812" s="33">
        <v>1</v>
      </c>
      <c r="F812" s="34"/>
      <c r="G812" s="34">
        <f t="shared" si="23"/>
        <v>1</v>
      </c>
      <c r="H812" s="109">
        <f t="shared" si="24"/>
        <v>1</v>
      </c>
    </row>
    <row r="813" spans="1:8" s="62" customFormat="1" ht="25.5" x14ac:dyDescent="0.25">
      <c r="A813" s="72"/>
      <c r="B813" s="71" t="s">
        <v>1276</v>
      </c>
      <c r="G813" s="62">
        <f>SUM(G810:G812)</f>
        <v>1</v>
      </c>
      <c r="H813" s="62">
        <f t="shared" si="24"/>
        <v>0</v>
      </c>
    </row>
    <row r="814" spans="1:8" s="62" customFormat="1" x14ac:dyDescent="0.25">
      <c r="A814" s="72" t="s">
        <v>1323</v>
      </c>
      <c r="B814" s="71" t="s">
        <v>1208</v>
      </c>
      <c r="H814" s="62">
        <f t="shared" si="24"/>
        <v>0</v>
      </c>
    </row>
    <row r="815" spans="1:8" x14ac:dyDescent="0.2">
      <c r="A815" s="74" t="s">
        <v>1209</v>
      </c>
      <c r="B815" s="75" t="s">
        <v>1210</v>
      </c>
      <c r="C815" s="76" t="s">
        <v>894</v>
      </c>
      <c r="D815" s="77">
        <v>1</v>
      </c>
      <c r="E815" s="33">
        <v>1</v>
      </c>
      <c r="F815" s="34"/>
      <c r="G815" s="34">
        <f t="shared" si="23"/>
        <v>1</v>
      </c>
      <c r="H815" s="109">
        <f t="shared" si="24"/>
        <v>1</v>
      </c>
    </row>
    <row r="816" spans="1:8" s="62" customFormat="1" x14ac:dyDescent="0.25">
      <c r="A816" s="72"/>
      <c r="B816" s="71" t="s">
        <v>1275</v>
      </c>
      <c r="G816" s="62">
        <f>SUM(G815)</f>
        <v>1</v>
      </c>
      <c r="H816" s="62">
        <f>SUM(H13:H815)</f>
        <v>83553.31</v>
      </c>
    </row>
    <row r="817" spans="1:7" s="62" customFormat="1" x14ac:dyDescent="0.25">
      <c r="A817" s="72"/>
      <c r="B817" s="71" t="s">
        <v>1277</v>
      </c>
      <c r="G817" s="62">
        <f>+G813+G816</f>
        <v>2</v>
      </c>
    </row>
    <row r="818" spans="1:7" s="62" customFormat="1" x14ac:dyDescent="0.25">
      <c r="A818" s="72"/>
      <c r="B818" s="71" t="s">
        <v>1278</v>
      </c>
      <c r="G818" s="62">
        <f>+RESUMENOK!F120</f>
        <v>83553.31</v>
      </c>
    </row>
  </sheetData>
  <mergeCells count="7">
    <mergeCell ref="E9:F9"/>
    <mergeCell ref="A6:C9"/>
    <mergeCell ref="A2:G2"/>
    <mergeCell ref="D6:G6"/>
    <mergeCell ref="D8:G8"/>
    <mergeCell ref="A3:G3"/>
    <mergeCell ref="E7:F7"/>
  </mergeCells>
  <pageMargins left="0.11811023622047245" right="0.11811023622047245" top="0.35433070866141736" bottom="0.6692913385826772" header="0.31496062992125984" footer="0.31496062992125984"/>
  <pageSetup scale="70" orientation="portrait" horizontalDpi="4294967293" r:id="rId1"/>
  <headerFooter>
    <oddFooter>&amp;CHoja No.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0"/>
  <sheetViews>
    <sheetView view="pageBreakPreview" zoomScale="130" zoomScaleNormal="100" zoomScaleSheetLayoutView="130" workbookViewId="0"/>
  </sheetViews>
  <sheetFormatPr baseColWidth="10" defaultRowHeight="12.75" x14ac:dyDescent="0.2"/>
  <cols>
    <col min="1" max="1" width="11.42578125" style="2" customWidth="1"/>
    <col min="2" max="2" width="60.42578125" style="5" customWidth="1"/>
    <col min="3" max="3" width="13.7109375" style="6" customWidth="1"/>
    <col min="4" max="4" width="16.28515625" style="7" customWidth="1"/>
    <col min="5" max="5" width="18.5703125" style="7" customWidth="1"/>
    <col min="6" max="6" width="20.85546875" style="1" customWidth="1"/>
    <col min="7" max="252" width="11.42578125" style="2"/>
    <col min="253" max="253" width="9.5703125" style="2" customWidth="1"/>
    <col min="254" max="254" width="88.42578125" style="2" customWidth="1"/>
    <col min="255" max="255" width="10" style="2" customWidth="1"/>
    <col min="256" max="256" width="12" style="2" customWidth="1"/>
    <col min="257" max="257" width="14.42578125" style="2" customWidth="1"/>
    <col min="258" max="258" width="15.42578125" style="2" customWidth="1"/>
    <col min="259" max="508" width="11.42578125" style="2"/>
    <col min="509" max="509" width="9.5703125" style="2" customWidth="1"/>
    <col min="510" max="510" width="88.42578125" style="2" customWidth="1"/>
    <col min="511" max="511" width="10" style="2" customWidth="1"/>
    <col min="512" max="512" width="12" style="2" customWidth="1"/>
    <col min="513" max="513" width="14.42578125" style="2" customWidth="1"/>
    <col min="514" max="514" width="15.42578125" style="2" customWidth="1"/>
    <col min="515" max="764" width="11.42578125" style="2"/>
    <col min="765" max="765" width="9.5703125" style="2" customWidth="1"/>
    <col min="766" max="766" width="88.42578125" style="2" customWidth="1"/>
    <col min="767" max="767" width="10" style="2" customWidth="1"/>
    <col min="768" max="768" width="12" style="2" customWidth="1"/>
    <col min="769" max="769" width="14.42578125" style="2" customWidth="1"/>
    <col min="770" max="770" width="15.42578125" style="2" customWidth="1"/>
    <col min="771" max="1020" width="11.42578125" style="2"/>
    <col min="1021" max="1021" width="9.5703125" style="2" customWidth="1"/>
    <col min="1022" max="1022" width="88.42578125" style="2" customWidth="1"/>
    <col min="1023" max="1023" width="10" style="2" customWidth="1"/>
    <col min="1024" max="1024" width="12" style="2" customWidth="1"/>
    <col min="1025" max="1025" width="14.42578125" style="2" customWidth="1"/>
    <col min="1026" max="1026" width="15.42578125" style="2" customWidth="1"/>
    <col min="1027" max="1276" width="11.42578125" style="2"/>
    <col min="1277" max="1277" width="9.5703125" style="2" customWidth="1"/>
    <col min="1278" max="1278" width="88.42578125" style="2" customWidth="1"/>
    <col min="1279" max="1279" width="10" style="2" customWidth="1"/>
    <col min="1280" max="1280" width="12" style="2" customWidth="1"/>
    <col min="1281" max="1281" width="14.42578125" style="2" customWidth="1"/>
    <col min="1282" max="1282" width="15.42578125" style="2" customWidth="1"/>
    <col min="1283" max="1532" width="11.42578125" style="2"/>
    <col min="1533" max="1533" width="9.5703125" style="2" customWidth="1"/>
    <col min="1534" max="1534" width="88.42578125" style="2" customWidth="1"/>
    <col min="1535" max="1535" width="10" style="2" customWidth="1"/>
    <col min="1536" max="1536" width="12" style="2" customWidth="1"/>
    <col min="1537" max="1537" width="14.42578125" style="2" customWidth="1"/>
    <col min="1538" max="1538" width="15.42578125" style="2" customWidth="1"/>
    <col min="1539" max="1788" width="11.42578125" style="2"/>
    <col min="1789" max="1789" width="9.5703125" style="2" customWidth="1"/>
    <col min="1790" max="1790" width="88.42578125" style="2" customWidth="1"/>
    <col min="1791" max="1791" width="10" style="2" customWidth="1"/>
    <col min="1792" max="1792" width="12" style="2" customWidth="1"/>
    <col min="1793" max="1793" width="14.42578125" style="2" customWidth="1"/>
    <col min="1794" max="1794" width="15.42578125" style="2" customWidth="1"/>
    <col min="1795" max="2044" width="11.42578125" style="2"/>
    <col min="2045" max="2045" width="9.5703125" style="2" customWidth="1"/>
    <col min="2046" max="2046" width="88.42578125" style="2" customWidth="1"/>
    <col min="2047" max="2047" width="10" style="2" customWidth="1"/>
    <col min="2048" max="2048" width="12" style="2" customWidth="1"/>
    <col min="2049" max="2049" width="14.42578125" style="2" customWidth="1"/>
    <col min="2050" max="2050" width="15.42578125" style="2" customWidth="1"/>
    <col min="2051" max="2300" width="11.42578125" style="2"/>
    <col min="2301" max="2301" width="9.5703125" style="2" customWidth="1"/>
    <col min="2302" max="2302" width="88.42578125" style="2" customWidth="1"/>
    <col min="2303" max="2303" width="10" style="2" customWidth="1"/>
    <col min="2304" max="2304" width="12" style="2" customWidth="1"/>
    <col min="2305" max="2305" width="14.42578125" style="2" customWidth="1"/>
    <col min="2306" max="2306" width="15.42578125" style="2" customWidth="1"/>
    <col min="2307" max="2556" width="11.42578125" style="2"/>
    <col min="2557" max="2557" width="9.5703125" style="2" customWidth="1"/>
    <col min="2558" max="2558" width="88.42578125" style="2" customWidth="1"/>
    <col min="2559" max="2559" width="10" style="2" customWidth="1"/>
    <col min="2560" max="2560" width="12" style="2" customWidth="1"/>
    <col min="2561" max="2561" width="14.42578125" style="2" customWidth="1"/>
    <col min="2562" max="2562" width="15.42578125" style="2" customWidth="1"/>
    <col min="2563" max="2812" width="11.42578125" style="2"/>
    <col min="2813" max="2813" width="9.5703125" style="2" customWidth="1"/>
    <col min="2814" max="2814" width="88.42578125" style="2" customWidth="1"/>
    <col min="2815" max="2815" width="10" style="2" customWidth="1"/>
    <col min="2816" max="2816" width="12" style="2" customWidth="1"/>
    <col min="2817" max="2817" width="14.42578125" style="2" customWidth="1"/>
    <col min="2818" max="2818" width="15.42578125" style="2" customWidth="1"/>
    <col min="2819" max="3068" width="11.42578125" style="2"/>
    <col min="3069" max="3069" width="9.5703125" style="2" customWidth="1"/>
    <col min="3070" max="3070" width="88.42578125" style="2" customWidth="1"/>
    <col min="3071" max="3071" width="10" style="2" customWidth="1"/>
    <col min="3072" max="3072" width="12" style="2" customWidth="1"/>
    <col min="3073" max="3073" width="14.42578125" style="2" customWidth="1"/>
    <col min="3074" max="3074" width="15.42578125" style="2" customWidth="1"/>
    <col min="3075" max="3324" width="11.42578125" style="2"/>
    <col min="3325" max="3325" width="9.5703125" style="2" customWidth="1"/>
    <col min="3326" max="3326" width="88.42578125" style="2" customWidth="1"/>
    <col min="3327" max="3327" width="10" style="2" customWidth="1"/>
    <col min="3328" max="3328" width="12" style="2" customWidth="1"/>
    <col min="3329" max="3329" width="14.42578125" style="2" customWidth="1"/>
    <col min="3330" max="3330" width="15.42578125" style="2" customWidth="1"/>
    <col min="3331" max="3580" width="11.42578125" style="2"/>
    <col min="3581" max="3581" width="9.5703125" style="2" customWidth="1"/>
    <col min="3582" max="3582" width="88.42578125" style="2" customWidth="1"/>
    <col min="3583" max="3583" width="10" style="2" customWidth="1"/>
    <col min="3584" max="3584" width="12" style="2" customWidth="1"/>
    <col min="3585" max="3585" width="14.42578125" style="2" customWidth="1"/>
    <col min="3586" max="3586" width="15.42578125" style="2" customWidth="1"/>
    <col min="3587" max="3836" width="11.42578125" style="2"/>
    <col min="3837" max="3837" width="9.5703125" style="2" customWidth="1"/>
    <col min="3838" max="3838" width="88.42578125" style="2" customWidth="1"/>
    <col min="3839" max="3839" width="10" style="2" customWidth="1"/>
    <col min="3840" max="3840" width="12" style="2" customWidth="1"/>
    <col min="3841" max="3841" width="14.42578125" style="2" customWidth="1"/>
    <col min="3842" max="3842" width="15.42578125" style="2" customWidth="1"/>
    <col min="3843" max="4092" width="11.42578125" style="2"/>
    <col min="4093" max="4093" width="9.5703125" style="2" customWidth="1"/>
    <col min="4094" max="4094" width="88.42578125" style="2" customWidth="1"/>
    <col min="4095" max="4095" width="10" style="2" customWidth="1"/>
    <col min="4096" max="4096" width="12" style="2" customWidth="1"/>
    <col min="4097" max="4097" width="14.42578125" style="2" customWidth="1"/>
    <col min="4098" max="4098" width="15.42578125" style="2" customWidth="1"/>
    <col min="4099" max="4348" width="11.42578125" style="2"/>
    <col min="4349" max="4349" width="9.5703125" style="2" customWidth="1"/>
    <col min="4350" max="4350" width="88.42578125" style="2" customWidth="1"/>
    <col min="4351" max="4351" width="10" style="2" customWidth="1"/>
    <col min="4352" max="4352" width="12" style="2" customWidth="1"/>
    <col min="4353" max="4353" width="14.42578125" style="2" customWidth="1"/>
    <col min="4354" max="4354" width="15.42578125" style="2" customWidth="1"/>
    <col min="4355" max="4604" width="11.42578125" style="2"/>
    <col min="4605" max="4605" width="9.5703125" style="2" customWidth="1"/>
    <col min="4606" max="4606" width="88.42578125" style="2" customWidth="1"/>
    <col min="4607" max="4607" width="10" style="2" customWidth="1"/>
    <col min="4608" max="4608" width="12" style="2" customWidth="1"/>
    <col min="4609" max="4609" width="14.42578125" style="2" customWidth="1"/>
    <col min="4610" max="4610" width="15.42578125" style="2" customWidth="1"/>
    <col min="4611" max="4860" width="11.42578125" style="2"/>
    <col min="4861" max="4861" width="9.5703125" style="2" customWidth="1"/>
    <col min="4862" max="4862" width="88.42578125" style="2" customWidth="1"/>
    <col min="4863" max="4863" width="10" style="2" customWidth="1"/>
    <col min="4864" max="4864" width="12" style="2" customWidth="1"/>
    <col min="4865" max="4865" width="14.42578125" style="2" customWidth="1"/>
    <col min="4866" max="4866" width="15.42578125" style="2" customWidth="1"/>
    <col min="4867" max="5116" width="11.42578125" style="2"/>
    <col min="5117" max="5117" width="9.5703125" style="2" customWidth="1"/>
    <col min="5118" max="5118" width="88.42578125" style="2" customWidth="1"/>
    <col min="5119" max="5119" width="10" style="2" customWidth="1"/>
    <col min="5120" max="5120" width="12" style="2" customWidth="1"/>
    <col min="5121" max="5121" width="14.42578125" style="2" customWidth="1"/>
    <col min="5122" max="5122" width="15.42578125" style="2" customWidth="1"/>
    <col min="5123" max="5372" width="11.42578125" style="2"/>
    <col min="5373" max="5373" width="9.5703125" style="2" customWidth="1"/>
    <col min="5374" max="5374" width="88.42578125" style="2" customWidth="1"/>
    <col min="5375" max="5375" width="10" style="2" customWidth="1"/>
    <col min="5376" max="5376" width="12" style="2" customWidth="1"/>
    <col min="5377" max="5377" width="14.42578125" style="2" customWidth="1"/>
    <col min="5378" max="5378" width="15.42578125" style="2" customWidth="1"/>
    <col min="5379" max="5628" width="11.42578125" style="2"/>
    <col min="5629" max="5629" width="9.5703125" style="2" customWidth="1"/>
    <col min="5630" max="5630" width="88.42578125" style="2" customWidth="1"/>
    <col min="5631" max="5631" width="10" style="2" customWidth="1"/>
    <col min="5632" max="5632" width="12" style="2" customWidth="1"/>
    <col min="5633" max="5633" width="14.42578125" style="2" customWidth="1"/>
    <col min="5634" max="5634" width="15.42578125" style="2" customWidth="1"/>
    <col min="5635" max="5884" width="11.42578125" style="2"/>
    <col min="5885" max="5885" width="9.5703125" style="2" customWidth="1"/>
    <col min="5886" max="5886" width="88.42578125" style="2" customWidth="1"/>
    <col min="5887" max="5887" width="10" style="2" customWidth="1"/>
    <col min="5888" max="5888" width="12" style="2" customWidth="1"/>
    <col min="5889" max="5889" width="14.42578125" style="2" customWidth="1"/>
    <col min="5890" max="5890" width="15.42578125" style="2" customWidth="1"/>
    <col min="5891" max="6140" width="11.42578125" style="2"/>
    <col min="6141" max="6141" width="9.5703125" style="2" customWidth="1"/>
    <col min="6142" max="6142" width="88.42578125" style="2" customWidth="1"/>
    <col min="6143" max="6143" width="10" style="2" customWidth="1"/>
    <col min="6144" max="6144" width="12" style="2" customWidth="1"/>
    <col min="6145" max="6145" width="14.42578125" style="2" customWidth="1"/>
    <col min="6146" max="6146" width="15.42578125" style="2" customWidth="1"/>
    <col min="6147" max="6396" width="11.42578125" style="2"/>
    <col min="6397" max="6397" width="9.5703125" style="2" customWidth="1"/>
    <col min="6398" max="6398" width="88.42578125" style="2" customWidth="1"/>
    <col min="6399" max="6399" width="10" style="2" customWidth="1"/>
    <col min="6400" max="6400" width="12" style="2" customWidth="1"/>
    <col min="6401" max="6401" width="14.42578125" style="2" customWidth="1"/>
    <col min="6402" max="6402" width="15.42578125" style="2" customWidth="1"/>
    <col min="6403" max="6652" width="11.42578125" style="2"/>
    <col min="6653" max="6653" width="9.5703125" style="2" customWidth="1"/>
    <col min="6654" max="6654" width="88.42578125" style="2" customWidth="1"/>
    <col min="6655" max="6655" width="10" style="2" customWidth="1"/>
    <col min="6656" max="6656" width="12" style="2" customWidth="1"/>
    <col min="6657" max="6657" width="14.42578125" style="2" customWidth="1"/>
    <col min="6658" max="6658" width="15.42578125" style="2" customWidth="1"/>
    <col min="6659" max="6908" width="11.42578125" style="2"/>
    <col min="6909" max="6909" width="9.5703125" style="2" customWidth="1"/>
    <col min="6910" max="6910" width="88.42578125" style="2" customWidth="1"/>
    <col min="6911" max="6911" width="10" style="2" customWidth="1"/>
    <col min="6912" max="6912" width="12" style="2" customWidth="1"/>
    <col min="6913" max="6913" width="14.42578125" style="2" customWidth="1"/>
    <col min="6914" max="6914" width="15.42578125" style="2" customWidth="1"/>
    <col min="6915" max="7164" width="11.42578125" style="2"/>
    <col min="7165" max="7165" width="9.5703125" style="2" customWidth="1"/>
    <col min="7166" max="7166" width="88.42578125" style="2" customWidth="1"/>
    <col min="7167" max="7167" width="10" style="2" customWidth="1"/>
    <col min="7168" max="7168" width="12" style="2" customWidth="1"/>
    <col min="7169" max="7169" width="14.42578125" style="2" customWidth="1"/>
    <col min="7170" max="7170" width="15.42578125" style="2" customWidth="1"/>
    <col min="7171" max="7420" width="11.42578125" style="2"/>
    <col min="7421" max="7421" width="9.5703125" style="2" customWidth="1"/>
    <col min="7422" max="7422" width="88.42578125" style="2" customWidth="1"/>
    <col min="7423" max="7423" width="10" style="2" customWidth="1"/>
    <col min="7424" max="7424" width="12" style="2" customWidth="1"/>
    <col min="7425" max="7425" width="14.42578125" style="2" customWidth="1"/>
    <col min="7426" max="7426" width="15.42578125" style="2" customWidth="1"/>
    <col min="7427" max="7676" width="11.42578125" style="2"/>
    <col min="7677" max="7677" width="9.5703125" style="2" customWidth="1"/>
    <col min="7678" max="7678" width="88.42578125" style="2" customWidth="1"/>
    <col min="7679" max="7679" width="10" style="2" customWidth="1"/>
    <col min="7680" max="7680" width="12" style="2" customWidth="1"/>
    <col min="7681" max="7681" width="14.42578125" style="2" customWidth="1"/>
    <col min="7682" max="7682" width="15.42578125" style="2" customWidth="1"/>
    <col min="7683" max="7932" width="11.42578125" style="2"/>
    <col min="7933" max="7933" width="9.5703125" style="2" customWidth="1"/>
    <col min="7934" max="7934" width="88.42578125" style="2" customWidth="1"/>
    <col min="7935" max="7935" width="10" style="2" customWidth="1"/>
    <col min="7936" max="7936" width="12" style="2" customWidth="1"/>
    <col min="7937" max="7937" width="14.42578125" style="2" customWidth="1"/>
    <col min="7938" max="7938" width="15.42578125" style="2" customWidth="1"/>
    <col min="7939" max="8188" width="11.42578125" style="2"/>
    <col min="8189" max="8189" width="9.5703125" style="2" customWidth="1"/>
    <col min="8190" max="8190" width="88.42578125" style="2" customWidth="1"/>
    <col min="8191" max="8191" width="10" style="2" customWidth="1"/>
    <col min="8192" max="8192" width="12" style="2" customWidth="1"/>
    <col min="8193" max="8193" width="14.42578125" style="2" customWidth="1"/>
    <col min="8194" max="8194" width="15.42578125" style="2" customWidth="1"/>
    <col min="8195" max="8444" width="11.42578125" style="2"/>
    <col min="8445" max="8445" width="9.5703125" style="2" customWidth="1"/>
    <col min="8446" max="8446" width="88.42578125" style="2" customWidth="1"/>
    <col min="8447" max="8447" width="10" style="2" customWidth="1"/>
    <col min="8448" max="8448" width="12" style="2" customWidth="1"/>
    <col min="8449" max="8449" width="14.42578125" style="2" customWidth="1"/>
    <col min="8450" max="8450" width="15.42578125" style="2" customWidth="1"/>
    <col min="8451" max="8700" width="11.42578125" style="2"/>
    <col min="8701" max="8701" width="9.5703125" style="2" customWidth="1"/>
    <col min="8702" max="8702" width="88.42578125" style="2" customWidth="1"/>
    <col min="8703" max="8703" width="10" style="2" customWidth="1"/>
    <col min="8704" max="8704" width="12" style="2" customWidth="1"/>
    <col min="8705" max="8705" width="14.42578125" style="2" customWidth="1"/>
    <col min="8706" max="8706" width="15.42578125" style="2" customWidth="1"/>
    <col min="8707" max="8956" width="11.42578125" style="2"/>
    <col min="8957" max="8957" width="9.5703125" style="2" customWidth="1"/>
    <col min="8958" max="8958" width="88.42578125" style="2" customWidth="1"/>
    <col min="8959" max="8959" width="10" style="2" customWidth="1"/>
    <col min="8960" max="8960" width="12" style="2" customWidth="1"/>
    <col min="8961" max="8961" width="14.42578125" style="2" customWidth="1"/>
    <col min="8962" max="8962" width="15.42578125" style="2" customWidth="1"/>
    <col min="8963" max="9212" width="11.42578125" style="2"/>
    <col min="9213" max="9213" width="9.5703125" style="2" customWidth="1"/>
    <col min="9214" max="9214" width="88.42578125" style="2" customWidth="1"/>
    <col min="9215" max="9215" width="10" style="2" customWidth="1"/>
    <col min="9216" max="9216" width="12" style="2" customWidth="1"/>
    <col min="9217" max="9217" width="14.42578125" style="2" customWidth="1"/>
    <col min="9218" max="9218" width="15.42578125" style="2" customWidth="1"/>
    <col min="9219" max="9468" width="11.42578125" style="2"/>
    <col min="9469" max="9469" width="9.5703125" style="2" customWidth="1"/>
    <col min="9470" max="9470" width="88.42578125" style="2" customWidth="1"/>
    <col min="9471" max="9471" width="10" style="2" customWidth="1"/>
    <col min="9472" max="9472" width="12" style="2" customWidth="1"/>
    <col min="9473" max="9473" width="14.42578125" style="2" customWidth="1"/>
    <col min="9474" max="9474" width="15.42578125" style="2" customWidth="1"/>
    <col min="9475" max="9724" width="11.42578125" style="2"/>
    <col min="9725" max="9725" width="9.5703125" style="2" customWidth="1"/>
    <col min="9726" max="9726" width="88.42578125" style="2" customWidth="1"/>
    <col min="9727" max="9727" width="10" style="2" customWidth="1"/>
    <col min="9728" max="9728" width="12" style="2" customWidth="1"/>
    <col min="9729" max="9729" width="14.42578125" style="2" customWidth="1"/>
    <col min="9730" max="9730" width="15.42578125" style="2" customWidth="1"/>
    <col min="9731" max="9980" width="11.42578125" style="2"/>
    <col min="9981" max="9981" width="9.5703125" style="2" customWidth="1"/>
    <col min="9982" max="9982" width="88.42578125" style="2" customWidth="1"/>
    <col min="9983" max="9983" width="10" style="2" customWidth="1"/>
    <col min="9984" max="9984" width="12" style="2" customWidth="1"/>
    <col min="9985" max="9985" width="14.42578125" style="2" customWidth="1"/>
    <col min="9986" max="9986" width="15.42578125" style="2" customWidth="1"/>
    <col min="9987" max="10236" width="11.42578125" style="2"/>
    <col min="10237" max="10237" width="9.5703125" style="2" customWidth="1"/>
    <col min="10238" max="10238" width="88.42578125" style="2" customWidth="1"/>
    <col min="10239" max="10239" width="10" style="2" customWidth="1"/>
    <col min="10240" max="10240" width="12" style="2" customWidth="1"/>
    <col min="10241" max="10241" width="14.42578125" style="2" customWidth="1"/>
    <col min="10242" max="10242" width="15.42578125" style="2" customWidth="1"/>
    <col min="10243" max="10492" width="11.42578125" style="2"/>
    <col min="10493" max="10493" width="9.5703125" style="2" customWidth="1"/>
    <col min="10494" max="10494" width="88.42578125" style="2" customWidth="1"/>
    <col min="10495" max="10495" width="10" style="2" customWidth="1"/>
    <col min="10496" max="10496" width="12" style="2" customWidth="1"/>
    <col min="10497" max="10497" width="14.42578125" style="2" customWidth="1"/>
    <col min="10498" max="10498" width="15.42578125" style="2" customWidth="1"/>
    <col min="10499" max="10748" width="11.42578125" style="2"/>
    <col min="10749" max="10749" width="9.5703125" style="2" customWidth="1"/>
    <col min="10750" max="10750" width="88.42578125" style="2" customWidth="1"/>
    <col min="10751" max="10751" width="10" style="2" customWidth="1"/>
    <col min="10752" max="10752" width="12" style="2" customWidth="1"/>
    <col min="10753" max="10753" width="14.42578125" style="2" customWidth="1"/>
    <col min="10754" max="10754" width="15.42578125" style="2" customWidth="1"/>
    <col min="10755" max="11004" width="11.42578125" style="2"/>
    <col min="11005" max="11005" width="9.5703125" style="2" customWidth="1"/>
    <col min="11006" max="11006" width="88.42578125" style="2" customWidth="1"/>
    <col min="11007" max="11007" width="10" style="2" customWidth="1"/>
    <col min="11008" max="11008" width="12" style="2" customWidth="1"/>
    <col min="11009" max="11009" width="14.42578125" style="2" customWidth="1"/>
    <col min="11010" max="11010" width="15.42578125" style="2" customWidth="1"/>
    <col min="11011" max="11260" width="11.42578125" style="2"/>
    <col min="11261" max="11261" width="9.5703125" style="2" customWidth="1"/>
    <col min="11262" max="11262" width="88.42578125" style="2" customWidth="1"/>
    <col min="11263" max="11263" width="10" style="2" customWidth="1"/>
    <col min="11264" max="11264" width="12" style="2" customWidth="1"/>
    <col min="11265" max="11265" width="14.42578125" style="2" customWidth="1"/>
    <col min="11266" max="11266" width="15.42578125" style="2" customWidth="1"/>
    <col min="11267" max="11516" width="11.42578125" style="2"/>
    <col min="11517" max="11517" width="9.5703125" style="2" customWidth="1"/>
    <col min="11518" max="11518" width="88.42578125" style="2" customWidth="1"/>
    <col min="11519" max="11519" width="10" style="2" customWidth="1"/>
    <col min="11520" max="11520" width="12" style="2" customWidth="1"/>
    <col min="11521" max="11521" width="14.42578125" style="2" customWidth="1"/>
    <col min="11522" max="11522" width="15.42578125" style="2" customWidth="1"/>
    <col min="11523" max="11772" width="11.42578125" style="2"/>
    <col min="11773" max="11773" width="9.5703125" style="2" customWidth="1"/>
    <col min="11774" max="11774" width="88.42578125" style="2" customWidth="1"/>
    <col min="11775" max="11775" width="10" style="2" customWidth="1"/>
    <col min="11776" max="11776" width="12" style="2" customWidth="1"/>
    <col min="11777" max="11777" width="14.42578125" style="2" customWidth="1"/>
    <col min="11778" max="11778" width="15.42578125" style="2" customWidth="1"/>
    <col min="11779" max="12028" width="11.42578125" style="2"/>
    <col min="12029" max="12029" width="9.5703125" style="2" customWidth="1"/>
    <col min="12030" max="12030" width="88.42578125" style="2" customWidth="1"/>
    <col min="12031" max="12031" width="10" style="2" customWidth="1"/>
    <col min="12032" max="12032" width="12" style="2" customWidth="1"/>
    <col min="12033" max="12033" width="14.42578125" style="2" customWidth="1"/>
    <col min="12034" max="12034" width="15.42578125" style="2" customWidth="1"/>
    <col min="12035" max="12284" width="11.42578125" style="2"/>
    <col min="12285" max="12285" width="9.5703125" style="2" customWidth="1"/>
    <col min="12286" max="12286" width="88.42578125" style="2" customWidth="1"/>
    <col min="12287" max="12287" width="10" style="2" customWidth="1"/>
    <col min="12288" max="12288" width="12" style="2" customWidth="1"/>
    <col min="12289" max="12289" width="14.42578125" style="2" customWidth="1"/>
    <col min="12290" max="12290" width="15.42578125" style="2" customWidth="1"/>
    <col min="12291" max="12540" width="11.42578125" style="2"/>
    <col min="12541" max="12541" width="9.5703125" style="2" customWidth="1"/>
    <col min="12542" max="12542" width="88.42578125" style="2" customWidth="1"/>
    <col min="12543" max="12543" width="10" style="2" customWidth="1"/>
    <col min="12544" max="12544" width="12" style="2" customWidth="1"/>
    <col min="12545" max="12545" width="14.42578125" style="2" customWidth="1"/>
    <col min="12546" max="12546" width="15.42578125" style="2" customWidth="1"/>
    <col min="12547" max="12796" width="11.42578125" style="2"/>
    <col min="12797" max="12797" width="9.5703125" style="2" customWidth="1"/>
    <col min="12798" max="12798" width="88.42578125" style="2" customWidth="1"/>
    <col min="12799" max="12799" width="10" style="2" customWidth="1"/>
    <col min="12800" max="12800" width="12" style="2" customWidth="1"/>
    <col min="12801" max="12801" width="14.42578125" style="2" customWidth="1"/>
    <col min="12802" max="12802" width="15.42578125" style="2" customWidth="1"/>
    <col min="12803" max="13052" width="11.42578125" style="2"/>
    <col min="13053" max="13053" width="9.5703125" style="2" customWidth="1"/>
    <col min="13054" max="13054" width="88.42578125" style="2" customWidth="1"/>
    <col min="13055" max="13055" width="10" style="2" customWidth="1"/>
    <col min="13056" max="13056" width="12" style="2" customWidth="1"/>
    <col min="13057" max="13057" width="14.42578125" style="2" customWidth="1"/>
    <col min="13058" max="13058" width="15.42578125" style="2" customWidth="1"/>
    <col min="13059" max="13308" width="11.42578125" style="2"/>
    <col min="13309" max="13309" width="9.5703125" style="2" customWidth="1"/>
    <col min="13310" max="13310" width="88.42578125" style="2" customWidth="1"/>
    <col min="13311" max="13311" width="10" style="2" customWidth="1"/>
    <col min="13312" max="13312" width="12" style="2" customWidth="1"/>
    <col min="13313" max="13313" width="14.42578125" style="2" customWidth="1"/>
    <col min="13314" max="13314" width="15.42578125" style="2" customWidth="1"/>
    <col min="13315" max="13564" width="11.42578125" style="2"/>
    <col min="13565" max="13565" width="9.5703125" style="2" customWidth="1"/>
    <col min="13566" max="13566" width="88.42578125" style="2" customWidth="1"/>
    <col min="13567" max="13567" width="10" style="2" customWidth="1"/>
    <col min="13568" max="13568" width="12" style="2" customWidth="1"/>
    <col min="13569" max="13569" width="14.42578125" style="2" customWidth="1"/>
    <col min="13570" max="13570" width="15.42578125" style="2" customWidth="1"/>
    <col min="13571" max="13820" width="11.42578125" style="2"/>
    <col min="13821" max="13821" width="9.5703125" style="2" customWidth="1"/>
    <col min="13822" max="13822" width="88.42578125" style="2" customWidth="1"/>
    <col min="13823" max="13823" width="10" style="2" customWidth="1"/>
    <col min="13824" max="13824" width="12" style="2" customWidth="1"/>
    <col min="13825" max="13825" width="14.42578125" style="2" customWidth="1"/>
    <col min="13826" max="13826" width="15.42578125" style="2" customWidth="1"/>
    <col min="13827" max="14076" width="11.42578125" style="2"/>
    <col min="14077" max="14077" width="9.5703125" style="2" customWidth="1"/>
    <col min="14078" max="14078" width="88.42578125" style="2" customWidth="1"/>
    <col min="14079" max="14079" width="10" style="2" customWidth="1"/>
    <col min="14080" max="14080" width="12" style="2" customWidth="1"/>
    <col min="14081" max="14081" width="14.42578125" style="2" customWidth="1"/>
    <col min="14082" max="14082" width="15.42578125" style="2" customWidth="1"/>
    <col min="14083" max="14332" width="11.42578125" style="2"/>
    <col min="14333" max="14333" width="9.5703125" style="2" customWidth="1"/>
    <col min="14334" max="14334" width="88.42578125" style="2" customWidth="1"/>
    <col min="14335" max="14335" width="10" style="2" customWidth="1"/>
    <col min="14336" max="14336" width="12" style="2" customWidth="1"/>
    <col min="14337" max="14337" width="14.42578125" style="2" customWidth="1"/>
    <col min="14338" max="14338" width="15.42578125" style="2" customWidth="1"/>
    <col min="14339" max="14588" width="11.42578125" style="2"/>
    <col min="14589" max="14589" width="9.5703125" style="2" customWidth="1"/>
    <col min="14590" max="14590" width="88.42578125" style="2" customWidth="1"/>
    <col min="14591" max="14591" width="10" style="2" customWidth="1"/>
    <col min="14592" max="14592" width="12" style="2" customWidth="1"/>
    <col min="14593" max="14593" width="14.42578125" style="2" customWidth="1"/>
    <col min="14594" max="14594" width="15.42578125" style="2" customWidth="1"/>
    <col min="14595" max="14844" width="11.42578125" style="2"/>
    <col min="14845" max="14845" width="9.5703125" style="2" customWidth="1"/>
    <col min="14846" max="14846" width="88.42578125" style="2" customWidth="1"/>
    <col min="14847" max="14847" width="10" style="2" customWidth="1"/>
    <col min="14848" max="14848" width="12" style="2" customWidth="1"/>
    <col min="14849" max="14849" width="14.42578125" style="2" customWidth="1"/>
    <col min="14850" max="14850" width="15.42578125" style="2" customWidth="1"/>
    <col min="14851" max="15100" width="11.42578125" style="2"/>
    <col min="15101" max="15101" width="9.5703125" style="2" customWidth="1"/>
    <col min="15102" max="15102" width="88.42578125" style="2" customWidth="1"/>
    <col min="15103" max="15103" width="10" style="2" customWidth="1"/>
    <col min="15104" max="15104" width="12" style="2" customWidth="1"/>
    <col min="15105" max="15105" width="14.42578125" style="2" customWidth="1"/>
    <col min="15106" max="15106" width="15.42578125" style="2" customWidth="1"/>
    <col min="15107" max="15356" width="11.42578125" style="2"/>
    <col min="15357" max="15357" width="9.5703125" style="2" customWidth="1"/>
    <col min="15358" max="15358" width="88.42578125" style="2" customWidth="1"/>
    <col min="15359" max="15359" width="10" style="2" customWidth="1"/>
    <col min="15360" max="15360" width="12" style="2" customWidth="1"/>
    <col min="15361" max="15361" width="14.42578125" style="2" customWidth="1"/>
    <col min="15362" max="15362" width="15.42578125" style="2" customWidth="1"/>
    <col min="15363" max="15612" width="11.42578125" style="2"/>
    <col min="15613" max="15613" width="9.5703125" style="2" customWidth="1"/>
    <col min="15614" max="15614" width="88.42578125" style="2" customWidth="1"/>
    <col min="15615" max="15615" width="10" style="2" customWidth="1"/>
    <col min="15616" max="15616" width="12" style="2" customWidth="1"/>
    <col min="15617" max="15617" width="14.42578125" style="2" customWidth="1"/>
    <col min="15618" max="15618" width="15.42578125" style="2" customWidth="1"/>
    <col min="15619" max="15868" width="11.42578125" style="2"/>
    <col min="15869" max="15869" width="9.5703125" style="2" customWidth="1"/>
    <col min="15870" max="15870" width="88.42578125" style="2" customWidth="1"/>
    <col min="15871" max="15871" width="10" style="2" customWidth="1"/>
    <col min="15872" max="15872" width="12" style="2" customWidth="1"/>
    <col min="15873" max="15873" width="14.42578125" style="2" customWidth="1"/>
    <col min="15874" max="15874" width="15.42578125" style="2" customWidth="1"/>
    <col min="15875" max="16124" width="11.42578125" style="2"/>
    <col min="16125" max="16125" width="9.5703125" style="2" customWidth="1"/>
    <col min="16126" max="16126" width="88.42578125" style="2" customWidth="1"/>
    <col min="16127" max="16127" width="10" style="2" customWidth="1"/>
    <col min="16128" max="16128" width="12" style="2" customWidth="1"/>
    <col min="16129" max="16129" width="14.42578125" style="2" customWidth="1"/>
    <col min="16130" max="16130" width="15.42578125" style="2" customWidth="1"/>
    <col min="16131" max="16384" width="11.42578125" style="2"/>
  </cols>
  <sheetData>
    <row r="1" spans="1:6" x14ac:dyDescent="0.2">
      <c r="A1" s="27"/>
      <c r="B1" s="11"/>
      <c r="C1" s="12"/>
      <c r="D1" s="13"/>
      <c r="E1" s="13"/>
      <c r="F1" s="14"/>
    </row>
    <row r="2" spans="1:6" ht="23.25" x14ac:dyDescent="0.2">
      <c r="A2" s="100" t="s">
        <v>9</v>
      </c>
      <c r="B2" s="101"/>
      <c r="C2" s="101"/>
      <c r="D2" s="101"/>
      <c r="E2" s="101"/>
      <c r="F2" s="102"/>
    </row>
    <row r="3" spans="1:6" ht="23.25" x14ac:dyDescent="0.2">
      <c r="A3" s="100" t="s">
        <v>8</v>
      </c>
      <c r="B3" s="101"/>
      <c r="C3" s="101"/>
      <c r="D3" s="101"/>
      <c r="E3" s="101"/>
      <c r="F3" s="102"/>
    </row>
    <row r="4" spans="1:6" ht="13.5" customHeight="1" thickBot="1" x14ac:dyDescent="0.25">
      <c r="A4" s="15"/>
      <c r="B4" s="16"/>
      <c r="C4" s="17"/>
      <c r="D4" s="18"/>
      <c r="E4" s="18"/>
      <c r="F4" s="19"/>
    </row>
    <row r="5" spans="1:6" ht="23.1" customHeight="1" x14ac:dyDescent="0.2">
      <c r="A5" s="106" t="str">
        <f>+'CATALOGO DE CONCEPTOS'!A6</f>
        <v>OBRA: CENTRO INTEGRAL DE FINANZAS, EN LA CIUDAD DE LA PAZ, MUNICIPIO DE LA PAZ, BAJA CALIFORNIA SUR. (PRIMERA ETAPA DEL CENTRO INTEGRAL DE FINANZAS CON LA CONSTRUCCION DE LA DIRECCION GENERAL DE REGISTRO PUBLICO DE LA PROPIEDAD, REGISTRO CIVIL Y EL COMERCIO ESTATAL Y MUNICIPAL).</v>
      </c>
      <c r="B5" s="83"/>
      <c r="C5" s="84"/>
      <c r="D5" s="103" t="str">
        <f>+'CATALOGO DE CONCEPTOS'!D6:G6</f>
        <v>LICITACION:</v>
      </c>
      <c r="E5" s="104"/>
      <c r="F5" s="105"/>
    </row>
    <row r="6" spans="1:6" ht="23.1" customHeight="1" thickBot="1" x14ac:dyDescent="0.25">
      <c r="A6" s="85"/>
      <c r="B6" s="86"/>
      <c r="C6" s="87"/>
      <c r="D6" s="21"/>
      <c r="E6" s="42" t="str">
        <f>+'CATALOGO DE CONCEPTOS'!E7</f>
        <v>LPO-000000007-009-2024</v>
      </c>
      <c r="F6" s="22"/>
    </row>
    <row r="7" spans="1:6" ht="44.25" customHeight="1" x14ac:dyDescent="0.2">
      <c r="A7" s="88"/>
      <c r="B7" s="89"/>
      <c r="C7" s="90"/>
      <c r="D7" s="103" t="s">
        <v>7</v>
      </c>
      <c r="E7" s="104"/>
      <c r="F7" s="105"/>
    </row>
    <row r="8" spans="1:6" ht="23.1" customHeight="1" thickBot="1" x14ac:dyDescent="0.25">
      <c r="A8" s="91"/>
      <c r="B8" s="92"/>
      <c r="C8" s="93"/>
      <c r="D8" s="21"/>
      <c r="E8" s="42">
        <f>+'CATALOGO DE CONCEPTOS'!E9</f>
        <v>0</v>
      </c>
      <c r="F8" s="22"/>
    </row>
    <row r="10" spans="1:6" ht="15.75" x14ac:dyDescent="0.2">
      <c r="A10" s="40" t="str">
        <f>+'CATALOGO DE CONCEPTOS'!A13</f>
        <v>01 CIM</v>
      </c>
      <c r="B10" s="5" t="str">
        <f>+'CATALOGO DE CONCEPTOS'!B13</f>
        <v>CIMENTACION</v>
      </c>
      <c r="F10" s="23">
        <f>+'CATALOGO DE CONCEPTOS'!G38</f>
        <v>640.45000000000005</v>
      </c>
    </row>
    <row r="11" spans="1:6" ht="15.75" x14ac:dyDescent="0.2">
      <c r="A11" s="40" t="str">
        <f>+'CATALOGO DE CONCEPTOS'!A39</f>
        <v>02 ALB</v>
      </c>
      <c r="B11" s="5" t="str">
        <f>+'CATALOGO DE CONCEPTOS'!B39</f>
        <v xml:space="preserve">ALBAÑILERÍA </v>
      </c>
      <c r="F11" s="23">
        <f>+'CATALOGO DE CONCEPTOS'!G61</f>
        <v>5655.13</v>
      </c>
    </row>
    <row r="12" spans="1:6" ht="15.75" x14ac:dyDescent="0.2">
      <c r="A12" s="40" t="str">
        <f>+'CATALOGO DE CONCEPTOS'!A62</f>
        <v>03 EST</v>
      </c>
      <c r="B12" s="5" t="str">
        <f>+'CATALOGO DE CONCEPTOS'!B62</f>
        <v>ESTRUCTURA</v>
      </c>
      <c r="F12" s="23">
        <f>+'CATALOGO DE CONCEPTOS'!G79</f>
        <v>2771.78</v>
      </c>
    </row>
    <row r="13" spans="1:6" ht="15.75" x14ac:dyDescent="0.2">
      <c r="A13" s="25" t="str">
        <f>+'CATALOGO DE CONCEPTOS'!A80</f>
        <v>04 ACA</v>
      </c>
      <c r="B13" s="26" t="str">
        <f>+'CATALOGO DE CONCEPTOS'!B80</f>
        <v>ACABADOS</v>
      </c>
      <c r="F13" s="23">
        <f>+'CATALOGO DE CONCEPTOS'!G99</f>
        <v>11155.37</v>
      </c>
    </row>
    <row r="14" spans="1:6" ht="15.75" x14ac:dyDescent="0.2">
      <c r="A14" s="40" t="str">
        <f>+'CATALOGO DE CONCEPTOS'!A100</f>
        <v>05 CAN</v>
      </c>
      <c r="B14" s="5" t="str">
        <f>+'CATALOGO DE CONCEPTOS'!B100</f>
        <v>CANCELERIA</v>
      </c>
      <c r="F14" s="23">
        <f>+'CATALOGO DE CONCEPTOS'!G104</f>
        <v>523.82000000000005</v>
      </c>
    </row>
    <row r="15" spans="1:6" ht="15.75" x14ac:dyDescent="0.2">
      <c r="A15" s="40" t="str">
        <f>+'CATALOGO DE CONCEPTOS'!A105</f>
        <v>06 PTA</v>
      </c>
      <c r="B15" s="5" t="str">
        <f>+'CATALOGO DE CONCEPTOS'!B105</f>
        <v>PUERTAS</v>
      </c>
      <c r="F15" s="23">
        <f>+'CATALOGO DE CONCEPTOS'!G110</f>
        <v>38</v>
      </c>
    </row>
    <row r="16" spans="1:6" ht="15.75" x14ac:dyDescent="0.2">
      <c r="A16" s="40" t="str">
        <f>+'CATALOGO DE CONCEPTOS'!A111</f>
        <v>07 MAB</v>
      </c>
      <c r="B16" s="5" t="str">
        <f>+'CATALOGO DE CONCEPTOS'!B111</f>
        <v>MUEBLES Y ACCESORIOS DE BAÑO</v>
      </c>
      <c r="F16" s="23">
        <f>+'CATALOGO DE CONCEPTOS'!G126</f>
        <v>192.86</v>
      </c>
    </row>
    <row r="17" spans="1:6" ht="15.75" x14ac:dyDescent="0.2">
      <c r="A17" s="40"/>
      <c r="F17" s="23"/>
    </row>
    <row r="18" spans="1:6" ht="15.75" x14ac:dyDescent="0.2">
      <c r="A18" s="40"/>
      <c r="F18" s="23"/>
    </row>
    <row r="19" spans="1:6" ht="15.75" x14ac:dyDescent="0.2">
      <c r="A19" s="40"/>
      <c r="B19" s="46" t="str">
        <f>+'CATALOGO DE CONCEPTOS'!B127</f>
        <v>INSTALACIONES EDIFICIO RPPC</v>
      </c>
      <c r="F19" s="23"/>
    </row>
    <row r="20" spans="1:6" ht="15.75" x14ac:dyDescent="0.2">
      <c r="A20" s="40" t="str">
        <f>+'CATALOGO DE CONCEPTOS'!A128</f>
        <v>08 IEM</v>
      </c>
      <c r="B20" s="36" t="str">
        <f>+'CATALOGO DE CONCEPTOS'!B128</f>
        <v>INSTALACIONES ELECTROMECANICAS</v>
      </c>
      <c r="C20" s="36"/>
      <c r="D20" s="36"/>
      <c r="F20" s="23">
        <f>+'CATALOGO DE CONCEPTOS'!G131</f>
        <v>2</v>
      </c>
    </row>
    <row r="21" spans="1:6" ht="15.75" x14ac:dyDescent="0.2">
      <c r="A21" s="45"/>
      <c r="B21" s="80"/>
      <c r="C21" s="80"/>
      <c r="D21" s="80"/>
      <c r="F21" s="23"/>
    </row>
    <row r="22" spans="1:6" ht="15.75" x14ac:dyDescent="0.2">
      <c r="A22" s="45" t="str">
        <f>+'CATALOGO DE CONCEPTOS'!A132</f>
        <v>09 IE</v>
      </c>
      <c r="B22" s="47" t="str">
        <f>+'CATALOGO DE CONCEPTOS'!B132</f>
        <v>INSTALACIONES ELECTRICAS</v>
      </c>
      <c r="C22" s="47"/>
      <c r="D22" s="47"/>
      <c r="F22" s="23"/>
    </row>
    <row r="23" spans="1:6" ht="15.75" x14ac:dyDescent="0.2">
      <c r="A23" s="40" t="str">
        <f>+'CATALOGO DE CONCEPTOS'!A133</f>
        <v>09.1  IE</v>
      </c>
      <c r="B23" s="36" t="str">
        <f>+'CATALOGO DE CONCEPTOS'!B133</f>
        <v>ALUMBRADO Y CONTACTOS</v>
      </c>
      <c r="C23" s="36"/>
      <c r="D23" s="36"/>
      <c r="E23" s="23">
        <f>+'CATALOGO DE CONCEPTOS'!G142</f>
        <v>955</v>
      </c>
      <c r="F23" s="2"/>
    </row>
    <row r="24" spans="1:6" ht="15.75" x14ac:dyDescent="0.2">
      <c r="A24" s="40" t="str">
        <f>+'CATALOGO DE CONCEPTOS'!A143</f>
        <v>09.2 IE</v>
      </c>
      <c r="B24" s="36" t="str">
        <f>+'CATALOGO DE CONCEPTOS'!B143</f>
        <v>ALIMENTADORES ELECTRICOS Y CENTRO DE CARGA N1 Y N2</v>
      </c>
      <c r="C24" s="36"/>
      <c r="D24" s="36"/>
      <c r="E24" s="23">
        <f>+'CATALOGO DE CONCEPTOS'!G154</f>
        <v>23</v>
      </c>
      <c r="F24" s="2"/>
    </row>
    <row r="25" spans="1:6" ht="15.75" x14ac:dyDescent="0.2">
      <c r="A25" s="25" t="str">
        <f>+'CATALOGO DE CONCEPTOS'!A155</f>
        <v>09.3 IE</v>
      </c>
      <c r="B25" s="26" t="str">
        <f>+'CATALOGO DE CONCEPTOS'!B155</f>
        <v>SUMINISTRO DE LUMINARIAS</v>
      </c>
      <c r="E25" s="23">
        <f>+'CATALOGO DE CONCEPTOS'!G164</f>
        <v>341</v>
      </c>
      <c r="F25" s="2"/>
    </row>
    <row r="26" spans="1:6" ht="25.5" x14ac:dyDescent="0.2">
      <c r="A26" s="25" t="str">
        <f>+'CATALOGO DE CONCEPTOS'!A165</f>
        <v>09.4 IE</v>
      </c>
      <c r="B26" s="26" t="str">
        <f>+'CATALOGO DE CONCEPTOS'!B165</f>
        <v>SUMINSTRO DE TABLEROS ELECTRICOS Y ALIMENTADORES PARA TABLEROS EN GRAL</v>
      </c>
      <c r="E26" s="23">
        <f>+'CATALOGO DE CONCEPTOS'!G195</f>
        <v>30</v>
      </c>
      <c r="F26" s="2"/>
    </row>
    <row r="27" spans="1:6" ht="15.75" x14ac:dyDescent="0.2">
      <c r="A27" s="25" t="str">
        <f>+'CATALOGO DE CONCEPTOS'!A196</f>
        <v>09.5 IE</v>
      </c>
      <c r="B27" s="111" t="str">
        <f>+'CATALOGO DE CONCEPTOS'!B196</f>
        <v>PLANTA DE EMERGENCIA 150 KVA</v>
      </c>
      <c r="E27" s="23">
        <f>+'CATALOGO DE CONCEPTOS'!G202</f>
        <v>5</v>
      </c>
      <c r="F27" s="2"/>
    </row>
    <row r="28" spans="1:6" ht="15.75" x14ac:dyDescent="0.2">
      <c r="A28" s="25"/>
      <c r="B28" s="111"/>
      <c r="F28" s="23"/>
    </row>
    <row r="29" spans="1:6" s="113" customFormat="1" ht="15.75" x14ac:dyDescent="0.2">
      <c r="A29" s="45"/>
      <c r="B29" s="46" t="s">
        <v>1213</v>
      </c>
      <c r="C29" s="48"/>
      <c r="D29" s="49"/>
      <c r="E29" s="49"/>
      <c r="F29" s="24">
        <f>SUM(E23:F28)</f>
        <v>1354</v>
      </c>
    </row>
    <row r="30" spans="1:6" ht="15.75" x14ac:dyDescent="0.2">
      <c r="A30" s="40"/>
      <c r="F30" s="23"/>
    </row>
    <row r="31" spans="1:6" ht="15.75" x14ac:dyDescent="0.2">
      <c r="A31" s="116">
        <f>+'CATALOGO DE CONCEPTOS'!A204</f>
        <v>10</v>
      </c>
      <c r="B31" s="26" t="str">
        <f>+'CATALOGO DE CONCEPTOS'!B204</f>
        <v>INSTALACIONES HIDROSANITARIAS</v>
      </c>
      <c r="E31" s="2"/>
      <c r="F31" s="23">
        <f>+'CATALOGO DE CONCEPTOS'!G222</f>
        <v>1501.8</v>
      </c>
    </row>
    <row r="32" spans="1:6" ht="15.75" x14ac:dyDescent="0.2">
      <c r="A32" s="114"/>
      <c r="E32" s="2"/>
      <c r="F32" s="23"/>
    </row>
    <row r="33" spans="1:6" s="113" customFormat="1" ht="15.75" x14ac:dyDescent="0.2">
      <c r="A33" s="115">
        <f>+'CATALOGO DE CONCEPTOS'!A223</f>
        <v>11</v>
      </c>
      <c r="B33" s="110" t="str">
        <f>+'CATALOGO DE CONCEPTOS'!B223</f>
        <v>AIRE ACONDICIONADO</v>
      </c>
      <c r="C33" s="48"/>
      <c r="D33" s="49"/>
      <c r="F33" s="24"/>
    </row>
    <row r="34" spans="1:6" ht="15.75" x14ac:dyDescent="0.2">
      <c r="A34" s="114">
        <f>+'CATALOGO DE CONCEPTOS'!A224</f>
        <v>11.1</v>
      </c>
      <c r="B34" s="26" t="str">
        <f>+'CATALOGO DE CONCEPTOS'!B224</f>
        <v>EQUIPO 7.5 TR AEA DE CONSULTA Y SALA DE ESPERA</v>
      </c>
      <c r="E34" s="23">
        <f>+'CATALOGO DE CONCEPTOS'!G241</f>
        <v>140</v>
      </c>
      <c r="F34" s="2"/>
    </row>
    <row r="35" spans="1:6" ht="15.75" x14ac:dyDescent="0.2">
      <c r="A35" s="114">
        <f>+'CATALOGO DE CONCEPTOS'!A242</f>
        <v>11.2</v>
      </c>
      <c r="B35" s="26" t="str">
        <f>+'CATALOGO DE CONCEPTOS'!B242</f>
        <v>EQUIPO 3TR OFICIALIA DE PARTES Y DIGITALIZACION</v>
      </c>
      <c r="E35" s="23">
        <f>+'CATALOGO DE CONCEPTOS'!G259</f>
        <v>126</v>
      </c>
      <c r="F35" s="2"/>
    </row>
    <row r="36" spans="1:6" ht="25.5" x14ac:dyDescent="0.2">
      <c r="A36" s="114">
        <f>+'CATALOGO DE CONCEPTOS'!A260</f>
        <v>11.3</v>
      </c>
      <c r="B36" s="26" t="str">
        <f>+'CATALOGO DE CONCEPTOS'!B260</f>
        <v>EQUIPO 7.5TR CERTIFICACIONES, CAPTURA, INFORMATICA ADMINISTRACION</v>
      </c>
      <c r="E36" s="23">
        <f>+'CATALOGO DE CONCEPTOS'!G284</f>
        <v>166</v>
      </c>
      <c r="F36" s="2"/>
    </row>
    <row r="37" spans="1:6" ht="15.75" x14ac:dyDescent="0.2">
      <c r="A37" s="114">
        <f>+'CATALOGO DE CONCEPTOS'!A285</f>
        <v>11.4</v>
      </c>
      <c r="B37" s="26" t="str">
        <f>+'CATALOGO DE CONCEPTOS'!B285</f>
        <v>EQUIPO 7.5TR REGISTRADORES, JURIDICO, SECRETARIA, BAÑOS</v>
      </c>
      <c r="E37" s="23">
        <f>+'CATALOGO DE CONCEPTOS'!G311</f>
        <v>151</v>
      </c>
      <c r="F37" s="2"/>
    </row>
    <row r="38" spans="1:6" ht="15.75" x14ac:dyDescent="0.2">
      <c r="A38" s="114">
        <f>+'CATALOGO DE CONCEPTOS'!A312</f>
        <v>11.5</v>
      </c>
      <c r="B38" s="26" t="str">
        <f>+'CATALOGO DE CONCEPTOS'!B312</f>
        <v>EQUIPO 4TR ARCHIVO</v>
      </c>
      <c r="E38" s="23">
        <f>+'CATALOGO DE CONCEPTOS'!G317</f>
        <v>249</v>
      </c>
      <c r="F38" s="2"/>
    </row>
    <row r="39" spans="1:6" ht="15.75" x14ac:dyDescent="0.2">
      <c r="A39" s="114">
        <f>+'CATALOGO DE CONCEPTOS'!A318</f>
        <v>11.6</v>
      </c>
      <c r="B39" s="26" t="str">
        <f>+'CATALOGO DE CONCEPTOS'!B318</f>
        <v>EQUIPO 1TR SITE</v>
      </c>
      <c r="E39" s="23">
        <f>+'CATALOGO DE CONCEPTOS'!G322</f>
        <v>82</v>
      </c>
      <c r="F39" s="2"/>
    </row>
    <row r="40" spans="1:6" ht="15.75" x14ac:dyDescent="0.2">
      <c r="A40" s="114">
        <f>+'CATALOGO DE CONCEPTOS'!A323</f>
        <v>11.7</v>
      </c>
      <c r="B40" s="26" t="str">
        <f>+'CATALOGO DE CONCEPTOS'!B323</f>
        <v>BAÑOS PRIVADOS PB Y PA</v>
      </c>
      <c r="E40" s="23">
        <f>+'CATALOGO DE CONCEPTOS'!G330</f>
        <v>98</v>
      </c>
      <c r="F40" s="2"/>
    </row>
    <row r="41" spans="1:6" ht="15.75" x14ac:dyDescent="0.2">
      <c r="A41" s="114">
        <f>+'CATALOGO DE CONCEPTOS'!A331</f>
        <v>11.8</v>
      </c>
      <c r="B41" s="26" t="str">
        <f>+'CATALOGO DE CONCEPTOS'!B331</f>
        <v>BAÑOS PUBLICOS NI, N2, N3</v>
      </c>
      <c r="E41" s="23">
        <f>+'CATALOGO DE CONCEPTOS'!G337</f>
        <v>141</v>
      </c>
      <c r="F41" s="2"/>
    </row>
    <row r="42" spans="1:6" ht="15.75" x14ac:dyDescent="0.2">
      <c r="A42" s="114">
        <f>+'CATALOGO DE CONCEPTOS'!A338</f>
        <v>11.9</v>
      </c>
      <c r="B42" s="26" t="str">
        <f>+'CATALOGO DE CONCEPTOS'!B338</f>
        <v>OFICINAS DE DIRECCION GENERAL</v>
      </c>
      <c r="E42" s="23">
        <f>+'CATALOGO DE CONCEPTOS'!G342</f>
        <v>70</v>
      </c>
      <c r="F42" s="2"/>
    </row>
    <row r="43" spans="1:6" ht="15.75" x14ac:dyDescent="0.2">
      <c r="A43" s="25">
        <f>+'CATALOGO DE CONCEPTOS'!A343</f>
        <v>11.1</v>
      </c>
      <c r="B43" s="26" t="str">
        <f>+'CATALOGO DE CONCEPTOS'!B343</f>
        <v>EQUIPO 3TR JEFE JURIDICO, COORDINACION JURIDICO Y COCINA</v>
      </c>
      <c r="E43" s="23">
        <f>+'CATALOGO DE CONCEPTOS'!G358</f>
        <v>125</v>
      </c>
      <c r="F43" s="2"/>
    </row>
    <row r="44" spans="1:6" ht="15.75" x14ac:dyDescent="0.2">
      <c r="A44" s="25">
        <f>+'CATALOGO DE CONCEPTOS'!A359</f>
        <v>11.11</v>
      </c>
      <c r="B44" s="26" t="str">
        <f>+'CATALOGO DE CONCEPTOS'!B359</f>
        <v>EQUIPO 3TR AREA DE ESPERA Y RECEPCION N2</v>
      </c>
      <c r="E44" s="23">
        <f>+'CATALOGO DE CONCEPTOS'!G371</f>
        <v>90</v>
      </c>
      <c r="F44" s="2"/>
    </row>
    <row r="45" spans="1:6" ht="15.75" x14ac:dyDescent="0.2">
      <c r="A45" s="25">
        <f>+'CATALOGO DE CONCEPTOS'!A372</f>
        <v>11.12</v>
      </c>
      <c r="B45" s="26" t="str">
        <f>+'CATALOGO DE CONCEPTOS'!B372</f>
        <v>EQUIPO 3TR SALA DE JUNTAS Y CAPACITACION N2</v>
      </c>
      <c r="E45" s="23">
        <f>+'CATALOGO DE CONCEPTOS'!G385</f>
        <v>101</v>
      </c>
      <c r="F45" s="2"/>
    </row>
    <row r="46" spans="1:6" ht="15.75" x14ac:dyDescent="0.2">
      <c r="A46" s="25">
        <f>+'CATALOGO DE CONCEPTOS'!A386</f>
        <v>11.13</v>
      </c>
      <c r="B46" s="26" t="str">
        <f>+'CATALOGO DE CONCEPTOS'!B386</f>
        <v>EQUIPO 7.5TR REGISTRADORES, JURIDICO, SECRETARIA, BAÑOS</v>
      </c>
      <c r="E46" s="23">
        <f>+'CATALOGO DE CONCEPTOS'!G411</f>
        <v>138</v>
      </c>
      <c r="F46" s="2"/>
    </row>
    <row r="47" spans="1:6" ht="15.75" x14ac:dyDescent="0.2">
      <c r="A47" s="25">
        <f>+'CATALOGO DE CONCEPTOS'!A412</f>
        <v>11.14</v>
      </c>
      <c r="B47" s="26" t="str">
        <f>+'CATALOGO DE CONCEPTOS'!B412</f>
        <v>EQUIPO 7.5TR JURIDICO, INFORMATICA Y ARCHIVO CON SEGURIDAD</v>
      </c>
      <c r="E47" s="23">
        <f>+'CATALOGO DE CONCEPTOS'!G434</f>
        <v>137</v>
      </c>
      <c r="F47" s="2"/>
    </row>
    <row r="48" spans="1:6" ht="15.75" x14ac:dyDescent="0.2">
      <c r="A48" s="25"/>
      <c r="B48" s="26"/>
      <c r="E48" s="23"/>
      <c r="F48" s="2"/>
    </row>
    <row r="49" spans="1:6" s="113" customFormat="1" ht="15.75" x14ac:dyDescent="0.2">
      <c r="A49" s="112"/>
      <c r="B49" s="110" t="s">
        <v>1215</v>
      </c>
      <c r="C49" s="48"/>
      <c r="D49" s="49"/>
      <c r="E49" s="49"/>
      <c r="F49" s="24">
        <f>SUM(E34:E48)</f>
        <v>1814</v>
      </c>
    </row>
    <row r="50" spans="1:6" ht="15.75" x14ac:dyDescent="0.2">
      <c r="A50" s="25"/>
      <c r="B50" s="26"/>
      <c r="F50" s="23"/>
    </row>
    <row r="51" spans="1:6" s="113" customFormat="1" ht="15.75" x14ac:dyDescent="0.2">
      <c r="A51" s="118">
        <f>+'CATALOGO DE CONCEPTOS'!A436</f>
        <v>12</v>
      </c>
      <c r="B51" s="110" t="str">
        <f>+'CATALOGO DE CONCEPTOS'!B436</f>
        <v>TELEFONIA Y CIRCUITO CERRADO</v>
      </c>
      <c r="C51" s="48"/>
      <c r="D51" s="49"/>
      <c r="E51" s="49"/>
      <c r="F51" s="24"/>
    </row>
    <row r="52" spans="1:6" ht="15.75" x14ac:dyDescent="0.2">
      <c r="B52" s="26"/>
      <c r="F52" s="23"/>
    </row>
    <row r="53" spans="1:6" ht="15.75" x14ac:dyDescent="0.2">
      <c r="A53" s="114">
        <f>+'CATALOGO DE CONCEPTOS'!A437</f>
        <v>12.1</v>
      </c>
      <c r="B53" s="26" t="str">
        <f>+'CATALOGO DE CONCEPTOS'!B437</f>
        <v>TELEFONIA</v>
      </c>
      <c r="F53" s="23"/>
    </row>
    <row r="54" spans="1:6" x14ac:dyDescent="0.2">
      <c r="A54" s="25" t="str">
        <f>+'CATALOGO DE CONCEPTOS'!A438</f>
        <v>12.1.1</v>
      </c>
      <c r="B54" s="26" t="str">
        <f>+'CATALOGO DE CONCEPTOS'!B438</f>
        <v>CABLEADO ESTRUCTURADO</v>
      </c>
      <c r="E54" s="44">
        <f>+'CATALOGO DE CONCEPTOS'!G473</f>
        <v>9664</v>
      </c>
      <c r="F54" s="2"/>
    </row>
    <row r="55" spans="1:6" ht="15.75" x14ac:dyDescent="0.2">
      <c r="A55" s="25" t="str">
        <f>+'CATALOGO DE CONCEPTOS'!A474</f>
        <v>12.1.2</v>
      </c>
      <c r="B55" s="44" t="str">
        <f>+'CATALOGO DE CONCEPTOS'!B474</f>
        <v>EQUIPO ACTIVO PARA RED (INCLUYE SWITCHES, ACCESS POINTS Y UPS)</v>
      </c>
      <c r="C55" s="44"/>
      <c r="D55" s="44"/>
      <c r="E55" s="23">
        <f>+'CATALOGO DE CONCEPTOS'!G481</f>
        <v>17</v>
      </c>
      <c r="F55" s="2"/>
    </row>
    <row r="56" spans="1:6" s="113" customFormat="1" ht="15.75" x14ac:dyDescent="0.2">
      <c r="A56" s="112"/>
      <c r="B56" s="117" t="s">
        <v>1244</v>
      </c>
      <c r="C56" s="117"/>
      <c r="D56" s="117"/>
      <c r="E56" s="49"/>
      <c r="F56" s="24">
        <f>SUM(E54:E55)</f>
        <v>9681</v>
      </c>
    </row>
    <row r="57" spans="1:6" ht="15.75" x14ac:dyDescent="0.2">
      <c r="A57" s="25"/>
      <c r="B57" s="111"/>
      <c r="C57" s="111"/>
      <c r="D57" s="111"/>
      <c r="F57" s="23"/>
    </row>
    <row r="58" spans="1:6" ht="15.75" x14ac:dyDescent="0.2">
      <c r="A58" s="25">
        <f>+'CATALOGO DE CONCEPTOS'!A483</f>
        <v>12.2</v>
      </c>
      <c r="B58" s="26" t="str">
        <f>+'CATALOGO DE CONCEPTOS'!B483</f>
        <v>CIRCUITO CERRADO</v>
      </c>
      <c r="F58" s="23"/>
    </row>
    <row r="59" spans="1:6" ht="15.75" x14ac:dyDescent="0.2">
      <c r="A59" s="25" t="str">
        <f>+'CATALOGO DE CONCEPTOS'!A484</f>
        <v>12.2.1</v>
      </c>
      <c r="B59" s="26" t="str">
        <f>+'CATALOGO DE CONCEPTOS'!B484</f>
        <v>EQUIPO DE CAMARAS, SERVIDOR Y LICENCIAS</v>
      </c>
      <c r="E59" s="23">
        <f>+'CATALOGO DE CONCEPTOS'!G515</f>
        <v>243</v>
      </c>
      <c r="F59" s="2"/>
    </row>
    <row r="60" spans="1:6" ht="15.75" x14ac:dyDescent="0.2">
      <c r="A60" s="25" t="str">
        <f>+'CATALOGO DE CONCEPTOS'!A516</f>
        <v>12.2.2</v>
      </c>
      <c r="B60" s="26" t="str">
        <f>+'CATALOGO DE CONCEPTOS'!B516</f>
        <v>CABLEADO</v>
      </c>
      <c r="E60" s="23">
        <f>+'CATALOGO DE CONCEPTOS'!G538</f>
        <v>1239</v>
      </c>
      <c r="F60" s="2"/>
    </row>
    <row r="61" spans="1:6" ht="15.75" x14ac:dyDescent="0.2">
      <c r="A61" s="25" t="str">
        <f>+'CATALOGO DE CONCEPTOS'!A539</f>
        <v>12.2.3</v>
      </c>
      <c r="B61" s="26" t="str">
        <f>+'CATALOGO DE CONCEPTOS'!B539</f>
        <v>TUBERIA Y CANALIZACION</v>
      </c>
      <c r="E61" s="23">
        <f>+'CATALOGO DE CONCEPTOS'!G563</f>
        <v>2621</v>
      </c>
      <c r="F61" s="2"/>
    </row>
    <row r="62" spans="1:6" s="113" customFormat="1" ht="15.75" x14ac:dyDescent="0.2">
      <c r="A62" s="112"/>
      <c r="B62" s="110" t="s">
        <v>1247</v>
      </c>
      <c r="C62" s="48"/>
      <c r="D62" s="49"/>
      <c r="E62" s="49"/>
      <c r="F62" s="24">
        <f>SUM(E59:E61)</f>
        <v>4103</v>
      </c>
    </row>
    <row r="63" spans="1:6" ht="15.75" x14ac:dyDescent="0.2">
      <c r="A63" s="25"/>
      <c r="B63" s="26"/>
      <c r="F63" s="23"/>
    </row>
    <row r="64" spans="1:6" ht="15.75" x14ac:dyDescent="0.2">
      <c r="A64" s="25"/>
      <c r="B64" s="26"/>
      <c r="F64" s="23"/>
    </row>
    <row r="65" spans="1:6" s="113" customFormat="1" ht="15.75" x14ac:dyDescent="0.2">
      <c r="A65" s="118">
        <f>+'CATALOGO DE CONCEPTOS'!A566</f>
        <v>13</v>
      </c>
      <c r="B65" s="110" t="str">
        <f>+'CATALOGO DE CONCEPTOS'!B566</f>
        <v>SISTEMA CONTRA INCENDIO Y ALARMAS</v>
      </c>
      <c r="C65" s="48"/>
      <c r="D65" s="49"/>
      <c r="E65" s="49"/>
      <c r="F65" s="24"/>
    </row>
    <row r="66" spans="1:6" ht="15.75" x14ac:dyDescent="0.2">
      <c r="A66" s="114">
        <f>+'CATALOGO DE CONCEPTOS'!A567</f>
        <v>13.1</v>
      </c>
      <c r="B66" s="26" t="str">
        <f>+'CATALOGO DE CONCEPTOS'!B567</f>
        <v>SISTEMA CONTRA INCENDIO</v>
      </c>
      <c r="E66" s="23">
        <f>+'CATALOGO DE CONCEPTOS'!G575</f>
        <v>15783</v>
      </c>
      <c r="F66" s="2"/>
    </row>
    <row r="67" spans="1:6" ht="15.75" x14ac:dyDescent="0.2">
      <c r="A67" s="114">
        <f>+'CATALOGO DE CONCEPTOS'!A576</f>
        <v>13.2</v>
      </c>
      <c r="B67" s="26" t="str">
        <f>+'CATALOGO DE CONCEPTOS'!B576</f>
        <v>SISTEMA DE ALARMA</v>
      </c>
      <c r="E67" s="23">
        <f>+'CATALOGO DE CONCEPTOS'!G598</f>
        <v>1096</v>
      </c>
      <c r="F67" s="2"/>
    </row>
    <row r="68" spans="1:6" ht="15.75" x14ac:dyDescent="0.2">
      <c r="A68" s="114"/>
      <c r="B68" s="110" t="s">
        <v>1336</v>
      </c>
      <c r="F68" s="24">
        <f>SUM(E66:E67)</f>
        <v>16879</v>
      </c>
    </row>
    <row r="69" spans="1:6" ht="15.75" x14ac:dyDescent="0.2">
      <c r="A69" s="25"/>
      <c r="B69" s="26"/>
      <c r="F69" s="23"/>
    </row>
    <row r="70" spans="1:6" s="113" customFormat="1" ht="15.75" x14ac:dyDescent="0.2">
      <c r="A70" s="112" t="str">
        <f>+'CATALOGO DE CONCEPTOS'!A600</f>
        <v>OE</v>
      </c>
      <c r="B70" s="110" t="str">
        <f>+'CATALOGO DE CONCEPTOS'!B600</f>
        <v>OBRA EXTERIOR</v>
      </c>
      <c r="C70" s="48"/>
      <c r="D70" s="49"/>
      <c r="E70" s="49"/>
      <c r="F70" s="24"/>
    </row>
    <row r="71" spans="1:6" ht="15.75" x14ac:dyDescent="0.2">
      <c r="A71" s="25" t="str">
        <f>+'CATALOGO DE CONCEPTOS'!A601</f>
        <v>TG</v>
      </c>
      <c r="B71" s="26" t="str">
        <f>+'CATALOGO DE CONCEPTOS'!B601</f>
        <v>TRABAJOS GENERALES</v>
      </c>
      <c r="F71" s="23">
        <f>+'CATALOGO DE CONCEPTOS'!G604</f>
        <v>415</v>
      </c>
    </row>
    <row r="72" spans="1:6" ht="15.75" x14ac:dyDescent="0.2">
      <c r="A72" s="25"/>
      <c r="B72" s="26"/>
      <c r="F72" s="23"/>
    </row>
    <row r="73" spans="1:6" s="113" customFormat="1" ht="15.75" x14ac:dyDescent="0.2">
      <c r="A73" s="112" t="str">
        <f>+'CATALOGO DE CONCEPTOS'!A605</f>
        <v>COM</v>
      </c>
      <c r="B73" s="110" t="str">
        <f>+'CATALOGO DE CONCEPTOS'!B605</f>
        <v>AREAS COMUNES</v>
      </c>
      <c r="C73" s="48"/>
      <c r="D73" s="49"/>
      <c r="E73" s="49"/>
      <c r="F73" s="24"/>
    </row>
    <row r="74" spans="1:6" ht="15.75" x14ac:dyDescent="0.2">
      <c r="A74" s="25" t="str">
        <f>+'CATALOGO DE CONCEPTOS'!A606</f>
        <v>C1</v>
      </c>
      <c r="B74" s="26" t="str">
        <f>+'CATALOGO DE CONCEPTOS'!B606</f>
        <v>TERRACERIAS</v>
      </c>
      <c r="E74" s="23">
        <f>+'CATALOGO DE CONCEPTOS'!G616</f>
        <v>20938.8</v>
      </c>
      <c r="F74" s="2"/>
    </row>
    <row r="75" spans="1:6" ht="15.75" x14ac:dyDescent="0.2">
      <c r="A75" s="25" t="str">
        <f>+'CATALOGO DE CONCEPTOS'!A617</f>
        <v>ESTA</v>
      </c>
      <c r="B75" s="26" t="str">
        <f>+'CATALOGO DE CONCEPTOS'!B617</f>
        <v>ESTACIONAMIENTO Y BANQUETAS</v>
      </c>
      <c r="E75" s="23">
        <f>+'CATALOGO DE CONCEPTOS'!G630</f>
        <v>3290.3</v>
      </c>
      <c r="F75" s="2"/>
    </row>
    <row r="76" spans="1:6" ht="15.75" x14ac:dyDescent="0.2">
      <c r="A76" s="25" t="str">
        <f>+'CATALOGO DE CONCEPTOS'!A631</f>
        <v>EAC</v>
      </c>
      <c r="B76" s="26" t="str">
        <f>+'CATALOGO DE CONCEPTOS'!B631</f>
        <v>EDIFICIOS AREAS COMUNES</v>
      </c>
      <c r="E76" s="23">
        <f>+'CATALOGO DE CONCEPTOS'!G635</f>
        <v>3</v>
      </c>
      <c r="F76" s="2"/>
    </row>
    <row r="77" spans="1:6" s="113" customFormat="1" ht="15.75" x14ac:dyDescent="0.2">
      <c r="A77" s="112"/>
      <c r="B77" s="110" t="s">
        <v>1338</v>
      </c>
      <c r="C77" s="48"/>
      <c r="D77" s="49"/>
      <c r="E77" s="49"/>
      <c r="F77" s="24">
        <f>SUM(E74:E76)</f>
        <v>24232.1</v>
      </c>
    </row>
    <row r="78" spans="1:6" s="113" customFormat="1" ht="15.75" x14ac:dyDescent="0.2">
      <c r="A78" s="112"/>
      <c r="B78" s="110"/>
      <c r="C78" s="48"/>
      <c r="D78" s="49"/>
      <c r="E78" s="49"/>
      <c r="F78" s="24"/>
    </row>
    <row r="79" spans="1:6" s="113" customFormat="1" ht="15.75" x14ac:dyDescent="0.2">
      <c r="A79" s="112"/>
      <c r="B79" s="110" t="s">
        <v>1254</v>
      </c>
      <c r="C79" s="48"/>
      <c r="D79" s="49"/>
      <c r="E79" s="49"/>
      <c r="F79" s="24"/>
    </row>
    <row r="80" spans="1:6" x14ac:dyDescent="0.2">
      <c r="A80" s="25"/>
      <c r="B80" s="26"/>
    </row>
    <row r="81" spans="1:6" ht="15.75" x14ac:dyDescent="0.2">
      <c r="A81" s="25" t="str">
        <f>+'CATALOGO DE CONCEPTOS'!A637</f>
        <v>INST</v>
      </c>
      <c r="B81" s="26" t="str">
        <f>+'CATALOGO DE CONCEPTOS'!B637</f>
        <v>REDES PRINCIPALES</v>
      </c>
      <c r="F81" s="23">
        <f>+'CATALOGO DE CONCEPTOS'!G654</f>
        <v>1118</v>
      </c>
    </row>
    <row r="82" spans="1:6" ht="15.75" x14ac:dyDescent="0.2">
      <c r="A82" s="25" t="str">
        <f>+'CATALOGO DE CONCEPTOS'!A655</f>
        <v>MT</v>
      </c>
      <c r="B82" s="26" t="str">
        <f>+'CATALOGO DE CONCEPTOS'!B655</f>
        <v>MEDIA TENSION</v>
      </c>
      <c r="F82" s="23">
        <f>+'CATALOGO DE CONCEPTOS'!G670</f>
        <v>1192</v>
      </c>
    </row>
    <row r="83" spans="1:6" ht="15.75" x14ac:dyDescent="0.2">
      <c r="A83" s="25"/>
      <c r="B83" s="26"/>
      <c r="F83" s="23"/>
    </row>
    <row r="84" spans="1:6" s="113" customFormat="1" ht="15.75" x14ac:dyDescent="0.2">
      <c r="A84" s="112" t="str">
        <f>+'CATALOGO DE CONCEPTOS'!A671</f>
        <v>MOB</v>
      </c>
      <c r="B84" s="110" t="str">
        <f>+'CATALOGO DE CONCEPTOS'!B671</f>
        <v>MOBILIARIO</v>
      </c>
      <c r="C84" s="48"/>
      <c r="D84" s="49"/>
      <c r="E84" s="49"/>
      <c r="F84" s="24"/>
    </row>
    <row r="85" spans="1:6" s="113" customFormat="1" ht="15.75" x14ac:dyDescent="0.2">
      <c r="A85" s="112" t="str">
        <f>+'CATALOGO DE CONCEPTOS'!A672</f>
        <v>MOBN1</v>
      </c>
      <c r="B85" s="110" t="str">
        <f>+'CATALOGO DE CONCEPTOS'!B672</f>
        <v>MOBILIARIO N1</v>
      </c>
      <c r="C85" s="48"/>
      <c r="D85" s="49"/>
      <c r="E85" s="49"/>
      <c r="F85" s="24"/>
    </row>
    <row r="86" spans="1:6" ht="15.75" x14ac:dyDescent="0.2">
      <c r="A86" s="25" t="str">
        <f>+'CATALOGO DE CONCEPTOS'!A673</f>
        <v>MOBN1.1</v>
      </c>
      <c r="B86" s="26" t="str">
        <f>+'CATALOGO DE CONCEPTOS'!B673</f>
        <v>RECEPCION Y SALA DE ESPERA</v>
      </c>
      <c r="E86" s="23">
        <f>+'CATALOGO DE CONCEPTOS'!G679</f>
        <v>24</v>
      </c>
      <c r="F86" s="2"/>
    </row>
    <row r="87" spans="1:6" ht="15.75" x14ac:dyDescent="0.2">
      <c r="A87" s="25" t="str">
        <f>+'CATALOGO DE CONCEPTOS'!A680</f>
        <v>MOBN1.2</v>
      </c>
      <c r="B87" s="26" t="str">
        <f>+'CATALOGO DE CONCEPTOS'!B680</f>
        <v>AREA DE CONSULTA</v>
      </c>
      <c r="E87" s="23">
        <f>+'CATALOGO DE CONCEPTOS'!G685</f>
        <v>20</v>
      </c>
      <c r="F87" s="2"/>
    </row>
    <row r="88" spans="1:6" ht="15.75" x14ac:dyDescent="0.2">
      <c r="A88" s="25" t="str">
        <f>+'CATALOGO DE CONCEPTOS'!A686</f>
        <v>MOBN1.3</v>
      </c>
      <c r="B88" s="26" t="str">
        <f>+'CATALOGO DE CONCEPTOS'!B686</f>
        <v xml:space="preserve">DIGITALIZACION </v>
      </c>
      <c r="E88" s="23">
        <f>+'CATALOGO DE CONCEPTOS'!G690</f>
        <v>8</v>
      </c>
      <c r="F88" s="2"/>
    </row>
    <row r="89" spans="1:6" ht="15.75" x14ac:dyDescent="0.2">
      <c r="A89" s="25" t="str">
        <f>+'CATALOGO DE CONCEPTOS'!A691</f>
        <v>MOBN1.4</v>
      </c>
      <c r="B89" s="26" t="str">
        <f>+'CATALOGO DE CONCEPTOS'!B691</f>
        <v>OFICIALIA DE PARTES</v>
      </c>
      <c r="E89" s="23">
        <f>+'CATALOGO DE CONCEPTOS'!G696</f>
        <v>23</v>
      </c>
      <c r="F89" s="2"/>
    </row>
    <row r="90" spans="1:6" ht="15.75" x14ac:dyDescent="0.2">
      <c r="A90" s="25" t="str">
        <f>+'CATALOGO DE CONCEPTOS'!A697</f>
        <v>MOBN1.5</v>
      </c>
      <c r="B90" s="26" t="str">
        <f>+'CATALOGO DE CONCEPTOS'!B697</f>
        <v>CAPTURADORES Y CERTIFICACIONES</v>
      </c>
      <c r="E90" s="23">
        <f>+'CATALOGO DE CONCEPTOS'!G700</f>
        <v>15</v>
      </c>
      <c r="F90" s="2"/>
    </row>
    <row r="91" spans="1:6" ht="15.75" x14ac:dyDescent="0.2">
      <c r="A91" s="25" t="str">
        <f>+'CATALOGO DE CONCEPTOS'!A701</f>
        <v>MOBN1.6</v>
      </c>
      <c r="B91" s="26" t="str">
        <f>+'CATALOGO DE CONCEPTOS'!B701</f>
        <v>JURIDICO</v>
      </c>
      <c r="E91" s="23">
        <f>+'CATALOGO DE CONCEPTOS'!G706</f>
        <v>14</v>
      </c>
      <c r="F91" s="2"/>
    </row>
    <row r="92" spans="1:6" ht="15.75" x14ac:dyDescent="0.2">
      <c r="A92" s="25" t="str">
        <f>+'CATALOGO DE CONCEPTOS'!A707</f>
        <v>MOBN1.7</v>
      </c>
      <c r="B92" s="26" t="str">
        <f>+'CATALOGO DE CONCEPTOS'!B707</f>
        <v>REGISTRADORES</v>
      </c>
      <c r="E92" s="23">
        <f>+'CATALOGO DE CONCEPTOS'!G710</f>
        <v>7</v>
      </c>
      <c r="F92" s="2"/>
    </row>
    <row r="93" spans="1:6" ht="15.75" x14ac:dyDescent="0.2">
      <c r="A93" s="25" t="str">
        <f>+'CATALOGO DE CONCEPTOS'!A711</f>
        <v>MOBN1.8</v>
      </c>
      <c r="B93" s="26" t="str">
        <f>+'CATALOGO DE CONCEPTOS'!B711</f>
        <v>SECRETARIA</v>
      </c>
      <c r="E93" s="23">
        <f>+'CATALOGO DE CONCEPTOS'!G715</f>
        <v>3</v>
      </c>
      <c r="F93" s="2"/>
    </row>
    <row r="94" spans="1:6" ht="15.75" x14ac:dyDescent="0.2">
      <c r="A94" s="25" t="str">
        <f>+'CATALOGO DE CONCEPTOS'!A716</f>
        <v>MOBN1.9</v>
      </c>
      <c r="B94" s="26" t="str">
        <f>+'CATALOGO DE CONCEPTOS'!B716</f>
        <v>INFORMATICA</v>
      </c>
      <c r="E94" s="23">
        <f>+'CATALOGO DE CONCEPTOS'!G720</f>
        <v>4</v>
      </c>
      <c r="F94" s="2"/>
    </row>
    <row r="95" spans="1:6" ht="15.75" x14ac:dyDescent="0.2">
      <c r="A95" s="25" t="str">
        <f>+'CATALOGO DE CONCEPTOS'!A721</f>
        <v>MOBN1.10</v>
      </c>
      <c r="B95" s="26" t="str">
        <f>+'CATALOGO DE CONCEPTOS'!B721</f>
        <v>ADMINISTRACION</v>
      </c>
      <c r="E95" s="23">
        <f>+'CATALOGO DE CONCEPTOS'!G725</f>
        <v>4</v>
      </c>
      <c r="F95" s="2"/>
    </row>
    <row r="96" spans="1:6" ht="15.75" x14ac:dyDescent="0.2">
      <c r="A96" s="25" t="str">
        <f>+'CATALOGO DE CONCEPTOS'!A726</f>
        <v>MOBN1.11</v>
      </c>
      <c r="B96" s="26" t="str">
        <f>+'CATALOGO DE CONCEPTOS'!B726</f>
        <v>OFICINA DIRECCION</v>
      </c>
      <c r="E96" s="23">
        <f>+'CATALOGO DE CONCEPTOS'!G731</f>
        <v>9</v>
      </c>
      <c r="F96" s="2"/>
    </row>
    <row r="97" spans="1:6" ht="15.75" x14ac:dyDescent="0.2">
      <c r="A97" s="25" t="str">
        <f>+'CATALOGO DE CONCEPTOS'!A732</f>
        <v>MOBN1.12</v>
      </c>
      <c r="B97" s="26" t="str">
        <f>+'CATALOGO DE CONCEPTOS'!B732</f>
        <v>COCINETA</v>
      </c>
      <c r="E97" s="23">
        <f>+'CATALOGO DE CONCEPTOS'!G736</f>
        <v>4</v>
      </c>
      <c r="F97" s="2"/>
    </row>
    <row r="98" spans="1:6" ht="15.75" x14ac:dyDescent="0.2">
      <c r="A98" s="25" t="str">
        <f>+'CATALOGO DE CONCEPTOS'!A737</f>
        <v>MOBN1.13</v>
      </c>
      <c r="B98" s="26" t="str">
        <f>+'CATALOGO DE CONCEPTOS'!B737</f>
        <v>ARCHIVO</v>
      </c>
      <c r="E98" s="23">
        <f>+'CATALOGO DE CONCEPTOS'!G739</f>
        <v>3</v>
      </c>
      <c r="F98" s="2"/>
    </row>
    <row r="99" spans="1:6" s="113" customFormat="1" ht="15.75" x14ac:dyDescent="0.2">
      <c r="B99" s="110" t="s">
        <v>1339</v>
      </c>
      <c r="C99" s="48"/>
      <c r="D99" s="49"/>
      <c r="E99" s="49"/>
      <c r="F99" s="24">
        <f>SUM(E86:E98)</f>
        <v>138</v>
      </c>
    </row>
    <row r="100" spans="1:6" ht="15.75" x14ac:dyDescent="0.2">
      <c r="B100" s="26"/>
      <c r="F100" s="23"/>
    </row>
    <row r="101" spans="1:6" s="113" customFormat="1" ht="15.75" x14ac:dyDescent="0.2">
      <c r="A101" s="112" t="str">
        <f>+'CATALOGO DE CONCEPTOS'!A741</f>
        <v>MOBN2</v>
      </c>
      <c r="B101" s="110" t="str">
        <f>+'CATALOGO DE CONCEPTOS'!B741</f>
        <v>MOBILIARIO N2</v>
      </c>
      <c r="C101" s="48"/>
      <c r="D101" s="49"/>
      <c r="E101" s="49"/>
      <c r="F101" s="24"/>
    </row>
    <row r="102" spans="1:6" ht="15.75" x14ac:dyDescent="0.2">
      <c r="A102" s="25" t="str">
        <f>+'CATALOGO DE CONCEPTOS'!A742</f>
        <v>MOBN2.14</v>
      </c>
      <c r="B102" s="26" t="str">
        <f>+'CATALOGO DE CONCEPTOS'!B742</f>
        <v>RECEPCION Y SALA DE ESPERA</v>
      </c>
      <c r="E102" s="23">
        <f>+'CATALOGO DE CONCEPTOS'!G748</f>
        <v>9</v>
      </c>
      <c r="F102" s="2"/>
    </row>
    <row r="103" spans="1:6" ht="15.75" x14ac:dyDescent="0.2">
      <c r="A103" s="25" t="str">
        <f>+'CATALOGO DE CONCEPTOS'!A749</f>
        <v>MOBN2.15</v>
      </c>
      <c r="B103" s="26" t="str">
        <f>+'CATALOGO DE CONCEPTOS'!B749</f>
        <v>AREA COMEDOR</v>
      </c>
      <c r="E103" s="23">
        <f>+'CATALOGO DE CONCEPTOS'!G754</f>
        <v>14</v>
      </c>
      <c r="F103" s="2"/>
    </row>
    <row r="104" spans="1:6" ht="15.75" x14ac:dyDescent="0.2">
      <c r="A104" s="25" t="str">
        <f>+'CATALOGO DE CONCEPTOS'!A755</f>
        <v>MOBN2.16</v>
      </c>
      <c r="B104" s="26" t="str">
        <f>+'CATALOGO DE CONCEPTOS'!B755</f>
        <v>OFICINA 1</v>
      </c>
      <c r="E104" s="23">
        <f>+'CATALOGO DE CONCEPTOS'!G760</f>
        <v>8</v>
      </c>
      <c r="F104" s="2"/>
    </row>
    <row r="105" spans="1:6" ht="15.75" x14ac:dyDescent="0.2">
      <c r="A105" s="25" t="str">
        <f>+'CATALOGO DE CONCEPTOS'!A761</f>
        <v>MOBN2.17</v>
      </c>
      <c r="B105" s="26" t="str">
        <f>+'CATALOGO DE CONCEPTOS'!B761</f>
        <v>OFICINA 2</v>
      </c>
      <c r="E105" s="23">
        <f>+'CATALOGO DE CONCEPTOS'!G765</f>
        <v>4</v>
      </c>
      <c r="F105" s="2"/>
    </row>
    <row r="106" spans="1:6" ht="15.75" x14ac:dyDescent="0.2">
      <c r="A106" s="25" t="str">
        <f>+'CATALOGO DE CONCEPTOS'!A766</f>
        <v>MOBN2.18</v>
      </c>
      <c r="B106" s="26" t="str">
        <f>+'CATALOGO DE CONCEPTOS'!B766</f>
        <v>AREAS DE ATENCION AL LADO IZQUIERDO DE LA SALA DE JUNTAS</v>
      </c>
      <c r="E106" s="23">
        <f>+'CATALOGO DE CONCEPTOS'!G773</f>
        <v>22</v>
      </c>
      <c r="F106" s="2"/>
    </row>
    <row r="107" spans="1:6" ht="15.75" x14ac:dyDescent="0.2">
      <c r="A107" s="25" t="str">
        <f>+'CATALOGO DE CONCEPTOS'!A774</f>
        <v>MOBN2.19</v>
      </c>
      <c r="B107" s="26" t="str">
        <f>+'CATALOGO DE CONCEPTOS'!B774</f>
        <v>SALA DE JUNTAS</v>
      </c>
      <c r="E107" s="23">
        <f>+'CATALOGO DE CONCEPTOS'!G778</f>
        <v>36</v>
      </c>
      <c r="F107" s="2"/>
    </row>
    <row r="108" spans="1:6" ht="15.75" x14ac:dyDescent="0.2">
      <c r="A108" s="25" t="str">
        <f>+'CATALOGO DE CONCEPTOS'!A779</f>
        <v>MOBN2.20</v>
      </c>
      <c r="B108" s="26" t="str">
        <f>+'CATALOGO DE CONCEPTOS'!B779</f>
        <v>SECRETARIAS</v>
      </c>
      <c r="E108" s="23">
        <f>+'CATALOGO DE CONCEPTOS'!G785</f>
        <v>30</v>
      </c>
      <c r="F108" s="2"/>
    </row>
    <row r="109" spans="1:6" ht="15.75" x14ac:dyDescent="0.2">
      <c r="A109" s="25" t="str">
        <f>+'CATALOGO DE CONCEPTOS'!A786</f>
        <v>MOBN2.21</v>
      </c>
      <c r="B109" s="26" t="str">
        <f>+'CATALOGO DE CONCEPTOS'!B786</f>
        <v>SECRETARIA</v>
      </c>
      <c r="E109" s="23">
        <f>+'CATALOGO DE CONCEPTOS'!G790</f>
        <v>3</v>
      </c>
      <c r="F109" s="2"/>
    </row>
    <row r="110" spans="1:6" ht="15.75" x14ac:dyDescent="0.2">
      <c r="A110" s="25" t="str">
        <f>+'CATALOGO DE CONCEPTOS'!A791</f>
        <v>MOBN2.22</v>
      </c>
      <c r="B110" s="26" t="str">
        <f>+'CATALOGO DE CONCEPTOS'!B791</f>
        <v>ADMINISTRACION</v>
      </c>
      <c r="E110" s="23">
        <f>+'CATALOGO DE CONCEPTOS'!G795</f>
        <v>4</v>
      </c>
      <c r="F110" s="2"/>
    </row>
    <row r="111" spans="1:6" ht="15.75" x14ac:dyDescent="0.2">
      <c r="A111" s="25" t="str">
        <f>+'CATALOGO DE CONCEPTOS'!A796</f>
        <v>MOBN2.23</v>
      </c>
      <c r="B111" s="26" t="str">
        <f>+'CATALOGO DE CONCEPTOS'!B796</f>
        <v>OFICINA DIRECCION</v>
      </c>
      <c r="E111" s="23">
        <f>+'CATALOGO DE CONCEPTOS'!G802</f>
        <v>10</v>
      </c>
      <c r="F111" s="2"/>
    </row>
    <row r="112" spans="1:6" ht="15.75" x14ac:dyDescent="0.2">
      <c r="A112" s="25" t="str">
        <f>+'CATALOGO DE CONCEPTOS'!A803</f>
        <v>MOBN2.24</v>
      </c>
      <c r="B112" s="26" t="str">
        <f>+'CATALOGO DE CONCEPTOS'!B803</f>
        <v>INFORMATICA</v>
      </c>
      <c r="E112" s="23">
        <f>+'CATALOGO DE CONCEPTOS'!G807</f>
        <v>4</v>
      </c>
      <c r="F112" s="2"/>
    </row>
    <row r="113" spans="1:6" s="113" customFormat="1" ht="15.75" x14ac:dyDescent="0.2">
      <c r="A113" s="112"/>
      <c r="B113" s="110" t="s">
        <v>1340</v>
      </c>
      <c r="C113" s="48"/>
      <c r="D113" s="49"/>
      <c r="E113" s="49"/>
      <c r="F113" s="24">
        <f>SUM(E102:E112)</f>
        <v>144</v>
      </c>
    </row>
    <row r="114" spans="1:6" ht="15.75" x14ac:dyDescent="0.2">
      <c r="A114" s="25"/>
      <c r="B114" s="26"/>
      <c r="F114" s="23"/>
    </row>
    <row r="115" spans="1:6" s="113" customFormat="1" ht="15.75" x14ac:dyDescent="0.2">
      <c r="A115" s="112" t="str">
        <f>+'CATALOGO DE CONCEPTOS'!A810</f>
        <v>ALT</v>
      </c>
      <c r="B115" s="110" t="str">
        <f>+'CATALOGO DE CONCEPTOS'!B810</f>
        <v>ALTERNATIVAS</v>
      </c>
      <c r="C115" s="48"/>
      <c r="D115" s="49"/>
      <c r="E115" s="49"/>
      <c r="F115" s="24"/>
    </row>
    <row r="116" spans="1:6" ht="15.75" x14ac:dyDescent="0.2">
      <c r="A116" s="25" t="str">
        <f>+'CATALOGO DE CONCEPTOS'!A811</f>
        <v>ALT.SAAD</v>
      </c>
      <c r="B116" s="26" t="str">
        <f>+'CATALOGO DE CONCEPTOS'!B811</f>
        <v>SISTEMA DE ARCHIVO DE ALTA DENSIDAD</v>
      </c>
      <c r="E116" s="23">
        <f>+'CATALOGO DE CONCEPTOS'!G813</f>
        <v>1</v>
      </c>
    </row>
    <row r="117" spans="1:6" ht="15.75" x14ac:dyDescent="0.2">
      <c r="A117" s="25" t="str">
        <f>+'CATALOGO DE CONCEPTOS'!A814</f>
        <v>ALT.SA</v>
      </c>
      <c r="B117" s="26" t="str">
        <f>+'CATALOGO DE CONCEPTOS'!B814</f>
        <v>SISTEMA DE ALMACENAMIENTO</v>
      </c>
      <c r="E117" s="23">
        <f>+'CATALOGO DE CONCEPTOS'!G816</f>
        <v>1</v>
      </c>
    </row>
    <row r="118" spans="1:6" s="113" customFormat="1" ht="15.75" x14ac:dyDescent="0.2">
      <c r="B118" s="46" t="s">
        <v>1341</v>
      </c>
      <c r="C118" s="48"/>
      <c r="D118" s="49"/>
      <c r="E118" s="49"/>
      <c r="F118" s="24">
        <f>SUM(E116:E117)</f>
        <v>2</v>
      </c>
    </row>
    <row r="119" spans="1:6" ht="15.75" x14ac:dyDescent="0.2">
      <c r="F119" s="23"/>
    </row>
    <row r="120" spans="1:6" s="113" customFormat="1" ht="15.75" x14ac:dyDescent="0.2">
      <c r="B120" s="46" t="s">
        <v>11</v>
      </c>
      <c r="C120" s="48"/>
      <c r="D120" s="49"/>
      <c r="E120" s="49"/>
      <c r="F120" s="24">
        <f>SUM(F9:F118)</f>
        <v>83553.31</v>
      </c>
    </row>
  </sheetData>
  <mergeCells count="5">
    <mergeCell ref="A2:F2"/>
    <mergeCell ref="D5:F5"/>
    <mergeCell ref="D7:F7"/>
    <mergeCell ref="A3:F3"/>
    <mergeCell ref="A5:C8"/>
  </mergeCells>
  <pageMargins left="0.36" right="0.11811023622047245" top="0.35433070866141736" bottom="0.35433070866141736" header="0.31496062992125984" footer="0.31496062992125984"/>
  <pageSetup scale="70" orientation="portrait" horizontalDpi="4294967293" r:id="rId1"/>
  <headerFooter>
    <oddFooter>&amp;CPAGINA No.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CATALOGO DE CONCEPTOS</vt:lpstr>
      <vt:lpstr>RESUMENOK</vt:lpstr>
      <vt:lpstr>'CATALOGO DE CONCEPTOS'!Área_de_impresión</vt:lpstr>
      <vt:lpstr>RESUMENOK!Área_de_impresión</vt:lpstr>
      <vt:lpstr>'CATALOGO DE CONCEPTOS'!Títulos_a_imprimir</vt:lpstr>
      <vt:lpstr>RESUMENOK!Títulos_a_imprimir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dc:creator>
  <cp:lastModifiedBy>Celene Aviles</cp:lastModifiedBy>
  <cp:lastPrinted>2024-02-14T19:09:30Z</cp:lastPrinted>
  <dcterms:created xsi:type="dcterms:W3CDTF">2016-01-22T15:23:15Z</dcterms:created>
  <dcterms:modified xsi:type="dcterms:W3CDTF">2024-02-14T20:54:16Z</dcterms:modified>
</cp:coreProperties>
</file>