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I S I F E\Ejercicio 2023\Concursos   P U B L I C O S\Convocatoria 008\"/>
    </mc:Choice>
  </mc:AlternateContent>
  <bookViews>
    <workbookView xWindow="0" yWindow="0" windowWidth="19200" windowHeight="7230"/>
  </bookViews>
  <sheets>
    <sheet name="Catálogo" sheetId="1" r:id="rId1"/>
  </sheets>
  <externalReferences>
    <externalReference r:id="rId2"/>
    <externalReference r:id="rId3"/>
    <externalReference r:id="rId4"/>
  </externalReferences>
  <definedNames>
    <definedName name="\c" localSheetId="0">#REF!</definedName>
    <definedName name="\c">#REF!</definedName>
    <definedName name="\l" localSheetId="0">#REF!</definedName>
    <definedName name="\l">#REF!</definedName>
    <definedName name="\p" localSheetId="0">#REF!</definedName>
    <definedName name="\p">#REF!</definedName>
    <definedName name="\v" localSheetId="0">#REF!</definedName>
    <definedName name="\v">#REF!</definedName>
    <definedName name="_del10" localSheetId="0">#REF!</definedName>
    <definedName name="_del10">#REF!</definedName>
    <definedName name="_del12" localSheetId="0">#REF!</definedName>
    <definedName name="_del12">#REF!</definedName>
    <definedName name="_del2" localSheetId="0">#REF!</definedName>
    <definedName name="_del2">#REF!</definedName>
    <definedName name="_del3" localSheetId="0">#REF!</definedName>
    <definedName name="_del3">#REF!</definedName>
    <definedName name="_del4" localSheetId="0">#REF!</definedName>
    <definedName name="_del4">#REF!</definedName>
    <definedName name="_del5" localSheetId="0">#REF!</definedName>
    <definedName name="_del5">#REF!</definedName>
    <definedName name="_del6" localSheetId="0">#REF!</definedName>
    <definedName name="_del6">#REF!</definedName>
    <definedName name="_del8" localSheetId="0">#REF!</definedName>
    <definedName name="_del8">#REF!</definedName>
    <definedName name="_xlnm._FilterDatabase" localSheetId="0" hidden="1">Catálogo!$B$104:$H$281</definedName>
    <definedName name="A" localSheetId="0">#REF!</definedName>
    <definedName name="A">#REF!</definedName>
    <definedName name="A_IMPRESIÓN_IM" localSheetId="0">#REF!</definedName>
    <definedName name="A_IMPRESIÓN_IM">#REF!</definedName>
    <definedName name="Ancho" localSheetId="0">#REF!</definedName>
    <definedName name="Ancho">#REF!</definedName>
    <definedName name="aprog" localSheetId="0">#REF!</definedName>
    <definedName name="aprog">#REF!</definedName>
    <definedName name="_xlnm.Print_Area" localSheetId="0">Catálogo!$B$1:$H$281</definedName>
    <definedName name="_xlnm.Print_Area">#REF!</definedName>
    <definedName name="Área_de_impresión1" localSheetId="0">#REF!</definedName>
    <definedName name="Área_de_impresión1">#REF!</definedName>
    <definedName name="CATAL" localSheetId="0">#REF!</definedName>
    <definedName name="CATAL">#REF!</definedName>
    <definedName name="catalogo" localSheetId="0">#REF!</definedName>
    <definedName name="catalogo">#REF!</definedName>
    <definedName name="CATALOGO2" localSheetId="0">#REF!</definedName>
    <definedName name="CATALOGO2">#REF!</definedName>
    <definedName name="ClaveFasar" localSheetId="0">#REF!</definedName>
    <definedName name="ClaveFasar">#REF!</definedName>
    <definedName name="CROQ" localSheetId="0">#REF!</definedName>
    <definedName name="CROQ">#REF!</definedName>
    <definedName name="CROQUIS" localSheetId="0">#REF!</definedName>
    <definedName name="CROQUIS">#REF!</definedName>
    <definedName name="CRQ" localSheetId="0">#REF!</definedName>
    <definedName name="CRQ">#REF!</definedName>
    <definedName name="descripcion" localSheetId="0">#REF!</definedName>
    <definedName name="descripcion">#REF!</definedName>
    <definedName name="diam" localSheetId="0">#REF!</definedName>
    <definedName name="diam">#REF!</definedName>
    <definedName name="elementos" localSheetId="0">#REF!</definedName>
    <definedName name="elementos">#REF!</definedName>
    <definedName name="escuadra" localSheetId="0">#REF!</definedName>
    <definedName name="escuadra">#REF!</definedName>
    <definedName name="EXTRA" localSheetId="0">#REF!</definedName>
    <definedName name="EXTRA">#REF!</definedName>
    <definedName name="finiquito" localSheetId="0">#REF!</definedName>
    <definedName name="finiquito">#REF!</definedName>
    <definedName name="finiquito1">'[1]PROGRAMA DEOBRA'!$B$3:$AA$158</definedName>
    <definedName name="FinReng" localSheetId="0">#REF!</definedName>
    <definedName name="FinReng">#REF!</definedName>
    <definedName name="GEN" localSheetId="0">#REF!</definedName>
    <definedName name="GEN">#REF!</definedName>
    <definedName name="GENERADOR" localSheetId="0">#REF!</definedName>
    <definedName name="GENERADOR">#REF!</definedName>
    <definedName name="INICATCC" localSheetId="0">#REF!</definedName>
    <definedName name="INICATCC">#REF!</definedName>
    <definedName name="inicio" localSheetId="0">#REF!</definedName>
    <definedName name="inicio">#REF!</definedName>
    <definedName name="largo" localSheetId="0">#REF!</definedName>
    <definedName name="largo">#REF!</definedName>
    <definedName name="LargoTotal" localSheetId="0">#REF!</definedName>
    <definedName name="LargoTotal">#REF!</definedName>
    <definedName name="nnn" localSheetId="0">#REF!</definedName>
    <definedName name="nnn">#REF!</definedName>
    <definedName name="Note" localSheetId="0">#REF!</definedName>
    <definedName name="Note">#REF!</definedName>
    <definedName name="noviembre" localSheetId="0">#REF!</definedName>
    <definedName name="noviembre">#REF!</definedName>
    <definedName name="NUMERO" localSheetId="0">[2]FINIQUITO!#REF!</definedName>
    <definedName name="NUMERO">[2]FINIQUITO!#REF!</definedName>
    <definedName name="octubre" localSheetId="0">#REF!</definedName>
    <definedName name="octubre">#REF!</definedName>
    <definedName name="OLA" localSheetId="0">#REF!</definedName>
    <definedName name="OLA">#REF!</definedName>
    <definedName name="PRECIOS" localSheetId="0">#REF!</definedName>
    <definedName name="PRECIOS">#REF!</definedName>
    <definedName name="Print_Area" localSheetId="0">#REF!</definedName>
    <definedName name="Print_Area">#REF!</definedName>
    <definedName name="Print_Area_MI" localSheetId="0">#REF!</definedName>
    <definedName name="Print_Area_MI">#REF!</definedName>
    <definedName name="Print_Titles" localSheetId="0">#REF!</definedName>
    <definedName name="Print_Titles">#REF!</definedName>
    <definedName name="programa" localSheetId="0">[3]FINIQUITO!#REF!</definedName>
    <definedName name="programa">[3]FINIQUITO!#REF!</definedName>
    <definedName name="pzas" localSheetId="0">#REF!</definedName>
    <definedName name="pzas">#REF!</definedName>
    <definedName name="RelacionNueva" localSheetId="0">#REF!</definedName>
    <definedName name="RelacionNueva">#REF!</definedName>
    <definedName name="ROBER" localSheetId="0">#REF!</definedName>
    <definedName name="ROBER">#REF!</definedName>
    <definedName name="SalarioBase" localSheetId="0">#REF!</definedName>
    <definedName name="SalarioBase">#REF!</definedName>
    <definedName name="SalarioNominal" localSheetId="0">#REF!</definedName>
    <definedName name="SalarioNominal">#REF!</definedName>
    <definedName name="SepVar" localSheetId="0">#REF!</definedName>
    <definedName name="SepVar">#REF!</definedName>
    <definedName name="SIN" localSheetId="0">#REF!</definedName>
    <definedName name="SIN">#REF!</definedName>
    <definedName name="_xlnm.Print_Titles" localSheetId="0">Catálogo!$92:$103</definedName>
    <definedName name="_xlnm.Print_Titl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0" i="1" l="1"/>
  <c r="H279" i="1"/>
  <c r="H278" i="1"/>
  <c r="H277" i="1"/>
  <c r="H276" i="1"/>
  <c r="H275" i="1"/>
  <c r="H274" i="1"/>
  <c r="H273" i="1"/>
  <c r="H272" i="1"/>
  <c r="H271" i="1"/>
  <c r="H270" i="1"/>
  <c r="H269" i="1"/>
  <c r="H268" i="1"/>
  <c r="H267" i="1"/>
  <c r="H266" i="1"/>
  <c r="H265" i="1"/>
  <c r="H264" i="1"/>
  <c r="H263" i="1"/>
  <c r="H262" i="1"/>
  <c r="H261" i="1"/>
  <c r="H260" i="1"/>
  <c r="H257" i="1"/>
  <c r="H256" i="1"/>
  <c r="H255" i="1"/>
  <c r="H254" i="1"/>
  <c r="H253" i="1"/>
  <c r="H252" i="1"/>
  <c r="H251" i="1"/>
  <c r="H155" i="1"/>
  <c r="H154" i="1"/>
  <c r="H153" i="1"/>
  <c r="H152" i="1"/>
  <c r="H151" i="1"/>
  <c r="H150" i="1"/>
  <c r="H149" i="1"/>
  <c r="H148" i="1"/>
  <c r="H147" i="1"/>
  <c r="H146" i="1"/>
  <c r="H141" i="1"/>
  <c r="H140" i="1"/>
  <c r="H139" i="1"/>
  <c r="H138" i="1"/>
  <c r="H137" i="1"/>
  <c r="H136" i="1"/>
  <c r="H135" i="1"/>
  <c r="H134" i="1"/>
  <c r="H133" i="1"/>
  <c r="H132" i="1"/>
  <c r="H113" i="1"/>
  <c r="H114" i="1"/>
  <c r="H115" i="1"/>
  <c r="H116" i="1"/>
  <c r="H117" i="1"/>
  <c r="H118" i="1"/>
  <c r="H119" i="1"/>
  <c r="H120" i="1"/>
  <c r="H121" i="1"/>
  <c r="H281" i="1" l="1"/>
  <c r="H51" i="1" s="1"/>
  <c r="H52" i="1" s="1"/>
  <c r="C161" i="1"/>
  <c r="C157" i="1"/>
  <c r="C143" i="1"/>
  <c r="C127" i="1"/>
  <c r="C108" i="1"/>
  <c r="C105" i="1"/>
  <c r="H250" i="1" l="1"/>
  <c r="H258" i="1" s="1"/>
  <c r="H46" i="1" s="1"/>
  <c r="H47" i="1" s="1"/>
  <c r="H247" i="1"/>
  <c r="H246" i="1"/>
  <c r="H245" i="1"/>
  <c r="H244" i="1"/>
  <c r="H243" i="1"/>
  <c r="H242" i="1"/>
  <c r="H241" i="1"/>
  <c r="H240" i="1"/>
  <c r="H239" i="1"/>
  <c r="H238" i="1"/>
  <c r="H237" i="1"/>
  <c r="H236" i="1"/>
  <c r="H235" i="1"/>
  <c r="H234" i="1"/>
  <c r="H231" i="1"/>
  <c r="H230" i="1"/>
  <c r="H229" i="1"/>
  <c r="H228" i="1"/>
  <c r="H227" i="1"/>
  <c r="H226" i="1"/>
  <c r="H225" i="1"/>
  <c r="H224" i="1"/>
  <c r="H223" i="1"/>
  <c r="H222" i="1"/>
  <c r="H221" i="1"/>
  <c r="H220"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5" i="1"/>
  <c r="H184" i="1"/>
  <c r="H183" i="1"/>
  <c r="H182" i="1"/>
  <c r="H181" i="1"/>
  <c r="H180" i="1"/>
  <c r="H179" i="1"/>
  <c r="H178" i="1"/>
  <c r="H174" i="1"/>
  <c r="H173" i="1"/>
  <c r="H172" i="1"/>
  <c r="H171" i="1"/>
  <c r="H170" i="1"/>
  <c r="H169" i="1"/>
  <c r="H168" i="1"/>
  <c r="H167" i="1"/>
  <c r="H166" i="1"/>
  <c r="H165" i="1"/>
  <c r="H164" i="1"/>
  <c r="H163" i="1"/>
  <c r="H162" i="1"/>
  <c r="H159" i="1"/>
  <c r="H158" i="1"/>
  <c r="H145" i="1"/>
  <c r="H144" i="1"/>
  <c r="H131" i="1"/>
  <c r="H130" i="1"/>
  <c r="H129" i="1"/>
  <c r="H128" i="1"/>
  <c r="H125" i="1"/>
  <c r="H124" i="1"/>
  <c r="H123" i="1"/>
  <c r="H122" i="1"/>
  <c r="H112" i="1"/>
  <c r="H111" i="1"/>
  <c r="H110" i="1"/>
  <c r="H109" i="1"/>
  <c r="H106" i="1"/>
  <c r="H248" i="1" l="1"/>
  <c r="H41" i="1" s="1"/>
  <c r="H232" i="1"/>
  <c r="H36" i="1" s="1"/>
  <c r="H186" i="1"/>
  <c r="H26" i="1" s="1"/>
  <c r="H218" i="1"/>
  <c r="H31" i="1" s="1"/>
  <c r="H160" i="1"/>
  <c r="H20" i="1" s="1"/>
  <c r="H142" i="1"/>
  <c r="H18" i="1" s="1"/>
  <c r="H156" i="1"/>
  <c r="H19" i="1" s="1"/>
  <c r="H175" i="1"/>
  <c r="H21" i="1" s="1"/>
  <c r="H107" i="1"/>
  <c r="H16" i="1" s="1"/>
  <c r="H126" i="1"/>
  <c r="H17" i="1" s="1"/>
  <c r="H42" i="1" l="1"/>
  <c r="H37" i="1"/>
  <c r="H176" i="1"/>
  <c r="H32" i="1" l="1"/>
  <c r="H22" i="1" l="1"/>
  <c r="H27" i="1"/>
  <c r="H60" i="1" l="1"/>
  <c r="C102" i="1"/>
  <c r="C101" i="1"/>
  <c r="C100" i="1"/>
  <c r="C99" i="1"/>
  <c r="H61" i="1" l="1"/>
  <c r="H62" i="1" s="1"/>
</calcChain>
</file>

<file path=xl/sharedStrings.xml><?xml version="1.0" encoding="utf-8"?>
<sst xmlns="http://schemas.openxmlformats.org/spreadsheetml/2006/main" count="519" uniqueCount="333">
  <si>
    <t>Resumen</t>
  </si>
  <si>
    <t>I.V.A.</t>
  </si>
  <si>
    <t>Total</t>
  </si>
  <si>
    <t>pza</t>
  </si>
  <si>
    <t>m2</t>
  </si>
  <si>
    <t>ml</t>
  </si>
  <si>
    <t>Descripcion:</t>
  </si>
  <si>
    <t>Plantel:</t>
  </si>
  <si>
    <t>Localidad:</t>
  </si>
  <si>
    <t>Municipio:</t>
  </si>
  <si>
    <t>Clave</t>
  </si>
  <si>
    <t>Descripcion</t>
  </si>
  <si>
    <t>unidad</t>
  </si>
  <si>
    <t>Cantidad</t>
  </si>
  <si>
    <t>Importe</t>
  </si>
  <si>
    <t>P.U. con Numero</t>
  </si>
  <si>
    <t>Subtotal de Obra</t>
  </si>
  <si>
    <t>P.U. con Letra</t>
  </si>
  <si>
    <t>Subtotal I</t>
  </si>
  <si>
    <t>Aplanado en muros, acabado fino con mortero cemento-arena 1:3 a plomo y regla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</si>
  <si>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kg</t>
  </si>
  <si>
    <t>m3</t>
  </si>
  <si>
    <t>Excavación a mano en terreno tipo "B" investigado en obra por el contratista, a cualquier profundidad, incluye: afine de taludes, sobre excavación por ángulo de reposo de material, compactación de fondo de cepas,.</t>
  </si>
  <si>
    <t>Relleno y compactación de material producto de excavación a mano o con equipo mecánico aplicado agua en capas de 20 cm. de espesor; incluye: acarreo dentro de la obra, pruebas de compactación proctor 90% por capa, cuando así se indique en las especificaciones técnicas de la obra o lo solicite el residente de la obra. medir compactado.</t>
  </si>
  <si>
    <t>Cimbra para cimentación con madera de pino de 3ra. acabado común. incluye: clavos diferentes dimensiones, cuñas, acarreos, cortes, cimbrado, habilitado, alineado, plomeado, descimbrado, equipo individual de protección, material, acarreo dentro de la obra, medido por área de contacto.</t>
  </si>
  <si>
    <t>Acero de refuerzo en cimentación diámetro #3 f'y=4,200 kg/cm2; incluye: suministro, habilitado, armado, cortes, traslapes, ganchos y desperdicios, silletas, alambre recocido, mano de obra, herramienta, equipo de protección personal y limpieza del área de trabajo.</t>
  </si>
  <si>
    <t>Acero de refuerzo en estructura #3 f'y=4,200 kg/cm2; incluye: suministro, habilitado, armado, cortes, traslapes, ganchos y desperdicios, silletas, alambre recocido, mano de obra, herramienta, equipo de protección personal y limpieza del área de trabajo.</t>
  </si>
  <si>
    <t>Concreto premezclado f'c=250 kg/cm2 en estructura y losa t.m.a. 3/4", con un revenimiento de 8-10 cm. incluye: bombeo cualquier distancia (en volúmenes mayores a 3 m3), colado, vibrado, curado, afine, nivelado y acabado para recibir impermeabilización en primer nivel o piso de cerámica en segundo nivel, pruebas de concreto a 7,14 y 28 días. (en volúmenes mayores a 2 m3) y aditivos especificados según proyecto.</t>
  </si>
  <si>
    <t>Subtotal estructura</t>
  </si>
  <si>
    <t>Construcción de muro de block hueco de cemento 15x20x40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</si>
  <si>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Malla electrosoldada 6x6/10-10, se deberá considerar para este trabajo: suministro y colocación, cortes, sujeción, traslapes, silleta pm-50 plastificada 4 pza/m2, mano de obra, equipo, herramienta, acopio y retiro de desperdicios a tiro autorizado y limpieza del área de trabajo.</t>
  </si>
  <si>
    <t>Subtotal albañilería y acabados</t>
  </si>
  <si>
    <t>sal</t>
  </si>
  <si>
    <t>Suministro, colocación y conexión de fotocelda en pasillos y andadores en caja de pvc 2 x 4, incluye: tubo pvc pesado cedula 30 (gris), cable vinanel aislamiento tipo ls, fotocelda prefabricada ( de ojo en tapa ciega 2x4 ) interactic modelo k4321 cs</t>
  </si>
  <si>
    <t>Suministro, colocación y conexión de interruptor termomagnético tipo qo (enchufable) de 1 polo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</si>
  <si>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cable de cobre con aislamiento thw-ls o thw-ls a 75 grados calibre # 6, incluye: cinta aislante, vulcanizada, barniz y perno de conexión, cocas y desperdicios.</t>
  </si>
  <si>
    <t>Subtotal instalaciones</t>
  </si>
  <si>
    <t>Suministro y relleno de material inerte compactado con equipo mecánico y agua en capas de 15 cm. de espesor, incluye: acarreo dentro  de la obra, pruebas de compactación 90 % proctor mínimo una muestra por cada 100 m2 o con la frecuencia que la residencia lo considere necesario, equipo individual de protección, mano de obra, equipo y herramienta. medir compactado.</t>
  </si>
  <si>
    <t>Subtotal II</t>
  </si>
  <si>
    <t>Subtotal III</t>
  </si>
  <si>
    <t>Suministro, colocación y conexión de cable de cobre con aislamiento thw-ls o thw-ls a 75 grados calibre # 10, incluye: cinta aislante, vulcanizada, barniz y perno de conexión, cocas y desperdicios.</t>
  </si>
  <si>
    <t>Limpieza, trazo y nivelación del terreno; incluye: nivel de manguera y niveletas con polines y fajillas, hilos, cal, mano de obra y herramienta, colocación de banco de nivel según especificaciones (área de edificio).</t>
  </si>
  <si>
    <t>Acero de refuerzo en cimentación diámetro #4 f'y=4,200 kg/cm2; incluye: suministro, habilitado, armado, cortes, traslapes, ganchos y desperdicios, silletas, alambre recocido, mano de obra, herramienta, equipo de protección personal y limpieza del área de trabajo.</t>
  </si>
  <si>
    <t>Cimbra en columnas y muros acabado común; a base de triplay de pino 19 mm como cimbra de contacto; incluye: cimbrado, descimbrado, habilitado y chaflanes u ochavos</t>
  </si>
  <si>
    <t>Acero de refuerzo en estructura #5 f'y=4,200 kg/cm2; incluye: suministro, habilitado, armado, cortes, traslapes, ganchos y desperdicios, silletas, alambre recocido, mano de obra, herramienta, equipo de protección personal y limpieza del área de trabajo.</t>
  </si>
  <si>
    <t>Separación muro-columna con canal lamina calibre #18 con 28 cm. de desarrollo con placa poliestireno 3/4" x 18 cm. ancho, fijada a columna con ancla tipo hilti 6 por cada metro; incluye: pintura esmalte en lamina.</t>
  </si>
  <si>
    <t>Subtotal herrería, canceleria y carpintería</t>
  </si>
  <si>
    <t>Registro sanitario de 60x40x80 cm. con block 15x20x40 cm. (60 kg/cm2), aplanado interior pulido con media caña y exterior floteado, formación de media caña para desagüe, marco y contramarco de ángulo de 1 1/4" x 3/16", incluye: cadena de remate de 15 -20-4 con armex, concreto f'c=150 kg/cm2 y acero no.3 en tapa, incluye: argolla de redondo liso de 1/4" como jaladera en marco una mano de inhibidor de corrosión, una mano de primario epóxico anticorrosivo ea p-10 color blanco con catalizador disolución a base de solvente y 2 manos de pintura esmalte en acabado final, color definido por la residencia, en tapa y pintura acrílica en el registro.</t>
  </si>
  <si>
    <t>Alimentación a tinacos con tubería de pvc de 21 mm (3/4") de diámetro, de registro hidráulico a pie del edificio hasta azotea, incluye: conexiones, tuercas uniones, pruebas de presión (t3).</t>
  </si>
  <si>
    <t>Intercomunicación y descarga de dos tinacos en batería con tubo pvc de 35 mm hasta 53 mm, llave de compuerta de media vuelta en pvc, tuercas unión, conexiones y pruebas (plano oex-058) descarga hasta nivel de azotea.</t>
  </si>
  <si>
    <t>Suministro, instalación y colocación de electroniveles en tinacos y cisterna para control de llenado, con canalización tubo pvc de 21 mm (3/4") cedula 40 caja registro condulet y tubo licuatite, cable hasta pie del edificio.</t>
  </si>
  <si>
    <t>Subtotal Cimentación</t>
  </si>
  <si>
    <t>Subtotal IV</t>
  </si>
  <si>
    <t>Subtotal V</t>
  </si>
  <si>
    <t>Retiro de material producto de excavaciones o demoliciones, incluye; carga con equipo mecánico y retiro de material fuera de los sitios de los trabajos a una distancia de 10 km.</t>
  </si>
  <si>
    <t>Plantilla de concreto hecho en obra f´c= 100 kg/cm2 de 6 cm. de espesor, apalillada y nivelada, incluye: cimbra, descimbrado, impermeabilizante integral en polvo sikalite o graltex (500 gramos por saco de cemento) o similar en calidad y precio, compactación del fondo, aplicación de riego con agua previo al colado vaciado, nivelado y curado del concreto, equipo individual de protección, mano de obra y herramienta.</t>
  </si>
  <si>
    <t>Suministro y aplicación de impermeabilizante en cimentación a base de agua 2 capas de emulsika o similar en calidad y precio; incluye: limpieza preparación de superficie.</t>
  </si>
  <si>
    <t>Suministro, colocación y conexión de lámpara marca magg de led de 40 w sobreponer hermética a prueba de polvo y agua modelo: gamma tot 1500  clave: L6853-510 4000°k incluye; difusor de policarbonato, driver electrónico integrado, fijada a losa con taquete y tornillo, pruebas, conexiones, mano de obra, herramienta, equipo de protección personal y limpieza del área de trabajo.</t>
  </si>
  <si>
    <t>Acero de refuerzo en cimentación diámetro #5 f'y=4,200 kg/cm2; incluye: suministro, habilitado, armado, cortes, traslapes, ganchos y desperdicios, silletas, alambre recocido, mano de obra, herramienta, equipo de protección personal y limpieza del área de trabajo.</t>
  </si>
  <si>
    <t>Suministro, habilitado y colocación de columnas, trabes con viga diferentes pesos (ipr) a-36, incluye; soldadura, flete, maniobras, plomeo, una mano de primario epóxico anticorrosivo ea p-10 color blanco con catalizador disolución a base de solvente y 2 manos de pintura esmalte en acabado final, color definido por la residencia (ver plano).</t>
  </si>
  <si>
    <t>Suministro, habilitado y colocación de perfiles cuadrados y rectangulares ® en diferentes secciones y pesos incluye: corte, soldadura, nivelación, una mano de primario epóxico anticorrosivo ea p-10 color blanco con catalizador disolución a base de solvente y 2 manos de pintura esmalte en acabado final, color definido por la residencia.</t>
  </si>
  <si>
    <t>Suministro, habilitado y armado de trabes y columnas a base de monten de 0,00 hasta 10.00 m. de altura en diferentes medidas, incluye: fletes, maniobras, una mano de primario epóxico anticorrosivo ea p-10 color blanco con catalizador disolución a base de solvente y 2 manos de pintura esmalte en acabado final, color definido por la residencia.</t>
  </si>
  <si>
    <t>Suministro, habilitado y colocación de placa de diferentes medidas; incluye: soldadura 70-11, una mano de primario epóxico anticorrosivo ea p-10 color blanco con catalizador disolución a base de solvente y 2 manos de pintura esmalte en acabado final, color definido por la residencia, incluye: fletes, maniobras, mano de obra, herramienta y equipo.</t>
  </si>
  <si>
    <t>Suministro y colocación de caballete dentado zintro aluminio calibre 26 r-72, incluye: anclajes a marco y largueros con pijas tipo lap auto taladrantes a cada 50 cm. de largo, sellado del caballete con sika flex.</t>
  </si>
  <si>
    <t>Subtotal Preliminares</t>
  </si>
  <si>
    <t>01.- Preliminares</t>
  </si>
  <si>
    <t>02.- Cimentación</t>
  </si>
  <si>
    <t>03.- Estructura</t>
  </si>
  <si>
    <t>04.- Albañilería y acabados</t>
  </si>
  <si>
    <t>05.- Herrería, carpintería y cancelería</t>
  </si>
  <si>
    <t>06.- Instalaciones</t>
  </si>
  <si>
    <t>Universidad Autónoma de Baja California Sur (campus san pedro)</t>
  </si>
  <si>
    <t>San Pedro</t>
  </si>
  <si>
    <t>La Paz B.C.S.</t>
  </si>
  <si>
    <t>I.- Construcción de nave porcina</t>
  </si>
  <si>
    <t>Construcción de nave porcina, acometida eléctrica, instalación de transformador de 4 kva, línea de media tensión, ramaleo hidráulico</t>
  </si>
  <si>
    <t>00184/03</t>
  </si>
  <si>
    <t>Desmonte de lugar consistente en poda de árboles y arbustos que existen de manera abundante en el terreno, incluye: retiro de árboles y arbustos fuera de la obra, maquinaria, equipo y mano de obra.</t>
  </si>
  <si>
    <t>08772/03</t>
  </si>
  <si>
    <t>11072/03</t>
  </si>
  <si>
    <t>11001/03</t>
  </si>
  <si>
    <t>11104/03</t>
  </si>
  <si>
    <t>Plantilla de concreto hecho en obra f´c= 150 kg/cm2 de 5 cm. de espesor, apalillada y nivelada, incluye: cimbra, descimbrado, compactación del fondo, aplicación de riego con agua previo al colado vaciado, nivelado y curado del concreto, equipo individual de protección, mano de obra y herramienta.</t>
  </si>
  <si>
    <t>12018/03</t>
  </si>
  <si>
    <t>Concreto premezclado f'c= 250 kg/cm2 en cimentación t.m.a. 3/4",con un revenimiento de 8-10 cm., con impermeabilizante integral en polvo sikalite, graltex (500 gramos. por saco) o similar en calidad y precio incluye: bombeo cualquier distancia, colado, vibrado, afine, curado en elementos estructurales como zapatas, dados, muros de concreto, mínimo una muestra por cada 20 m3 o con la frecuencia que la residencia lo considere necesario (ver especificaciones complementarias)</t>
  </si>
  <si>
    <t>12063/03</t>
  </si>
  <si>
    <t>Murete de enrase acabado común en cimentación a base de block de cemento de 15x20x40 cm. (60 kg/cm2), asentado con mortero cemento-arena en proporción de 1:3 y con celdas rellenas de concreto f'c= 150 kg/cm2. incluye: desfondar block y varilla del # 3 @ 40 cm.</t>
  </si>
  <si>
    <t>31016/03-B</t>
  </si>
  <si>
    <t>Cadena o castillo 15 x 15 cm, acabado común, concreto h. en o., f'c= 200 kg/cm2, armada con 4 varillas del no.3 (3/8") y estribos del no. 2 (1/4") @ 15 cm, anclaje desde cimentación,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</si>
  <si>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Cadena o castillo 15 x 20 cm, acabado común, concreto h. en o., f'c= 200 kg/cm2, armada con 4 varillas del no.3 (3/8") y estribos del no. 2 (1/4") @ 15 cm, anclaje desde cimentación,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</si>
  <si>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12038/03-A</t>
  </si>
  <si>
    <t>Anclaje de castillos de 15x20 cm. en zapatas y enrases 0.00 a 1.20 m. altura con 4 varillas no. 3/8" y estribos # 2 @ 15 cm, concreto f'c=200 kg/cm2; incluye: cimbra común, colado, cruces de varillas, vibrado, curado y descimbrado.</t>
  </si>
  <si>
    <t>11121/03</t>
  </si>
  <si>
    <t>12021/03</t>
  </si>
  <si>
    <t>12033/03</t>
  </si>
  <si>
    <t>Acero de refuerzo en cimentación con alambrón #2 f'y= 2,530 kg/cm2, incluye: suministro, habilitado, armado, cortes, traslapes, ganchos y desperdicios, silletas, alambre recocido, mano de obra, herramienta, equipo de protección personal y limpieza del área de trabajo.</t>
  </si>
  <si>
    <t>12034/03</t>
  </si>
  <si>
    <t>12035/03</t>
  </si>
  <si>
    <t>12036/03</t>
  </si>
  <si>
    <t>11122/03</t>
  </si>
  <si>
    <t>10018/03</t>
  </si>
  <si>
    <t>21101/03</t>
  </si>
  <si>
    <t>21201/03</t>
  </si>
  <si>
    <t>21203/03</t>
  </si>
  <si>
    <t>21205/03</t>
  </si>
  <si>
    <t>21300/03</t>
  </si>
  <si>
    <t>12160/03-B</t>
  </si>
  <si>
    <t>Suministro, habilitado y colocación de anclas con 8 redondos de 1/2" de diámetro con una longitud de 0.80 cm, soldados a placa base de 22.5x34.5  de 5/8" incluye; corte, nivelación, escuadra, primer anticorrosivo, pintura esmalte a 2 manos, mano de obra, material y equipo</t>
  </si>
  <si>
    <t>NAV-PORC-01</t>
  </si>
  <si>
    <t>Suministro, habilitado y colocación de anclas con 4 redondos de 1" de diámetro con una longitud de 0.80 cm, soldados a placa base de 34.5x34.5 de  5/8" incluye; corte, nivelación, escuadra, primer anticorrosivo, pintura esmalte a 2 manos, mano de obra, material y equipo</t>
  </si>
  <si>
    <t>20005/03</t>
  </si>
  <si>
    <t>20121/03</t>
  </si>
  <si>
    <t>20101/03</t>
  </si>
  <si>
    <t>20106/03</t>
  </si>
  <si>
    <t>20127/03</t>
  </si>
  <si>
    <t>20124/03</t>
  </si>
  <si>
    <t>Suministro y colocación de lámina zintro r72 calibre 26, incluye: pijas auto taladrante tipo 12-14x1 ancladas a largueros y montenes en cada canal para evitar vibraciones, elevación de material, maniobras y fletes (ver plano).</t>
  </si>
  <si>
    <t>Acero de refuerzo en estructura con alambrón #2 f'y=2,530 kg/cm2, incluye: suministro, habilitado, armado, cortes, traslapes, ganchos y desperdicios, silletas, alambre recocido, mano de obra, herramienta, equipo de protección personal y limpieza del área de trabajo.</t>
  </si>
  <si>
    <t>32008/03</t>
  </si>
  <si>
    <t>31016/03</t>
  </si>
  <si>
    <t>Cadena o castillo 15 x 20 cm, acabado común, concreto h. en o., f'c= 250 kg/cm2, armada con 4 varillas del no.3 (3/8") y estribos del no. 2 (1/4") @ 20 cm, anclaje desde cimentación,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</si>
  <si>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31146/03</t>
  </si>
  <si>
    <t>31200/03</t>
  </si>
  <si>
    <t>31221/03</t>
  </si>
  <si>
    <t>Piso de concreto f'c=200 kg/cm2 de 10 cm. de espesor, acabado pulido o rayado con brocha de pelo, incluye: corte de piso con disco de 11 mm  (7/16 ") de ancho por 25 mm (1" ) de profundidad para junta fría de dilatación a una distancia no mayor a 3.00 m, aplicación de sellador  elástico de poliuretano autonivelante para juntas de dilatación de 1.6 cm,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</si>
  <si>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32001/03</t>
  </si>
  <si>
    <t>NAV-PORC-02</t>
  </si>
  <si>
    <t>suministro y colocación de piso slats wean ti fisnish en area de corral de porcinos soportado de estructura metálica incluye: armado y nivelado, accesorios de fijación.</t>
  </si>
  <si>
    <t>30001/03</t>
  </si>
  <si>
    <t>Pintura acrílica marca osel línea oro máxima, berel línea berelex green, comex línea easy clean 100% acrílica, en muros, columnas, trabes y plafones; con las siguientes características: sin contenido de plomo y metales pesados, densidad 1.2-1.3 kg/lt, sólidos en peso 50% mínimo, viscosidad 90-115 u. krebs, alto contenido de pigmentos, base agua, resistencia al lavado de 5000 ciclos mínimo con detergente y 10 000 ciclos con solución no abrasiva, tiempo máximo de secado al tacto de 60 minutos, acabado semi mate de 5 a 25 unidades de brillo, garantía de 5 años por escrito, color según muestra aprobada. se deberá de considerar para este trabajo: sellador 5x1 reforzado diluido 3 a 1,suministro de la pintura, materiales, mano de obra, herramientas, andamios, aplicación de las manos necesarias para cubrir perfectamente la superficie, acopio y retiro de desperdicios a tiro autorizado y limpieza del área de trabajo.</t>
  </si>
  <si>
    <t>NAV-PORC-03</t>
  </si>
  <si>
    <t>Sellador siliconizado marca osel línea oro para pisos de concreto acabdo natural ; incluye para este trabajo: suministro de sellador, materiales, mano de obra, herramientas, andamios, aplicación de las manos necesarias para cubrir perfectamente la superficie, acopio y retiro de desperdicios a tiro autorizado y limpieza del área de trabajo.</t>
  </si>
  <si>
    <t>38020/03</t>
  </si>
  <si>
    <t>38002/03</t>
  </si>
  <si>
    <t>Meseta de concreto f'c= 150 kg/cm2 para lavabo de 8 cm. de espesor anclado a muro de block con varilla # 3 @ 20 cm., cimbrado, armado, colado; incluye: recubrimiento de azulejo y tiratrim en frontera.</t>
  </si>
  <si>
    <t>30023/03</t>
  </si>
  <si>
    <t xml:space="preserve">         Suministro y colocación de malla galvanizada del tipo pajarera, en el interior de edificio como refuerzo en muros y plafones de poliestireno para recibir repellados de mortero o acabado con yeso el precio incluye: traslapes, elementos de fijación, material, andamiajes y mano de obra</t>
  </si>
  <si>
    <t>Suministro y aplicación de poliuretano espreado sobre techumbre de lámina en un promedio de 2" de espesor, incluye: material, mano de obra, herramienta y equipo, andamios, consumibles, desperdicios, preparación de la superficie, acarreos, elevaciones, acopio y retiro fuera de la obra de materiales sobrantes, limpieza previa, chaflanes, acabado con elastomerico blanco o reflecta con 5 años de garantía aplicando dos en diferentes sentidos según lo requiera para lograr una película adecuada, la aplicación del elastomerico deberá ser colocada por lo menos 3 días después de la colocación del poliuretano espreado, limpieza final, cubrir, recortar y/o empapelar zona de trabajo.</t>
  </si>
  <si>
    <t>40130/03</t>
  </si>
  <si>
    <t xml:space="preserve">         Suministro, habilitado y colocación de malla tipo mosquitero calibre 3/16 o mayor para colocarse en una altura de  0,00 hasta 10.00 m. de altura incluye: fijación, fletes, maniobras, una mano de primario epóxico anticorrosivo ea p-10 color blanco con catalizador disolución a base de solvente y 2 manos de pintura esmalte en acabado final, color definido por la residencia.</t>
  </si>
  <si>
    <t>NAV-PORC-04</t>
  </si>
  <si>
    <t>Suministro, habilitado y colocación de barandal de 1.00 m. de altura a  base de  6 tubos circular de 1"  calibre #14 en forma horizontal, en poste a base de solera de 3"X1/4" a  cada metro y en esquinas.  Pasamanos a base de angulo de 2"X1/4", incluye: una mano de primario epóxico anticorrosivo ea p-10 color blanco con catalizador disolución a base de solvente y 2 manos de pintura esmalte en acabado final, color definido por la residencia.</t>
  </si>
  <si>
    <t>50253/03</t>
  </si>
  <si>
    <t>Salida para alumbrado aparente con tubo conduit galvanizado pared delgada, incluye: curvas, fijación, coples y conectores a prueba de humedad, caja fc con tapa ciega, aislamiento tipo thhw-ls con tres conductores de cobre calibre 12 AWG a una distancia de hasta  6.00 m. promedio, mano de obra, herramienta, equipo de protección personal y limpieza del área de trabajo.</t>
  </si>
  <si>
    <t>50040/03</t>
  </si>
  <si>
    <t xml:space="preserve">         Suministro y colocación de salida eléctrica para lámpara en estructura metálica en techumbre, incluye; tubo conduit fierro galvanizado pared delgada 21 mm (3/4") de diámetro, coples y conectores para intemperie, curvas, conectores, soporteria con perfil unicanal y abrazadera unicanal del mismo diámetro, cable aislamiento thw-ls calibres 2-10 fases, 1-12 tierra física, caja f'c para conexiones, identificación y pruebas.</t>
  </si>
  <si>
    <t>50085/03</t>
  </si>
  <si>
    <t>54135/03</t>
  </si>
  <si>
    <t xml:space="preserve">         Suministro, colocación y conexión de reflector Led 50w Philips Para Exterior Blanco Cálido Bvp152, fijada en losa con 2 taquetes y pijas, incluye:  pruebas, conexiones, mano de obra, herramienta, equipo de protección personal y limpieza del área de trabajo.</t>
  </si>
  <si>
    <t>51009/03</t>
  </si>
  <si>
    <t>NAV-PORC-05</t>
  </si>
  <si>
    <t>Suministro y colocación de Ventilador Industrial De Pared Mytek 3422 30 Metálico o similar en calidad y precio, incluye fijación a muro a altura que el supervisor indique, pruebas y puesta en operación.</t>
  </si>
  <si>
    <t>55708/03</t>
  </si>
  <si>
    <t>Suministro y colocación de salida para abanico de pared incluye tubería pvc c-30 o canaleta plástica con accesorios adecuados, caja lamina 2x4 empotrada en muro, contacto doble levitón color marfil y tapa del mismo color, cable aislamiento ls 75.</t>
  </si>
  <si>
    <t>50009/03</t>
  </si>
  <si>
    <t xml:space="preserve">         Salida contacto monofásico polarizado dúplex 15 amperes con caja galvanizada 2" x 4" (chalupa) tipo americana, con tubo pvc cedula 30 (gris), curvas y conectores, así como cable aislamiento thw-ls o thw-ls a 75 ºc como mínimo, incluye también tapa color marfil (plástico) y contacto levinton catalogo núm. t5320-i ( aprueba de manipulaciones) del mismo color, así como aterrizaje de caja con terminal de ojo, identificación y pruebas.</t>
  </si>
  <si>
    <t>50013/03</t>
  </si>
  <si>
    <t xml:space="preserve">         Salida para contacto 220v 20 amperes, incluye: tubo pvc cedula 40, caja de lámina con terminal para tierra, cableado con aislamiento tipo "ls" calibres 8, 10 y 12 y conexión a centro de carga, ranurado en piso o muro y sellado.</t>
  </si>
  <si>
    <t>50058/03</t>
  </si>
  <si>
    <t>55597/03</t>
  </si>
  <si>
    <t>Registro eléctrico 60 x 60 x 80 cm. de profundidad con block 15 x 20 x 40 cm. (60 kg/cm2) y cadena de remate con armex 15-20/4 concreto f´c= 150 kg/cm2, aplanado interior y exterior floteado con marco y contramarco metálico de ángulo de 3/16 x 1 1/4 acero no. 3, tapa de concreto f´c=150 kg/cm2, asa, pintura en aplanados, colocar leyenda pintada con plantilla en tapa "cableado de aluminio".</t>
  </si>
  <si>
    <t>70010/03</t>
  </si>
  <si>
    <t>70041/03</t>
  </si>
  <si>
    <t>Suministro y tendido de tubería de pvc sanitario de 155 mm (6") de diámetro para aguas negras desde pie de edificio hasta pozo de visita según proyecto el precio incluye: excavación, cama de arena, tendido y relleno compactado con material producto de excavación, coples, entronque en registros y pozo de visita, resanes de las mismas, mano de obra, herramienta, equipo de protección personal y limpieza del área de trabajo.</t>
  </si>
  <si>
    <t>II.- Linea de agua para los porcinos</t>
  </si>
  <si>
    <t>III.- Cisterna prefabricada de 10,000 lts</t>
  </si>
  <si>
    <t>IV.-  Acometida en media tension de red de CFE</t>
  </si>
  <si>
    <t>V.- Transformador 45 KVA</t>
  </si>
  <si>
    <t>VI.- Linea de media tension al interior del campus</t>
  </si>
  <si>
    <t>Subtotal VI</t>
  </si>
  <si>
    <t>Subtotal VII</t>
  </si>
  <si>
    <t>VII.- Ramal hidraulico</t>
  </si>
  <si>
    <t>60023/03</t>
  </si>
  <si>
    <t>Suministro, colocación y acarreo de tinaco de plástico capacidad 1,100 litros, marca fortoplas, rotoplas o similar en calidad y precio, incluye: elevación 1 ó 2 niveles, maniobras, conexiones, pruebas, mano de obra, herramienta y equipo.</t>
  </si>
  <si>
    <t>60004/03</t>
  </si>
  <si>
    <t>61465/03</t>
  </si>
  <si>
    <t>Suministro y colocación de llave de cerrado rápido de pvc de 25 mm, incluye: conexiones hasta 2.00 de altura, andamiaje, caja registro con tubo pvc de 10 mm materiales, mano de obra y pruebas.</t>
  </si>
  <si>
    <t>60034/03</t>
  </si>
  <si>
    <t>60035/03</t>
  </si>
  <si>
    <t>100010/03</t>
  </si>
  <si>
    <t xml:space="preserve">         Sistema de riego por gravedad a base de tubo hidráulico pvc de 1/2" para área de jardín con agua tratada de microplanta de tratamiento, incluye: excavación, tendido de tubería, disparo con perforación para gotero y tapón ahogado en grava,  conexiones, relleno, materiales, mano de obra,  depreciación y demás cargos derivados del uso de herramienta y equipo.</t>
  </si>
  <si>
    <t>NAV-PORC-06</t>
  </si>
  <si>
    <t>salida de gotero para sistema de agua conchupones de 13 mm y tuberia hidráulica de 3/4"  bebederos de are porcina, inlcuye, conexión a tuberia de pvc 3/4", fijado a estructura con tuberia  colgante de estructura metalica de 3 a 5 mts de altura, altura de bebedero a 0.50 mts de nivel de piso, incluye: elementos de fijacion, chupones, pruebas.</t>
  </si>
  <si>
    <t>NAV-PORC-07</t>
  </si>
  <si>
    <t>salida de rociador  para sistema de agua con tuberia hidráulica de 3/4"  fijada en estructura , incluye: rociador, conexión a tuberia de pvc 3/4", fijado a estructura con tuberia plastica negra colgante de estructura metalica de 3 a 5 mts de altura (altura de rociador a 3 mts de altura de nivel de piso termiando)</t>
  </si>
  <si>
    <t>11071/03</t>
  </si>
  <si>
    <t>Excavación a mano en terreno tipo "A" investigado en obra por el contratista, a cualquier profundidad, incluye: afine de taludes, sobre excavación por ángulo de reposo de material, compactación de fondo de cepas.</t>
  </si>
  <si>
    <t>11100/03</t>
  </si>
  <si>
    <t>31019/03</t>
  </si>
  <si>
    <t>Castillo 15 x 20 cm, acabado común, concreto h. en o., f'c= 250 kg/cm2, armada con 4 varillas del no.3 (3/8") y estribos del no. 2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</si>
  <si>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31010/03</t>
  </si>
  <si>
    <t>Cadena o castillo 15 x 20 cm, acabado común, concreto h. en o., f'c= 250 kg/cm2, armada con 4 varillas del no.3 (3/8")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</si>
  <si>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31269/03</t>
  </si>
  <si>
    <t>Castillo ahogado en hueco de muro de block con concreto hecho en obra f'c=150 kg/cm2 con 1 varilla #3 f'y=4200 kg/cm2, a cada 50 cm. se deberá considerar para este trabajo: materiales, mano de obra, herramienta, equipo, andamios, acarreos, cargas, elevación de materiales, habilitado, armado, colado, acopio y retiro de desperdicios a tiro autorizado y limpieza del área de trabajo.</t>
  </si>
  <si>
    <t>61468/03</t>
  </si>
  <si>
    <t>Registro de 70 x 70 cm. para cisterna o fosa a base de guarnición de 0.10 x 0.45 m. armada con varilla 3/8" @ 35 cm ambos sentidos, concreto f´c= 150 kg/cm2, incluye: tapa de lámina antiderrapante diamantada calibre # 10 marco y contramarco de ángulo 1 1/4" x 1/8", jaladera con solera de 1" x 3/16", una mano de primario epóxico anticorrosivo ea p-10 color blanco con catalizador disolución a base de solvente y 2 manos de pintura esmalte en acabado final, color definido por la residencia y candado.</t>
  </si>
  <si>
    <t>40273/03</t>
  </si>
  <si>
    <t>Suministro, habilitado y colocación de puerta combinada para protección de hidroneumático en caseta de cisterna de 1.50 x 1.50 m, dividido en 2 secciones parte baja hasta 1.00 marco y contramarco c-150 calibre 14, duela 170 calibre 20 (tipo luver) parte alta hasta 50 cms, metal desplegado, fijado con solera de 3/4" x 3/16", incluye: una mano de primario epóxico anticorrosivo ea p-10 color blanco con catalizador disolución a base de solvente y 2 manos de pintura esmalte en acabado final, color definido por la residencia.( en mediciones CFE y caseta para gas)</t>
  </si>
  <si>
    <t>60041/03</t>
  </si>
  <si>
    <t>Succión de motobomba en cisterna con tubo de pvc hidráulico cedula 40 de 27 mm incluye: válvula de check de pie tradicional (pichancha) coples exteriores de 1", codo de 1 x 90°, tuerca unión de 1", arroje o descarga con cople exterior de 1", reducción bushing de 1 x 1/2", tee de 1/2", válvula esfera o válvula de compuerta de 1/2", tuerca unión y cople exterior de 1/2", incluye: teflón, pegamento, lija., mano de obra, herramienta, equipo de protección personal y limpieza del área de trabajo.</t>
  </si>
  <si>
    <t>60043/03</t>
  </si>
  <si>
    <t>Drenes para cisterna con tubo pvc hidráulico 1 1/2" de 25 cm. de longitud, incluye: amacizado</t>
  </si>
  <si>
    <t>61525/03</t>
  </si>
  <si>
    <t>Suministro y colocación de cisterna prefabricada de 10,000 litros rotoplas para abastecimiento, incluye: maniobras, mano de obra, herramientas y equipo.</t>
  </si>
  <si>
    <t>61554/03</t>
  </si>
  <si>
    <t>Suministro y colocación de llave de bola para jardín de 3/4" cuerpo de latón cierre de vástago, incluye: ranurado, colocación y resanes.</t>
  </si>
  <si>
    <t>61553/03</t>
  </si>
  <si>
    <t>Suministro y colocación de caja serie f'c de 4 x 4" con tapa de neopreno para registro en cisternas</t>
  </si>
  <si>
    <t>51466/03</t>
  </si>
  <si>
    <t>51465/03</t>
  </si>
  <si>
    <t>Suministro, colocación y conexión de cable de cobre con aislamiento thw-ls o thw-ls a 75 grados calibre # 12, incluye: cinta aislante, vulcanizada, barniz y perno de conexión, cocas y desperdicios.</t>
  </si>
  <si>
    <t>51427/03</t>
  </si>
  <si>
    <t>Suministro y tendido de tubo conduit pvc c-40 de 21 mm (3/4") diámetro, incluye: tendido, conexiones, pegamento, trazos, excavación, relleno, material, mano de obra, herramienta, equipo de protección personal y limpieza del área de trabajo.</t>
  </si>
  <si>
    <t>55507/03</t>
  </si>
  <si>
    <t>Suministro, colocación y conexión de interruptor termomagnético tipo qo (enchufable) de 2 polos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</si>
  <si>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60042/03</t>
  </si>
  <si>
    <t>Registro hidráulico 40x40x40 cm. con block 10x20x40 cm. (60 kg/cm2), aplanado, interior pulido, exterior floteado marco y contramarco con ángulo 1 1/4x3/16", acero # 3, concreto f'c = 150 kg/cm2, cadena remate con armex 15-20-4, fondo grava y pintura.</t>
  </si>
  <si>
    <t>50220/03</t>
  </si>
  <si>
    <t>Salida electrica para apagador de bomba, con caja de lámina galvanizada y tubo pvc pesado cedula 30 (gris), incluye: tubo pvc de 19 mm (3/4), caja galvanizada de 2x4 aparente fijada a caseta, cal12 y 10 thw-ls a 75 grados centígrados, calibre 12 awg para fase, regreso o tierra fisica, aterrizaje de cajon con terminal de ojo y tornillo. mano de obra y herramienta.</t>
  </si>
  <si>
    <t>61470/03</t>
  </si>
  <si>
    <t>Fabricación de base de concreto h.o. de 150 kg/cm2 con dimensiones de 0.80x0.50x0.08 m., para asentar bomba, incluye: muro de block 15 x 20 x 40 cm (60 kg/cm2), 2 hiladas, acabado floteado con mortero cemento-arena en proporción de 1:3.</t>
  </si>
  <si>
    <t>61591/03</t>
  </si>
  <si>
    <t>Suministro y colocación de Motobomba centrifuga marca Evans modelo 2HME050 1/2 h.p. 3450 rpm, monofásico, 127 volt o similar en calidad y precio, incluye: tubo flexible licuatite (21 mm) cable calibre #12 incluye: conexiones, fijación, materiales, mano de obra y pruebas.</t>
  </si>
  <si>
    <t>61592/03</t>
  </si>
  <si>
    <t>Suministro y colocación de Motobomba centrifuga marca Evans modelo 2HME075 3/4 h.p. 3450 rpm, monofásico, 127 volt o similar en calidad y precio, incluye: tubo flexible licuatite (21 mm) cable calibre #12 incluye: conexiones, fijación, materiales, mano de obra y pruebas.</t>
  </si>
  <si>
    <t>60015/03</t>
  </si>
  <si>
    <t>Suministro y tendido de tubo pvc hidráulico de 21 mm (3/4") de diámetro, incluye: tendido, conexiones, pegamento, trazos, excavación, relleno, material, mano de obra, herramienta, equipo de protección personal y limpieza del área de trabajo.</t>
  </si>
  <si>
    <t>Total II.- Linea de agua para los porcinos</t>
  </si>
  <si>
    <t>Total III.- Cisterna prefabricada de 10,000 lts</t>
  </si>
  <si>
    <t>Total I.- Construcción de nave porcina</t>
  </si>
  <si>
    <t>55644/03</t>
  </si>
  <si>
    <t>Suministro y colocación de transición aérea subterránea en media tensión de 13.2 kv de tensión primaria incluye poste de concreto de 12 m, crucetas, apartarayos, cuchillas con fusibles, bajada de  tierra, tubo galvanizado pared gruesa de 103 mm (4") de diámetro, terminales termocontractil en media tensión, cable de potencia de 13.2 kv de cobre cal. 1/0, un cable por fase que deberá pasar desde las cuchillas en el poste al registro de media tensión y de ahí a la conexión en el primario del transformador, incluye pruebas, conexiones, mano de obra, herramienta, equipo de protección personal y limpieza del área de trabajo.</t>
  </si>
  <si>
    <t>50262/03</t>
  </si>
  <si>
    <t xml:space="preserve">Suministro e instalacion de retenida en poste de transcicion area-subterranea tipo RBA (norma CFE vigente) ingluye:  7 Kg cable AGSN Cal. 9.5, 2 abrazaderas bs s/n 04H002, 1 jgo  grapa y base RB, 1.5 m de tubo de acero galvanizado pared gruesa de 51 mm, aislador 3R, 3 remate preformado PA, 1 remate preformado PRA, 1 guardacabo G2, 1 perno ancla 1PA, 1 ancla conica C3, herramienta y mano de obra especializada.  </t>
  </si>
  <si>
    <t>55671/03</t>
  </si>
  <si>
    <t>Construcción de registro eléctrico y base para transformador (ver dimensiones en plano) media tensión según normatividad CFE-BTMRB4 de 1,50x1,50x1,50 m (dimensiones interiores del registro), incluye; plantilla de concreto hecho en obra f´c= 100 kg/cm2 de 6 cm. de espesor, cimbrado, armado y colado de muros y fondo del registro con 8 cm de espesor y área para embeber tapa de 10 cm de espesor a base de concreto f´c=200 kg/cm2 y malla electrosoldada, 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</si>
  <si>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50100/03</t>
  </si>
  <si>
    <t>Construcción de registro eléctrico de paso en media tensión según normatividad CFE-RMTA 3 de 1,00x1,00x1,00 metros, incluye; plantilla de concreto hecho en obra f´c= 100 kg/cm2 de 6 cm. de espesor, cimbrado, armado y colado de muros y fondo del registro con 8 cm de espesor y área para embeber tapa de 10 cm de espesor a base de concreto f´c=200 kg/cm2 y malla electrosoldada, 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</si>
  <si>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50001/03</t>
  </si>
  <si>
    <t>Verificación de instalación eléctrica por parte de la unidad verificadora de instalaciones eléctricas (uvie), revisión y firma por perito responsable de proyecto eléctrico, visitas a obra, reporte de anomalías y carta de verificación.</t>
  </si>
  <si>
    <t>Suministro e instalacion de subestacion tipo compacta de 2 circuitos voltaje de operación 15 KV para intemperie, con celda para instalacion de transformadores integrales de medicion (TIM´s), dos seccionadores con fusibles instalados, incluye instalacion , conexion de media tension de llegada y salida de circuito, maniobra de montaje con grua, mano de obra y herramienta especializada.</t>
  </si>
  <si>
    <t>PZA</t>
  </si>
  <si>
    <t>50326/03</t>
  </si>
  <si>
    <t>Suministro e instalación de equipo de medición integral (tim) en alta tensión marca arteche, incluye montaje en estructura mt-15 cableado de señal hasta base de medición de 13 terminales, conexiones pruebas y puesta en operación</t>
  </si>
  <si>
    <t>55673/03</t>
  </si>
  <si>
    <t>Suministro e instalación de sistema de tierras en el perímetro de la base del transformador (ver plano correspondiente) con cable de cobre desnudo calibre 1/0, 5 varillas de cobre cooperweld de 3/8x3.00 m, conexiones y unión del sistema con soldadura cadweld únicamente, deberá llevar un reporte fotográfico de pruebas de resistencia que no sea mayor a 10 omhs, mano de obra, herramienta, equipo de protección personal y limpieza del área de trabajo.</t>
  </si>
  <si>
    <t>50008/03</t>
  </si>
  <si>
    <t>Construcción de murete M-10 según especificación de isife en medidas 2.10x1.00x2.30 m. a base de zapata corrida de concreto f'c 250 kg/cm2 armada con varilla de 3/8" a cada 20 cm. murete de enrase con block 15x20x40 cm.(60 kg/cm2) muros cadenas y castillos losa de concreto armado f'c=250 kg/cms2 con varilla de 3/8" a cada 20 cm. de 1.10x2.60x0.13 m. incluye: excavación, plantilla, relleno, compactaciones necesarias, cimbrado, descimbrado, aplanados, pintura, puertas de protección en ambos lados tipo louver en medidas 2.10x2.15 m. con duela 170, malla ciclónica calibre 10.5 con solera de 1x3/1/16" marco y contramarco con r225, pasador, candado y llave y todo lo necesario para obra terminada.</t>
  </si>
  <si>
    <t>50153/03</t>
  </si>
  <si>
    <t>Suministro y colocación de equipo de medición m-15 a base integral de 15 terminales y block de pruebas alumbrado según normatividad vigente, incluye: conexiones y pruebas.</t>
  </si>
  <si>
    <t>55775/03</t>
  </si>
  <si>
    <t>Suministro e instalacion de terminal termocontractil en media tension 15 kv, incluye conexión a cable de potencia en cruceta de estructura principal, incluye mano de obra y herramienta especializada.</t>
  </si>
  <si>
    <t xml:space="preserve">Suministro e inslatacion de cableado de señal para base de medicion norma M-15, incluye cable calibre 10 AWG de hasta 20 m aproximadamente con el codigo de colores indicado en la norma de medicion M-10A, incluye conectores bipartidos (cal 4 a 8), cinta aislante super 33, terminales de ojo para conexion a tablilla de pruebas, </t>
  </si>
  <si>
    <t>Total IV.-  Acometida en media tension de red de CFE</t>
  </si>
  <si>
    <t>55523/03</t>
  </si>
  <si>
    <t>Construcción de registro eléctrico y base para transformador (ver dimensiones en plano) media tensión según normatividad CFE-BTRMB4 de 1,76x1,55x0.90 m (dimensiones interiores del registro), incluye; plantilla de concreto hecho en obra f´c= 100 kg/cm2 de 6 cm. de espesor, cimbrado, armado y colado de muros y fondo del registro con 8 cm de espesor y área para embeber tapa de 10 cm de espesor a base de concreto f´c=200 kg/cm2 y malla electrosoldada,tapa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</si>
  <si>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50225/03</t>
  </si>
  <si>
    <t>Verificación de instalación de subestaciones eléctricas en transformadores de 45 kva, por parte de la unidad verificadora de instalaciones eléctricas (uvie), revisión y firma por perito responsable de proyecto eléctrico, visitas a obra, reporte de anomalías y carta de verificación.</t>
  </si>
  <si>
    <t>55674/04</t>
  </si>
  <si>
    <t>Soporteria en registro de media tensión (de paso y conexión) soporte prefabricados de correderas y ménsulas de fierro galvanizado, fijado a muros internos con taquete expansivos, soportes, jaboneras, cinchos mano de obra, herramienta, equipo de protección personal, limpieza del área de trabajo y todo lo necesario para soportar el cable de potencia y que en ningún registro quede en el piso.</t>
  </si>
  <si>
    <t>55681/04</t>
  </si>
  <si>
    <t>Suministro, colocación y conexión de derivador en media tensión J4-200 Amp. en 15 KV, incluye su fijación en murete, conexiones de codos, pruebas, identificación, mano de obra, herramienta, equipo de protección personal y limpieza del área de trabajo.</t>
  </si>
  <si>
    <t>55678/03</t>
  </si>
  <si>
    <t>Suministro e instalación de conector tipo codo y boquilla de descanso para media tensión de xlp 15 kv  cal. 1/0  con porta fusible para conectarse en transformador tipo pedestal y/o derivadores j3 o j4 , incluye: pruebas, mano de obra, herramienta, equipo de protección personal y limpieza del área de trabajo.</t>
  </si>
  <si>
    <t>50106/03</t>
  </si>
  <si>
    <t>Suministro e instalación de conector tipo codo y boquilla de descanso para media tensión de xlp 15 kv calibre 1/0 para conectarse en transformador tipo pedestal y/o derivadores j3 o j4, incluye pruebas, mano de obra, herramienta, equipo de protección personal y limpieza del área de trabajo.</t>
  </si>
  <si>
    <t>55836/03</t>
  </si>
  <si>
    <t>Suministro, colocación e instalación de transformador trifásico tipo pedestal de 45 kva con voltaje 13200-220/127 volts, conexión delta-estrella operación radial, incluye: flete, maniobras de montaje con grúa, deberá de contar en sus datos de placa con la aprobación de la nmx-j-169 y/o nom-002-sede o la norma oficial (nom)  o norma mexicana (nmx) que aplique para dicho transformador vigente a la fecha de su colocación, así como todas las conexiones, y pruebas, y todo lo necesario para su buen funcionamiento.</t>
  </si>
  <si>
    <t>55632/03</t>
  </si>
  <si>
    <t>Construcción de muro para acometida eléctrica M-5 de 1.40 x 1.00 x 2.10 m. norma c.f.e. a base de zapata de 0.45 x 0.10 m., armada con 3 varillas de 3/8" de diámetro y @ 20cm. transversal, f'c'= 250 kg/cm2, murete de enrase cadena de desplante con 4 varillas de 3/8 y estribos # 2 a.c. 20 cm. muro de block 15x20x40 cm (60 kg/cm2), losa de concreto con varilla 3/8" @ 20 cm. f'c= 250kg/cm2, incluye: aplanado fino, pintura acrílica y dos puertas tipo louver  de 1.00 x 1.95 m. a base de marco y contramarco r-225, duela 170, pasador solera de 1x3/16" como tope, porta candado, vano en puerta circular o cuadrado de 0.25 x 0.25 m en área de medidor, incluye: primer y dos manos de pintura esmalte, tubo 2 ½" galvanizado pared gruesa para retenida ahogado 1.50 m en castillo de murete a 5.50 m de altura final, tapón roscable de 63mm y aislador con bastidor. (Ver plano OEX-M5).</t>
  </si>
  <si>
    <t>55716/03</t>
  </si>
  <si>
    <t>Registro eléctrico 60 x 60 x 80 cm. de profundidad con block 15 x 20 x 40 cm. (60 kg/cm2) y cadena de remate con armex 15-20/4 concreto f´c= 150 kg/cm2, aplanado interior y exterior floteado con marco y contramarco metálico de ángulo de 3/16 x 1 1/4 acero no. 3, concreto f´c=150 kg/cm2, asa, mano de obra, equipo de protección personal y herramienta.</t>
  </si>
  <si>
    <t>55620/03</t>
  </si>
  <si>
    <t>Suministro y colocación de centro de carga qo 30 circuitos 3f-4h 220/127 v con zapatas principales de 200 amperes, en gabinete nema 3r modelo qo330l200grb marca square d o similar en cálidad y precio, incluye: fijación conexiones, identificación y pruebas.</t>
  </si>
  <si>
    <t>51469/03</t>
  </si>
  <si>
    <t>51473/03</t>
  </si>
  <si>
    <t>Suministro, colocación y conexión de cable de cobre con aislamiento thw-ls o thhw-ls a 75 grados calibre # 2/0, incluye: cinta aislante, vulcanizada, barniz y perno de conexión, cocas y desperdicios.</t>
  </si>
  <si>
    <t>51422/03</t>
  </si>
  <si>
    <t>Suministro y tendido de tubo conduit pvc c-40 de 63 mm (2 1/2") diámetro, incluye: coples, conectores, curvas, contratuercas, monitores, trazo y soporteria con perfil unicanal de fibra de vidrio U-30 y abrazadera unicanal del mismo diámetro a cada 90 cm antes de cada caja registro o centro de carga, cada soporte deberá de estar fijado con dos taquetes de 1/4" de diametro x 2" de largo y dos tornillos de acero inoxidable (no pijas).</t>
  </si>
  <si>
    <t>Total V.- Transformador 45 KVA</t>
  </si>
  <si>
    <t>Construcción de registro eléctrico de paso en media tensión según normatividad CFE-RMTA4 de 1,50x1,50x1,00 metros, incluye;plantilla de concreto hecho en obra f´c= 100 kg/cm2 de 6 cm. de espesor, cimbrado, armado y colado de muros y fondo del registro con 8 cm de espesor y área para embeber tapa de 10 cm de espesor a base de concreto f´c=200 kg/cm2 y malla electrosoldada, tapa cuadrada a dos hojas para arroyo de polimérico acabado antiderrapante con dos asas de fierro y marco cuadrado del mismo material como marca la normatividad de CFE para media tensión (ver plano de detalles en plano respectivo de proyecto de electrificación en media tensión)</t>
  </si>
  <si>
    <t>51498/03</t>
  </si>
  <si>
    <t>Suministro e instalación de varilla para tierra cooperweld de 3/8x3.00 m, incluye su colocación en terreno natural en las 4 esquinas del edificio, deberá de ir enterrada por completo y dejar lo suficiente para poder unir el sistema por medio de soldadura cadweld</t>
  </si>
  <si>
    <t>55675/03</t>
  </si>
  <si>
    <t>Suministro y colocación de banco de ductos de 4 vías con tubo pad (poliducto de alta densidad) de 78 mm de diámetro a una profundidad constante (según terreno) de 1,00 m, incluye excavación, tendido de tubo, cama de arena, relleno y compactación con material sobrante de la excavación así como el esparcimiento del material sobrante, debiendo quedar el terreno plano y limpio.</t>
  </si>
  <si>
    <t>55680/03</t>
  </si>
  <si>
    <t>Suministro, colocación y conexión de cable xlp (de potencia) calibre 1/0 awg 15 kv de aluminio marca viakon o similar en calidad y precio, incluye su colocación sin corte en la canalización desde terminales termocontractiles en poste de transición (punto de conexión con CFE) hasta la conexión en el primario del transformador donde se vayan a realizar las conexiones, mano de obra, herramienta, equipo de protección personal y limpieza del área de trabajo.</t>
  </si>
  <si>
    <t>50103/03</t>
  </si>
  <si>
    <t>Suministro y colocación de cable de cobre desnudo calibre 1/0 para sistema de tierra desde transición incluye conexiones con soldadura cadweld únicamente, pruebas, mano de obra, herramienta, equipo de protección personal y limpieza del área de trabajo.</t>
  </si>
  <si>
    <t>Total VI.- Linea de media tension al interior del campus</t>
  </si>
  <si>
    <t>110001/03</t>
  </si>
  <si>
    <t>TRAZO Y NIVELACIÓN CON EQUIPO TOPOGRÁFICO, INCLUYE: COLOCACIÓN Y CONSERVACIÓN DE REFERENCIAS, REUBICACIÓN DEL TRAZO Y NIVELACIÓN SI ES NECESARIO, BRIGADA EN OBRA HASTA SU TERMINACIÓN.</t>
  </si>
  <si>
    <t>ML</t>
  </si>
  <si>
    <t>110002/03</t>
  </si>
  <si>
    <t>EXCAVACIÓN CON EQUIPO MECÁNICO EN ZANJAS EN MATERIAL COMÚN EN SECO EN ZONA "B" HASTA 3 MTS. DE PROFUNDIDAD.</t>
  </si>
  <si>
    <t>M3</t>
  </si>
  <si>
    <t>110005/03</t>
  </si>
  <si>
    <t>PLANTILLA APISONADA EN ZANJAS CON MATERIAL PRODUCTO DE EXCAVACIÓN.</t>
  </si>
  <si>
    <t>110042/03-B</t>
  </si>
  <si>
    <t>SUMINISTRO, INSTALACIÓN, JUNTEO Y PRUEBA HIDROSTÁTICA DE TUBERÍA DE PVC "ANGER" DE 4" DE DIÁMETRO RD-32.5.</t>
  </si>
  <si>
    <t>110007/03</t>
  </si>
  <si>
    <t>RELLENO COMPACTADO EN ZANJAS AL 85% PROCTOR CON MATERIAL PRODUCTO DE EXCAVACIÓN.</t>
  </si>
  <si>
    <t>110044/03-B</t>
  </si>
  <si>
    <t>SUMINISTRO E INSTALACIÓN DE CODO DE PVC "ANGER" DE 90°X4" DE DIÁMETRO.</t>
  </si>
  <si>
    <t>110045/03</t>
  </si>
  <si>
    <t>SUMINISTRO E INSTALACIÓN DE CODO DE PVC "ANGER" DE 45°X3" DE DIÁMETRO.</t>
  </si>
  <si>
    <t>110046/03-B</t>
  </si>
  <si>
    <t>SUMINISTRO E INSTALACIÓN DE TEE PVC "ANGER" DE 4"X3" DE DIÁMETRO.</t>
  </si>
  <si>
    <t>110047/03</t>
  </si>
  <si>
    <t>SUMINISTRO E INSTALACIÓN DE TAPÓN CAMPANA DE PVC "ANGER" DE 3" DE DIÁMETRO.</t>
  </si>
  <si>
    <t>110048/03</t>
  </si>
  <si>
    <t>FABRICACIÓN Y COLOCACIÓN DE CONCRETO PARA ATRAQUES DE 30X30X30 CM, CON UN F'C=100KG/CM².</t>
  </si>
  <si>
    <t>110049/03</t>
  </si>
  <si>
    <t>SUMINISTRO E INSTALACIÓN DE VÁLVULA DE ADMISIÓN Y EXPULSIÓN DE AIRE DE 2" DE DIÁMETRO.,INCLUYE: ABRAZADERA DE 3"X2" DE DIÁMETRO EN PVC, NIPLE DE ACERO GALVANIZADO DE ROSCA CORRIDA DE 2" X VARIABLE MTS,VÁLVULA DE GLOBO ROSCADA DE 2" DIAMETRO, TEE DE ACERO GALVANIZADO 2" X 2" DIAM. CON TAPON MACHO DE CABEZA CUADRADA,NIPLE DE FO.GO. CON EXTREMOS ROSCADOS DE 0.15 MTS X 2",ADAPTADOR HEMBRA PVC DE 2" DE DIÁMETRO VÁLVULA DE ADMISIÓN Y EXPULSIÓN DE AIRE DE 2" DIAM. PARA 125 PSI( VER DETALLE EN PLANO).</t>
  </si>
  <si>
    <t>LTE</t>
  </si>
  <si>
    <t>110051/03-B</t>
  </si>
  <si>
    <t>SUMINISTRO E INSTALACIÓN DE VÁLVULA DE SECCIONAMIENTO TIPO COMPUERTA DE FO. FO. DE 4" DE DIÁMETRO.</t>
  </si>
  <si>
    <t>110052/03</t>
  </si>
  <si>
    <t>SUMINISTRO E INSTALACIÓN DE EMPAQUE DE NEOPRENO DE 3" DE DIAMETRO.</t>
  </si>
  <si>
    <t>110053/03</t>
  </si>
  <si>
    <t>SUMINISTRO E INSTALACIÓN DE TORNILLO CON CABEZA Y TUERCA HEXAGONAL DE 5/8"X3 1/4" DE LONGITUD.</t>
  </si>
  <si>
    <t>110054/03</t>
  </si>
  <si>
    <t>SUMINISTRO E INSTALACIÓN DE EXTREMIDAD ESPIGA DE PVC "ANGER" DE 3" DE DIÁMETRO.</t>
  </si>
  <si>
    <t>110055/03</t>
  </si>
  <si>
    <t>SUMINISTRO E INSTALACIÓN DE EXTREMIDAD CAMPANA DE PVC "ANGER" DE 3" DE DIÁMETRO.</t>
  </si>
  <si>
    <t>110056/03</t>
  </si>
  <si>
    <t>FABRICACIÓN DE CAJA DE OPERACIÓN DE VÁLVULAS TIPO #9 (1.48 X 1.48 M).VER PLANO.</t>
  </si>
  <si>
    <t>110057/03</t>
  </si>
  <si>
    <t>SUMINISTRO E INSTALACIÓN DE CONTRAMARCO SENCILLO DE 1.40X4".</t>
  </si>
  <si>
    <t>110058/03</t>
  </si>
  <si>
    <t>SUMINISTRO E INSTALACIÓN DE MARCO CON TAPA DE FO. FO. DE 50X50 CM, CON PESO DE 75 KG.</t>
  </si>
  <si>
    <t>Total VII.- Ramal hidraulico</t>
  </si>
  <si>
    <t>LPO-000000009-081-2023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</si>
</sst>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4" formatCode="_-&quot;$&quot;* #,##0.00_-;\-&quot;$&quot;* #,##0.00_-;_-&quot;$&quot;* &quot;-&quot;??_-;_-@_-"/>
    <numFmt numFmtId="43" formatCode="_-* #,##0.00_-;\-* #,##0.00_-;_-* &quot;-&quot;??_-;_-@_-"/>
    <numFmt numFmtId="164" formatCode="00000"/>
  </numFmts>
  <fonts count="13" x14ac:knownFonts="1">
    <font>
      <sz val="11"/>
      <color theme="1"/>
      <name val="Calibri"/>
      <family val="2"/>
      <scheme val="minor"/>
    </font>
    <font>
      <sz val="11"/>
      <color theme="1"/>
      <name val="Calibri"/>
      <family val="2"/>
      <scheme val="minor"/>
    </font>
    <font>
      <sz val="10"/>
      <name val="Arial"/>
      <family val="2"/>
    </font>
    <font>
      <b/>
      <sz val="12"/>
      <name val="Arial"/>
      <family val="2"/>
    </font>
    <font>
      <sz val="10"/>
      <name val="Courier"/>
      <family val="3"/>
    </font>
    <font>
      <sz val="12"/>
      <name val="Arial"/>
      <family val="2"/>
    </font>
    <font>
      <b/>
      <sz val="12"/>
      <color theme="0"/>
      <name val="Arial"/>
      <family val="2"/>
    </font>
    <font>
      <sz val="10"/>
      <color theme="1"/>
      <name val="Century Gothic"/>
      <family val="2"/>
    </font>
    <font>
      <b/>
      <sz val="18"/>
      <name val="Arial"/>
      <family val="2"/>
    </font>
    <font>
      <sz val="12"/>
      <color theme="0"/>
      <name val="Arial"/>
      <family val="2"/>
    </font>
    <font>
      <sz val="12"/>
      <color theme="1"/>
      <name val="Arial"/>
      <family val="2"/>
    </font>
    <font>
      <sz val="10"/>
      <name val="Courier"/>
    </font>
    <font>
      <sz val="11"/>
      <name val="Arial"/>
      <family val="2"/>
    </font>
  </fonts>
  <fills count="7">
    <fill>
      <patternFill patternType="none"/>
    </fill>
    <fill>
      <patternFill patternType="gray125"/>
    </fill>
    <fill>
      <patternFill patternType="solid">
        <fgColor rgb="FFBE9655"/>
        <bgColor indexed="64"/>
      </patternFill>
    </fill>
    <fill>
      <patternFill patternType="solid">
        <fgColor theme="0"/>
        <bgColor indexed="64"/>
      </patternFill>
    </fill>
    <fill>
      <patternFill patternType="solid">
        <fgColor rgb="FF9F2241"/>
        <bgColor indexed="64"/>
      </patternFill>
    </fill>
    <fill>
      <patternFill patternType="solid">
        <fgColor indexed="9"/>
        <bgColor indexed="64"/>
      </patternFill>
    </fill>
    <fill>
      <patternFill patternType="solid">
        <fgColor theme="0" tint="-0.14999847407452621"/>
        <bgColor indexed="64"/>
      </patternFill>
    </fill>
  </fills>
  <borders count="2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auto="1"/>
      </left>
      <right/>
      <top/>
      <bottom/>
      <diagonal/>
    </border>
    <border>
      <left/>
      <right style="double">
        <color auto="1"/>
      </right>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style="thin">
        <color theme="0" tint="-4.9989318521683403E-2"/>
      </right>
      <top style="double">
        <color auto="1"/>
      </top>
      <bottom style="thin">
        <color theme="0" tint="-4.9989318521683403E-2"/>
      </bottom>
      <diagonal/>
    </border>
    <border>
      <left style="thin">
        <color theme="0" tint="-4.9989318521683403E-2"/>
      </left>
      <right style="thin">
        <color theme="0" tint="-4.9989318521683403E-2"/>
      </right>
      <top style="double">
        <color auto="1"/>
      </top>
      <bottom style="thin">
        <color theme="0" tint="-4.9989318521683403E-2"/>
      </bottom>
      <diagonal/>
    </border>
    <border>
      <left style="thin">
        <color theme="0" tint="-4.9989318521683403E-2"/>
      </left>
      <right style="double">
        <color auto="1"/>
      </right>
      <top style="double">
        <color auto="1"/>
      </top>
      <bottom style="thin">
        <color theme="0" tint="-4.9989318521683403E-2"/>
      </bottom>
      <diagonal/>
    </border>
    <border>
      <left style="double">
        <color auto="1"/>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double">
        <color auto="1"/>
      </right>
      <top style="thin">
        <color theme="0" tint="-4.9989318521683403E-2"/>
      </top>
      <bottom style="thin">
        <color theme="0" tint="-4.9989318521683403E-2"/>
      </bottom>
      <diagonal/>
    </border>
    <border>
      <left style="double">
        <color auto="1"/>
      </left>
      <right style="thin">
        <color theme="0" tint="-4.9989318521683403E-2"/>
      </right>
      <top style="thin">
        <color theme="0" tint="-4.9989318521683403E-2"/>
      </top>
      <bottom style="double">
        <color auto="1"/>
      </bottom>
      <diagonal/>
    </border>
    <border>
      <left style="thin">
        <color theme="0" tint="-4.9989318521683403E-2"/>
      </left>
      <right/>
      <top style="thin">
        <color theme="0" tint="-4.9989318521683403E-2"/>
      </top>
      <bottom style="double">
        <color indexed="64"/>
      </bottom>
      <diagonal/>
    </border>
    <border>
      <left/>
      <right/>
      <top style="thin">
        <color theme="0" tint="-4.9989318521683403E-2"/>
      </top>
      <bottom style="double">
        <color indexed="64"/>
      </bottom>
      <diagonal/>
    </border>
    <border>
      <left/>
      <right style="double">
        <color auto="1"/>
      </right>
      <top style="thin">
        <color theme="0" tint="-4.9989318521683403E-2"/>
      </top>
      <bottom style="double">
        <color indexed="64"/>
      </bottom>
      <diagonal/>
    </border>
    <border>
      <left style="thin">
        <color theme="0" tint="-4.9989318521683403E-2"/>
      </left>
      <right/>
      <top style="double">
        <color auto="1"/>
      </top>
      <bottom style="thin">
        <color theme="0" tint="-4.9989318521683403E-2"/>
      </bottom>
      <diagonal/>
    </border>
    <border>
      <left style="thin">
        <color theme="0" tint="-4.9989318521683403E-2"/>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5">
    <xf numFmtId="0" fontId="0" fillId="0" borderId="0"/>
    <xf numFmtId="44" fontId="1" fillId="0" borderId="0" applyFont="0" applyFill="0" applyBorder="0" applyAlignment="0" applyProtection="0"/>
    <xf numFmtId="0" fontId="2" fillId="0" borderId="0"/>
    <xf numFmtId="39" fontId="4" fillId="0" borderId="0"/>
    <xf numFmtId="39" fontId="4" fillId="0" borderId="0"/>
    <xf numFmtId="0" fontId="1" fillId="0" borderId="0"/>
    <xf numFmtId="44" fontId="2" fillId="0" borderId="0" applyFont="0" applyFill="0" applyBorder="0" applyAlignment="0" applyProtection="0"/>
    <xf numFmtId="0" fontId="2" fillId="0" borderId="0"/>
    <xf numFmtId="0" fontId="1" fillId="0" borderId="0"/>
    <xf numFmtId="43" fontId="2" fillId="0" borderId="0" applyFont="0" applyFill="0" applyBorder="0" applyAlignment="0" applyProtection="0"/>
    <xf numFmtId="39" fontId="4" fillId="0" borderId="0"/>
    <xf numFmtId="39" fontId="4" fillId="0" borderId="0"/>
    <xf numFmtId="39" fontId="11" fillId="0" borderId="0"/>
    <xf numFmtId="0" fontId="1" fillId="0" borderId="0"/>
    <xf numFmtId="0" fontId="2" fillId="0" borderId="0"/>
  </cellStyleXfs>
  <cellXfs count="96">
    <xf numFmtId="0" fontId="0" fillId="0" borderId="0" xfId="0"/>
    <xf numFmtId="0" fontId="2" fillId="0" borderId="0" xfId="2" applyFont="1"/>
    <xf numFmtId="49" fontId="3" fillId="0" borderId="0" xfId="2" applyNumberFormat="1" applyFont="1" applyFill="1" applyBorder="1" applyAlignment="1">
      <alignment horizontal="center" vertical="center" wrapText="1"/>
    </xf>
    <xf numFmtId="0" fontId="3" fillId="0" borderId="0" xfId="2" applyFont="1" applyFill="1" applyBorder="1" applyAlignment="1">
      <alignment horizontal="center" vertical="top" wrapText="1"/>
    </xf>
    <xf numFmtId="0" fontId="3" fillId="0" borderId="0" xfId="2" applyFont="1" applyFill="1" applyBorder="1" applyAlignment="1">
      <alignment horizontal="center" vertical="center" wrapText="1"/>
    </xf>
    <xf numFmtId="0" fontId="3" fillId="0" borderId="0" xfId="2" applyFont="1" applyFill="1" applyBorder="1" applyAlignment="1">
      <alignment horizontal="left" vertical="top" wrapText="1"/>
    </xf>
    <xf numFmtId="0" fontId="2" fillId="3" borderId="0" xfId="2" applyFont="1" applyFill="1"/>
    <xf numFmtId="0" fontId="2" fillId="0" borderId="0" xfId="2" applyFont="1" applyAlignment="1">
      <alignment horizontal="center" vertical="center"/>
    </xf>
    <xf numFmtId="0" fontId="5" fillId="0" borderId="0" xfId="2" applyFont="1" applyFill="1" applyBorder="1" applyAlignment="1">
      <alignment vertical="center" wrapText="1"/>
    </xf>
    <xf numFmtId="0" fontId="5" fillId="0" borderId="0" xfId="2" applyFont="1" applyAlignment="1">
      <alignment vertical="center"/>
    </xf>
    <xf numFmtId="49" fontId="3" fillId="0" borderId="0" xfId="2" applyNumberFormat="1" applyFont="1" applyBorder="1" applyAlignment="1">
      <alignment horizontal="center" vertical="center"/>
    </xf>
    <xf numFmtId="0" fontId="3" fillId="0" borderId="0" xfId="2" applyFont="1" applyBorder="1" applyAlignment="1">
      <alignment horizontal="center" vertical="center"/>
    </xf>
    <xf numFmtId="0" fontId="5" fillId="0" borderId="0" xfId="2" applyFont="1" applyBorder="1" applyAlignment="1">
      <alignment vertical="center"/>
    </xf>
    <xf numFmtId="7" fontId="5" fillId="5" borderId="10" xfId="3" applyNumberFormat="1" applyFont="1" applyFill="1" applyBorder="1" applyAlignment="1" applyProtection="1">
      <alignment horizontal="center" vertical="center"/>
    </xf>
    <xf numFmtId="2" fontId="3" fillId="0" borderId="0" xfId="2" applyNumberFormat="1" applyFont="1" applyFill="1" applyBorder="1" applyAlignment="1">
      <alignment horizontal="center" vertical="center" wrapText="1"/>
    </xf>
    <xf numFmtId="2" fontId="2" fillId="0" borderId="0" xfId="2" applyNumberFormat="1" applyFont="1" applyAlignment="1">
      <alignment horizontal="center" vertical="center"/>
    </xf>
    <xf numFmtId="2" fontId="3" fillId="0" borderId="0" xfId="2" applyNumberFormat="1" applyFont="1" applyBorder="1" applyAlignment="1">
      <alignment horizontal="center" vertical="center"/>
    </xf>
    <xf numFmtId="44" fontId="3" fillId="0" borderId="0" xfId="1" applyFont="1" applyFill="1" applyBorder="1" applyAlignment="1">
      <alignment horizontal="center" vertical="center" wrapText="1"/>
    </xf>
    <xf numFmtId="44" fontId="2" fillId="0" borderId="0" xfId="1" applyFont="1"/>
    <xf numFmtId="44" fontId="3" fillId="0" borderId="0" xfId="1" applyFont="1" applyBorder="1" applyAlignment="1">
      <alignment horizontal="center" vertical="center"/>
    </xf>
    <xf numFmtId="44" fontId="5" fillId="0" borderId="0" xfId="1" applyFont="1" applyFill="1" applyBorder="1" applyAlignment="1">
      <alignment horizontal="center" vertical="center" wrapText="1"/>
    </xf>
    <xf numFmtId="44" fontId="5" fillId="0" borderId="0" xfId="1" applyFont="1" applyBorder="1" applyAlignment="1">
      <alignment horizontal="center" vertical="center" wrapText="1"/>
    </xf>
    <xf numFmtId="44" fontId="5" fillId="0" borderId="10" xfId="1" applyFont="1" applyBorder="1" applyAlignment="1" applyProtection="1">
      <alignment horizontal="center" vertical="center"/>
    </xf>
    <xf numFmtId="49" fontId="5" fillId="0" borderId="0" xfId="7" applyNumberFormat="1" applyFont="1" applyAlignment="1">
      <alignment horizontal="center" vertical="center"/>
    </xf>
    <xf numFmtId="0" fontId="5" fillId="0" borderId="0" xfId="7" applyFont="1" applyAlignment="1">
      <alignment vertical="center"/>
    </xf>
    <xf numFmtId="0" fontId="0" fillId="0" borderId="4" xfId="0" applyBorder="1"/>
    <xf numFmtId="39" fontId="5" fillId="0" borderId="0" xfId="3" applyFont="1" applyFill="1" applyBorder="1" applyAlignment="1" applyProtection="1">
      <alignment vertical="top"/>
      <protection locked="0"/>
    </xf>
    <xf numFmtId="39" fontId="5" fillId="0" borderId="0" xfId="3" applyFont="1" applyFill="1" applyBorder="1" applyAlignment="1" applyProtection="1">
      <alignment horizontal="center" vertical="top"/>
      <protection locked="0"/>
    </xf>
    <xf numFmtId="0" fontId="0" fillId="0" borderId="0" xfId="0" applyBorder="1"/>
    <xf numFmtId="39" fontId="5" fillId="0" borderId="5" xfId="3" applyFont="1" applyFill="1" applyBorder="1" applyAlignment="1" applyProtection="1">
      <alignment vertical="top"/>
      <protection locked="0"/>
    </xf>
    <xf numFmtId="39" fontId="3" fillId="0" borderId="4" xfId="3" applyFont="1" applyFill="1" applyBorder="1" applyAlignment="1" applyProtection="1">
      <alignment vertical="top"/>
      <protection locked="0"/>
    </xf>
    <xf numFmtId="0" fontId="7" fillId="0" borderId="0" xfId="0" applyFont="1" applyBorder="1" applyAlignment="1">
      <alignment vertical="center"/>
    </xf>
    <xf numFmtId="0" fontId="7" fillId="0" borderId="5" xfId="0" applyFont="1" applyBorder="1" applyAlignment="1">
      <alignment vertical="center"/>
    </xf>
    <xf numFmtId="39" fontId="6" fillId="4" borderId="11" xfId="3" applyFont="1" applyFill="1" applyBorder="1" applyAlignment="1" applyProtection="1">
      <alignment horizontal="left" vertical="center"/>
      <protection locked="0"/>
    </xf>
    <xf numFmtId="39" fontId="6" fillId="4" borderId="14" xfId="3" applyFont="1" applyFill="1" applyBorder="1" applyAlignment="1" applyProtection="1">
      <alignment horizontal="left" vertical="center"/>
      <protection locked="0"/>
    </xf>
    <xf numFmtId="39" fontId="6" fillId="4" borderId="18" xfId="3" applyFont="1" applyFill="1" applyBorder="1" applyAlignment="1" applyProtection="1">
      <alignment vertical="center"/>
      <protection locked="0"/>
    </xf>
    <xf numFmtId="49" fontId="3" fillId="0" borderId="9" xfId="7" applyNumberFormat="1" applyFont="1" applyFill="1" applyBorder="1" applyAlignment="1">
      <alignment horizontal="center" vertical="center" wrapText="1"/>
    </xf>
    <xf numFmtId="0" fontId="3" fillId="0" borderId="9" xfId="7" applyFont="1" applyFill="1" applyBorder="1" applyAlignment="1">
      <alignment horizontal="center" vertical="center" wrapText="1"/>
    </xf>
    <xf numFmtId="44" fontId="5" fillId="0" borderId="0" xfId="2" applyNumberFormat="1" applyFont="1" applyFill="1" applyBorder="1" applyAlignment="1">
      <alignment horizontal="center" vertical="center" wrapText="1"/>
    </xf>
    <xf numFmtId="0" fontId="3" fillId="0" borderId="0" xfId="2" applyFont="1" applyFill="1" applyBorder="1" applyAlignment="1">
      <alignment horizontal="right" vertical="center" wrapText="1"/>
    </xf>
    <xf numFmtId="44" fontId="3" fillId="0" borderId="6" xfId="2" applyNumberFormat="1" applyFont="1" applyFill="1" applyBorder="1" applyAlignment="1">
      <alignment horizontal="center" vertical="center" wrapText="1"/>
    </xf>
    <xf numFmtId="39" fontId="3" fillId="0" borderId="0" xfId="4" applyFont="1" applyBorder="1" applyAlignment="1" applyProtection="1">
      <alignment horizontal="right" vertical="center" wrapText="1"/>
      <protection locked="0"/>
    </xf>
    <xf numFmtId="0" fontId="3" fillId="0" borderId="0" xfId="2" applyFont="1" applyBorder="1" applyAlignment="1">
      <alignment horizontal="right" vertical="center"/>
    </xf>
    <xf numFmtId="0" fontId="5" fillId="0" borderId="7" xfId="8" applyFont="1" applyBorder="1" applyAlignment="1" applyProtection="1">
      <alignment vertical="center" wrapText="1"/>
      <protection locked="0"/>
    </xf>
    <xf numFmtId="0" fontId="5" fillId="0" borderId="8" xfId="8" applyFont="1" applyBorder="1" applyAlignment="1" applyProtection="1">
      <alignment vertical="center" wrapText="1"/>
      <protection locked="0"/>
    </xf>
    <xf numFmtId="44" fontId="3" fillId="0" borderId="0" xfId="1" applyFont="1" applyBorder="1" applyAlignment="1">
      <alignment horizontal="center" vertical="center" wrapText="1"/>
    </xf>
    <xf numFmtId="0" fontId="5" fillId="0" borderId="7" xfId="2" applyFont="1" applyFill="1" applyBorder="1" applyAlignment="1">
      <alignment vertical="center" wrapText="1"/>
    </xf>
    <xf numFmtId="0" fontId="3" fillId="0" borderId="7" xfId="2" applyFont="1" applyFill="1" applyBorder="1" applyAlignment="1">
      <alignment vertical="center" wrapText="1"/>
    </xf>
    <xf numFmtId="0" fontId="3" fillId="0" borderId="7" xfId="2" applyFont="1" applyFill="1" applyBorder="1" applyAlignment="1">
      <alignment horizontal="center" vertical="center" wrapText="1"/>
    </xf>
    <xf numFmtId="0" fontId="3" fillId="0" borderId="0" xfId="2" applyFont="1" applyFill="1" applyBorder="1" applyAlignment="1">
      <alignment vertical="center" wrapText="1"/>
    </xf>
    <xf numFmtId="0" fontId="3" fillId="6" borderId="10" xfId="10" applyNumberFormat="1" applyFont="1" applyFill="1" applyBorder="1" applyAlignment="1" applyProtection="1">
      <alignment horizontal="left" vertical="center" wrapText="1"/>
    </xf>
    <xf numFmtId="0" fontId="3" fillId="6" borderId="10" xfId="10" applyNumberFormat="1" applyFont="1" applyFill="1" applyBorder="1" applyAlignment="1" applyProtection="1">
      <alignment horizontal="left" vertical="top" wrapText="1"/>
    </xf>
    <xf numFmtId="0" fontId="3" fillId="6" borderId="10" xfId="10" applyNumberFormat="1" applyFont="1" applyFill="1" applyBorder="1" applyAlignment="1" applyProtection="1">
      <alignment horizontal="left" vertical="center"/>
    </xf>
    <xf numFmtId="0" fontId="3" fillId="6" borderId="10" xfId="10" applyNumberFormat="1" applyFont="1" applyFill="1" applyBorder="1" applyAlignment="1" applyProtection="1">
      <alignment horizontal="right" vertical="top" wrapText="1"/>
    </xf>
    <xf numFmtId="0" fontId="3" fillId="6" borderId="10" xfId="10" applyNumberFormat="1" applyFont="1" applyFill="1" applyBorder="1" applyAlignment="1" applyProtection="1">
      <alignment horizontal="left" vertical="top"/>
    </xf>
    <xf numFmtId="0" fontId="9" fillId="4" borderId="10" xfId="10" applyNumberFormat="1" applyFont="1" applyFill="1" applyBorder="1" applyAlignment="1" applyProtection="1">
      <alignment horizontal="center" vertical="top"/>
    </xf>
    <xf numFmtId="0" fontId="6" fillId="4" borderId="10" xfId="10" applyNumberFormat="1" applyFont="1" applyFill="1" applyBorder="1" applyAlignment="1" applyProtection="1">
      <alignment horizontal="right" vertical="center" wrapText="1"/>
    </xf>
    <xf numFmtId="44" fontId="3" fillId="6" borderId="10" xfId="10" applyNumberFormat="1" applyFont="1" applyFill="1" applyBorder="1" applyAlignment="1" applyProtection="1">
      <alignment horizontal="left" vertical="top"/>
    </xf>
    <xf numFmtId="0" fontId="10" fillId="3" borderId="10" xfId="9" applyNumberFormat="1" applyFont="1" applyFill="1" applyBorder="1" applyAlignment="1">
      <alignment vertical="center" wrapText="1"/>
    </xf>
    <xf numFmtId="44" fontId="6" fillId="4" borderId="10" xfId="1" applyFont="1" applyFill="1" applyBorder="1" applyAlignment="1">
      <alignment horizontal="center" vertical="top"/>
    </xf>
    <xf numFmtId="39" fontId="6" fillId="4" borderId="15" xfId="3" applyFont="1" applyFill="1" applyBorder="1" applyAlignment="1" applyProtection="1">
      <alignment vertical="center"/>
      <protection locked="0"/>
    </xf>
    <xf numFmtId="39" fontId="6" fillId="4" borderId="16" xfId="3" applyFont="1" applyFill="1" applyBorder="1" applyAlignment="1" applyProtection="1">
      <alignment vertical="center"/>
      <protection locked="0"/>
    </xf>
    <xf numFmtId="39" fontId="6" fillId="4" borderId="17" xfId="3" applyFont="1" applyFill="1" applyBorder="1" applyAlignment="1" applyProtection="1">
      <alignment vertical="center"/>
      <protection locked="0"/>
    </xf>
    <xf numFmtId="0" fontId="9" fillId="4" borderId="25" xfId="10" applyNumberFormat="1" applyFont="1" applyFill="1" applyBorder="1" applyAlignment="1" applyProtection="1">
      <alignment horizontal="center" vertical="top"/>
    </xf>
    <xf numFmtId="39" fontId="9" fillId="4" borderId="24" xfId="11" applyFont="1" applyFill="1" applyBorder="1" applyAlignment="1">
      <alignment horizontal="center" vertical="top"/>
    </xf>
    <xf numFmtId="39" fontId="5" fillId="4" borderId="24" xfId="11" applyFont="1" applyFill="1" applyBorder="1" applyAlignment="1">
      <alignment horizontal="center" vertical="top"/>
    </xf>
    <xf numFmtId="39" fontId="3" fillId="4" borderId="16" xfId="3" applyFont="1" applyFill="1" applyBorder="1" applyAlignment="1" applyProtection="1">
      <alignment vertical="center"/>
      <protection locked="0"/>
    </xf>
    <xf numFmtId="164" fontId="12" fillId="0" borderId="10" xfId="0" applyNumberFormat="1" applyFont="1" applyBorder="1" applyAlignment="1">
      <alignment horizontal="center" vertical="center" wrapText="1"/>
    </xf>
    <xf numFmtId="0" fontId="12" fillId="3" borderId="10" xfId="10" applyNumberFormat="1" applyFont="1" applyFill="1" applyBorder="1" applyAlignment="1" applyProtection="1">
      <alignment horizontal="justify" vertical="top"/>
    </xf>
    <xf numFmtId="0" fontId="5" fillId="3" borderId="10" xfId="10" applyNumberFormat="1" applyFont="1" applyFill="1" applyBorder="1" applyAlignment="1" applyProtection="1">
      <alignment horizontal="center" vertical="center"/>
    </xf>
    <xf numFmtId="39" fontId="5" fillId="3" borderId="10" xfId="11" applyFont="1" applyFill="1" applyBorder="1" applyAlignment="1">
      <alignment horizontal="center" vertical="center"/>
    </xf>
    <xf numFmtId="49" fontId="12" fillId="0" borderId="10"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39" fontId="12" fillId="3" borderId="10" xfId="10" applyFont="1" applyFill="1" applyBorder="1" applyAlignment="1" applyProtection="1">
      <alignment horizontal="justify" vertical="top"/>
    </xf>
    <xf numFmtId="1" fontId="5" fillId="3" borderId="10" xfId="10" applyNumberFormat="1" applyFont="1" applyFill="1" applyBorder="1" applyAlignment="1" applyProtection="1">
      <alignment horizontal="center" vertical="center"/>
    </xf>
    <xf numFmtId="39" fontId="5" fillId="3" borderId="10" xfId="10" applyFont="1" applyFill="1" applyBorder="1" applyAlignment="1" applyProtection="1">
      <alignment horizontal="center" vertical="center"/>
    </xf>
    <xf numFmtId="0" fontId="12" fillId="0" borderId="10" xfId="0" applyFont="1" applyBorder="1" applyAlignment="1">
      <alignment horizontal="center" vertical="center" wrapText="1"/>
    </xf>
    <xf numFmtId="4" fontId="5" fillId="3" borderId="10" xfId="11" applyNumberFormat="1" applyFont="1" applyFill="1" applyBorder="1" applyAlignment="1">
      <alignment horizontal="center" vertical="center"/>
    </xf>
    <xf numFmtId="2" fontId="5" fillId="3" borderId="10" xfId="11" applyNumberFormat="1" applyFont="1" applyFill="1" applyBorder="1" applyAlignment="1">
      <alignment horizontal="center" vertical="center"/>
    </xf>
    <xf numFmtId="39" fontId="6" fillId="4" borderId="19" xfId="3" applyFont="1" applyFill="1" applyBorder="1" applyAlignment="1" applyProtection="1">
      <alignment horizontal="left" vertical="center"/>
      <protection locked="0"/>
    </xf>
    <xf numFmtId="39" fontId="6" fillId="4" borderId="20" xfId="3" applyFont="1" applyFill="1" applyBorder="1" applyAlignment="1" applyProtection="1">
      <alignment horizontal="left" vertical="center"/>
      <protection locked="0"/>
    </xf>
    <xf numFmtId="39" fontId="6" fillId="4" borderId="21" xfId="3" applyFont="1" applyFill="1" applyBorder="1" applyAlignment="1" applyProtection="1">
      <alignment horizontal="left" vertical="center"/>
      <protection locked="0"/>
    </xf>
    <xf numFmtId="49" fontId="3" fillId="2" borderId="1" xfId="7" applyNumberFormat="1" applyFont="1" applyFill="1" applyBorder="1" applyAlignment="1">
      <alignment horizontal="center"/>
    </xf>
    <xf numFmtId="49" fontId="3" fillId="2" borderId="2" xfId="7" applyNumberFormat="1" applyFont="1" applyFill="1" applyBorder="1" applyAlignment="1">
      <alignment horizontal="center"/>
    </xf>
    <xf numFmtId="49" fontId="3" fillId="2" borderId="3" xfId="7" applyNumberFormat="1" applyFont="1" applyFill="1" applyBorder="1" applyAlignment="1">
      <alignment horizontal="center"/>
    </xf>
    <xf numFmtId="39" fontId="8" fillId="0" borderId="4" xfId="3" applyFont="1" applyFill="1" applyBorder="1" applyAlignment="1" applyProtection="1">
      <alignment horizontal="center" vertical="center"/>
      <protection locked="0"/>
    </xf>
    <xf numFmtId="39" fontId="8" fillId="0" borderId="0" xfId="3" applyFont="1" applyFill="1" applyBorder="1" applyAlignment="1" applyProtection="1">
      <alignment horizontal="center" vertical="center"/>
      <protection locked="0"/>
    </xf>
    <xf numFmtId="39" fontId="8" fillId="0" borderId="5" xfId="3" applyFont="1" applyFill="1" applyBorder="1" applyAlignment="1" applyProtection="1">
      <alignment horizontal="center" vertical="center"/>
      <protection locked="0"/>
    </xf>
    <xf numFmtId="39" fontId="6" fillId="4" borderId="12" xfId="3" applyFont="1" applyFill="1" applyBorder="1" applyAlignment="1" applyProtection="1">
      <alignment horizontal="justify" vertical="center" wrapText="1"/>
      <protection locked="0"/>
    </xf>
    <xf numFmtId="39" fontId="6" fillId="4" borderId="22" xfId="3" applyFont="1" applyFill="1" applyBorder="1" applyAlignment="1" applyProtection="1">
      <alignment horizontal="justify" vertical="center" wrapText="1"/>
      <protection locked="0"/>
    </xf>
    <xf numFmtId="39" fontId="6" fillId="4" borderId="13" xfId="3" applyFont="1" applyFill="1" applyBorder="1" applyAlignment="1" applyProtection="1">
      <alignment horizontal="justify" vertical="center" wrapText="1"/>
      <protection locked="0"/>
    </xf>
    <xf numFmtId="39" fontId="6" fillId="4" borderId="15" xfId="3" applyFont="1" applyFill="1" applyBorder="1" applyAlignment="1" applyProtection="1">
      <alignment horizontal="left" vertical="center"/>
      <protection locked="0"/>
    </xf>
    <xf numFmtId="39" fontId="6" fillId="4" borderId="16" xfId="3" applyFont="1" applyFill="1" applyBorder="1" applyAlignment="1" applyProtection="1">
      <alignment horizontal="left" vertical="center"/>
      <protection locked="0"/>
    </xf>
    <xf numFmtId="39" fontId="6" fillId="4" borderId="17" xfId="3" applyFont="1" applyFill="1" applyBorder="1" applyAlignment="1" applyProtection="1">
      <alignment horizontal="left" vertical="center"/>
      <protection locked="0"/>
    </xf>
    <xf numFmtId="39" fontId="6" fillId="4" borderId="23" xfId="3" applyFont="1" applyFill="1" applyBorder="1" applyAlignment="1" applyProtection="1">
      <alignment horizontal="left" vertical="center"/>
      <protection locked="0"/>
    </xf>
    <xf numFmtId="39" fontId="6" fillId="4" borderId="0" xfId="3" applyFont="1" applyFill="1" applyBorder="1" applyAlignment="1" applyProtection="1">
      <alignment horizontal="left" vertical="center"/>
      <protection locked="0"/>
    </xf>
  </cellXfs>
  <cellStyles count="15">
    <cellStyle name="Millares 2 3" xfId="9"/>
    <cellStyle name="Moneda" xfId="1" builtinId="4"/>
    <cellStyle name="Moneda 2" xfId="6"/>
    <cellStyle name="Normal" xfId="0" builtinId="0"/>
    <cellStyle name="Normal 13" xfId="13"/>
    <cellStyle name="Normal 2 2 2" xfId="2"/>
    <cellStyle name="Normal 2 2 2 2" xfId="7"/>
    <cellStyle name="Normal 2 2 3" xfId="5"/>
    <cellStyle name="Normal 4" xfId="14"/>
    <cellStyle name="Normal 5" xfId="12"/>
    <cellStyle name="Normal 7 2" xfId="11"/>
    <cellStyle name="Normal 9" xfId="8"/>
    <cellStyle name="Normal_CATALAGOS MESA COLORADA MODIFICADO" xfId="10"/>
    <cellStyle name="Normal_CBTIS-256-SIN PRECIOS" xfId="3"/>
    <cellStyle name="Normal_E.P. Vicente Guerrero(La Paz)"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134257</xdr:colOff>
      <xdr:row>1</xdr:row>
      <xdr:rowOff>87993</xdr:rowOff>
    </xdr:from>
    <xdr:to>
      <xdr:col>2</xdr:col>
      <xdr:colOff>2329544</xdr:colOff>
      <xdr:row>5</xdr:row>
      <xdr:rowOff>15241</xdr:rowOff>
    </xdr:to>
    <xdr:pic>
      <xdr:nvPicPr>
        <xdr:cNvPr id="4"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975" r="55149" b="20731"/>
        <a:stretch/>
      </xdr:blipFill>
      <xdr:spPr>
        <a:xfrm>
          <a:off x="926737" y="293733"/>
          <a:ext cx="3307807" cy="719727"/>
        </a:xfrm>
        <a:prstGeom prst="rect">
          <a:avLst/>
        </a:prstGeom>
      </xdr:spPr>
    </xdr:pic>
    <xdr:clientData/>
  </xdr:twoCellAnchor>
  <xdr:twoCellAnchor editAs="oneCell">
    <xdr:from>
      <xdr:col>6</xdr:col>
      <xdr:colOff>859973</xdr:colOff>
      <xdr:row>1</xdr:row>
      <xdr:rowOff>22424</xdr:rowOff>
    </xdr:from>
    <xdr:to>
      <xdr:col>7</xdr:col>
      <xdr:colOff>1141285</xdr:colOff>
      <xdr:row>4</xdr:row>
      <xdr:rowOff>69670</xdr:rowOff>
    </xdr:to>
    <xdr:pic>
      <xdr:nvPicPr>
        <xdr:cNvPr id="5"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11430002" y="229253"/>
          <a:ext cx="2926540" cy="787474"/>
        </a:xfrm>
        <a:prstGeom prst="rect">
          <a:avLst/>
        </a:prstGeom>
      </xdr:spPr>
    </xdr:pic>
    <xdr:clientData/>
  </xdr:twoCellAnchor>
  <xdr:oneCellAnchor>
    <xdr:from>
      <xdr:col>1</xdr:col>
      <xdr:colOff>134257</xdr:colOff>
      <xdr:row>92</xdr:row>
      <xdr:rowOff>87993</xdr:rowOff>
    </xdr:from>
    <xdr:ext cx="3305630" cy="787219"/>
    <xdr:pic>
      <xdr:nvPicPr>
        <xdr:cNvPr id="6"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975" r="55149" b="20731"/>
        <a:stretch/>
      </xdr:blipFill>
      <xdr:spPr>
        <a:xfrm>
          <a:off x="558800" y="294822"/>
          <a:ext cx="3305630" cy="787219"/>
        </a:xfrm>
        <a:prstGeom prst="rect">
          <a:avLst/>
        </a:prstGeom>
      </xdr:spPr>
    </xdr:pic>
    <xdr:clientData/>
  </xdr:oneCellAnchor>
  <xdr:oneCellAnchor>
    <xdr:from>
      <xdr:col>6</xdr:col>
      <xdr:colOff>859972</xdr:colOff>
      <xdr:row>92</xdr:row>
      <xdr:rowOff>87737</xdr:rowOff>
    </xdr:from>
    <xdr:ext cx="2926540" cy="787474"/>
    <xdr:pic>
      <xdr:nvPicPr>
        <xdr:cNvPr id="7"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11430001" y="18593451"/>
          <a:ext cx="2926540" cy="78747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se2\documentos%20c\Mis%20documentos\TEC%20DEPARTAMENTAL\E.P.%20AMELIA%20WILKES%20CESE&#209;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se2\documentos%20c\Mis%20documentos\estimaciones%20capece\ESTIMACIONESCAM\PRESUPUESTO%20PREPA%20MORELOS%20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se2\documentos%20c\Mis%20documentos\TEC%20LAB.%20IDIOMAS\PRESUPUESTO%20PREPA%20MORELOS%20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CION 03"/>
      <sheetName val="ESTIMACION 02"/>
      <sheetName val="ESTIMACION 01"/>
      <sheetName val="CONVENIO"/>
      <sheetName val="Hoja1"/>
      <sheetName val="FINIQUITO "/>
      <sheetName val="PERSONAL"/>
      <sheetName val="MAQUINARIA "/>
      <sheetName val="MATERIALES"/>
      <sheetName val="PROGRAMA DEOBRA"/>
      <sheetName val="PROGRAMA PARTIDAS"/>
      <sheetName val="PROGRAMA DE OBRA"/>
      <sheetName val="PROGRAMA DE OBRA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F4" t="str">
            <v>COMITE ADMINISTRADOR DEL PROGRAMA ESTATAL DE  CONSTRUCCION DE ESCUELAS</v>
          </cell>
        </row>
        <row r="8">
          <cell r="F8" t="str">
            <v>PROGRAMA DE OBRA</v>
          </cell>
        </row>
        <row r="11">
          <cell r="F11" t="str">
            <v>OBRA:</v>
          </cell>
          <cell r="H11" t="str">
            <v>E.P. JACINTO ROCHIN PINO, CONSTRUCCION DE TRES AULAS DIDACTICAS EN ESTRUCTURA REGIONAL, CANCHA DE USOS MULTIPLES Y OBRA EXTERIOR.</v>
          </cell>
          <cell r="W11" t="str">
            <v>FECHA DE INICIO:</v>
          </cell>
          <cell r="X11" t="str">
            <v>12 DE JUNIO DEL 2000</v>
          </cell>
        </row>
        <row r="12">
          <cell r="W12" t="str">
            <v>FECHA DE TERMINACION:</v>
          </cell>
          <cell r="X12" t="str">
            <v>21 DE JULIO DEL 2000</v>
          </cell>
        </row>
        <row r="13">
          <cell r="F13" t="str">
            <v>CONCURSO NO.:</v>
          </cell>
          <cell r="I13" t="str">
            <v>33055001-011-01</v>
          </cell>
          <cell r="W13" t="str">
            <v>LUGAR Y FECHA:</v>
          </cell>
          <cell r="X13" t="str">
            <v>LA PAZ, B.C.S. A 31 DE MAYO DEL 2000</v>
          </cell>
        </row>
        <row r="14">
          <cell r="F14" t="str">
            <v>EMPRESA PROPONENTE:</v>
          </cell>
          <cell r="I14" t="str">
            <v>CISE DE MEXICO, S.A. DE C.V.</v>
          </cell>
          <cell r="Q14" t="str">
            <v>HOJA NO.: 1 DE 1</v>
          </cell>
        </row>
        <row r="16">
          <cell r="I16" t="str">
            <v>M E S</v>
          </cell>
          <cell r="K16" t="str">
            <v>JUNIO</v>
          </cell>
          <cell r="O16" t="str">
            <v>JULIO</v>
          </cell>
          <cell r="S16" t="str">
            <v>AGOSTO</v>
          </cell>
          <cell r="W16" t="str">
            <v>SEPTIEMBRE</v>
          </cell>
          <cell r="AA16" t="str">
            <v>%DEL TOTAL</v>
          </cell>
        </row>
        <row r="17">
          <cell r="B17" t="str">
            <v>CLAVE</v>
          </cell>
          <cell r="D17" t="str">
            <v xml:space="preserve">        C O N C E P T O</v>
          </cell>
          <cell r="I17" t="str">
            <v>S E M A N A</v>
          </cell>
          <cell r="K17" t="str">
            <v>1</v>
          </cell>
          <cell r="L17" t="str">
            <v>2</v>
          </cell>
          <cell r="M17" t="str">
            <v>3</v>
          </cell>
          <cell r="N17" t="str">
            <v>4</v>
          </cell>
          <cell r="O17" t="str">
            <v>1</v>
          </cell>
          <cell r="P17" t="str">
            <v>2</v>
          </cell>
          <cell r="Q17" t="str">
            <v>3</v>
          </cell>
          <cell r="R17" t="str">
            <v>4</v>
          </cell>
          <cell r="S17" t="str">
            <v>1</v>
          </cell>
          <cell r="T17" t="str">
            <v>2</v>
          </cell>
          <cell r="U17" t="str">
            <v>3</v>
          </cell>
          <cell r="V17" t="str">
            <v>4</v>
          </cell>
          <cell r="W17" t="str">
            <v>1</v>
          </cell>
          <cell r="X17" t="str">
            <v>2</v>
          </cell>
          <cell r="Y17" t="str">
            <v>3</v>
          </cell>
          <cell r="Z17" t="str">
            <v>4</v>
          </cell>
          <cell r="AA17" t="str">
            <v>DE LA OBRA</v>
          </cell>
        </row>
        <row r="18">
          <cell r="I18" t="str">
            <v>IMPORTE $</v>
          </cell>
        </row>
        <row r="19">
          <cell r="C19" t="str">
            <v>A).-AULA DE USOS MULTIPLES</v>
          </cell>
          <cell r="I19">
            <v>0</v>
          </cell>
          <cell r="J19" t="str">
            <v>$</v>
          </cell>
          <cell r="K19">
            <v>0</v>
          </cell>
        </row>
        <row r="21">
          <cell r="C21" t="str">
            <v>01.- CIMENTACION</v>
          </cell>
          <cell r="I21">
            <v>0</v>
          </cell>
          <cell r="J21" t="str">
            <v>$</v>
          </cell>
        </row>
        <row r="23">
          <cell r="B23" t="str">
            <v>11061</v>
          </cell>
          <cell r="C23" t="str">
            <v>LIMPIA, TRAZO Y NIVELACION DEL TERRENO ( AREA DE EDIFICIO ).</v>
          </cell>
          <cell r="I23">
            <v>870.36</v>
          </cell>
          <cell r="J23" t="str">
            <v>$</v>
          </cell>
          <cell r="M23">
            <v>870.36</v>
          </cell>
        </row>
        <row r="25">
          <cell r="B25" t="str">
            <v>11071</v>
          </cell>
          <cell r="C25" t="str">
            <v>EXCAVACION A MANO EN  TERRENO TIPO "A"  INVESTIGADO EN OBRA, A CUALQUIER PROFUNDIDAD INCLUYE:  AFINE DE TALUDES,   ACARREO  DENTRO  Y FUERA  DE LA OBRA DEL MATERIAL NO UTILIZABLE.</v>
          </cell>
          <cell r="I25">
            <v>4578.1099999999997</v>
          </cell>
          <cell r="J25" t="str">
            <v>$</v>
          </cell>
          <cell r="M25">
            <v>4578.1099999999997</v>
          </cell>
        </row>
        <row r="27">
          <cell r="B27" t="str">
            <v>11101</v>
          </cell>
          <cell r="C27" t="str">
            <v>PLANTILLA  DE  CONCRETO  HECHA  EN  OBRA F'c= 100 KG/CM2 DE 6 CMS. DE ESPESOR.</v>
          </cell>
          <cell r="I27">
            <v>3346.16</v>
          </cell>
          <cell r="J27" t="str">
            <v>$</v>
          </cell>
          <cell r="M27">
            <v>3346.16</v>
          </cell>
        </row>
        <row r="29">
          <cell r="B29" t="str">
            <v>11121</v>
          </cell>
          <cell r="C29" t="str">
            <v>RELLENO Y COMPACTACION DE  MATERIAL  PRODUCTO DE EXCAVACION CON PISON Y AGUA EN CAPAS DE 20 CMS. DE ESPESOR INCLUYE ACARREO DENTRO  DE LA OBRA, MEDIDO COMPACTADO.</v>
          </cell>
          <cell r="I29">
            <v>1436.74</v>
          </cell>
          <cell r="J29" t="str">
            <v>$</v>
          </cell>
          <cell r="M29">
            <v>1436.74</v>
          </cell>
        </row>
        <row r="31">
          <cell r="B31" t="str">
            <v>11131</v>
          </cell>
          <cell r="C31" t="str">
            <v>SUMINISTRO Y   RELLENO   DE  MATERIAL  INERTE COMPACTADO CON PISON Y AGUA EN  CAPAS  DE  20 CMS. DE ESPESOR INCLUYE ACARREO DENTRO  DE LA OBRA MEDIDO COMPACTADO.</v>
          </cell>
          <cell r="I31">
            <v>5991.76</v>
          </cell>
          <cell r="J31" t="str">
            <v>$</v>
          </cell>
          <cell r="M31">
            <v>5991.76</v>
          </cell>
        </row>
        <row r="33">
          <cell r="B33" t="str">
            <v>12010</v>
          </cell>
          <cell r="C33" t="str">
            <v>CONCRETO F'c= 250 KG/CM2 EN CIMENTACION T. M. A. 3/4" INCLUYE COLADO, VIBRADO, CURADO Y PRUEBAS DE CONCRETO.</v>
          </cell>
          <cell r="I33">
            <v>11335.16</v>
          </cell>
          <cell r="J33" t="str">
            <v>$</v>
          </cell>
          <cell r="M33">
            <v>11335.16</v>
          </cell>
        </row>
        <row r="35">
          <cell r="B35" t="str">
            <v>12021</v>
          </cell>
          <cell r="C35" t="str">
            <v>CIMBRA PARA CIMENTACION CON MADERA DE PINO DE 3ra. ACABADO COMUN. INCLUYE  CIMBRADO Y  DESCIMBRADO, MEDIDO POR AREA DE CONTACTO.</v>
          </cell>
          <cell r="I35">
            <v>4168.66</v>
          </cell>
          <cell r="J35" t="str">
            <v>$</v>
          </cell>
          <cell r="M35">
            <v>4168.66</v>
          </cell>
        </row>
        <row r="37">
          <cell r="B37" t="str">
            <v>12032</v>
          </cell>
          <cell r="C37" t="str">
            <v>ACERO DE REFUERZO EN CIMENTACION CON ALAMBRON #2 F'y= 2530 KG/CM2 INCLUYE SUMINISTRO, HABILITADO, ARMADO, TRASLAPES, GANCHOS Y DESPERDICIOS.</v>
          </cell>
          <cell r="I37">
            <v>417.29</v>
          </cell>
          <cell r="J37" t="str">
            <v>$</v>
          </cell>
          <cell r="M37">
            <v>417.29</v>
          </cell>
        </row>
        <row r="39">
          <cell r="B39" t="str">
            <v>12034</v>
          </cell>
          <cell r="C39" t="str">
            <v>ACERO DE REFUERZO  DIAMETRO # 3 F'y= 4200 KG/CM2  INCLUYE SUMINISTRO, HABILITADO, ARMADO, TRASLAPES, GANCHOS Y DESPERDICIOS.</v>
          </cell>
          <cell r="I39">
            <v>2039.02</v>
          </cell>
          <cell r="J39" t="str">
            <v>$</v>
          </cell>
          <cell r="M39">
            <v>2039.02</v>
          </cell>
        </row>
        <row r="41">
          <cell r="B41" t="str">
            <v>12035</v>
          </cell>
          <cell r="C41" t="str">
            <v>ACERO DE REFUERZO  DIAMETRO # 4 F'y= 4200 KG/CM2  INCLUYE SUMINISTRO, HABILITADO, ARMADO, TRASLAPES, GANCHOS Y DESPERDICIOS.</v>
          </cell>
          <cell r="I41">
            <v>1381.39</v>
          </cell>
          <cell r="J41" t="str">
            <v>$</v>
          </cell>
          <cell r="M41">
            <v>1381.39</v>
          </cell>
        </row>
        <row r="43">
          <cell r="B43" t="str">
            <v>12036</v>
          </cell>
          <cell r="C43" t="str">
            <v>ACERO DE REFUERZO DIAMETRO #5 F'y= 4200 KG/CM2 INCLUYE SUMINISTRO, HABILITADO, ARMADO, TRASLAPES, GANCHOS Y DESPERDICIOS</v>
          </cell>
          <cell r="I43">
            <v>363.43</v>
          </cell>
          <cell r="J43" t="str">
            <v>$</v>
          </cell>
          <cell r="M43">
            <v>363.43</v>
          </cell>
        </row>
        <row r="45">
          <cell r="B45" t="str">
            <v>12037</v>
          </cell>
          <cell r="C45" t="str">
            <v>ACERO DE REFUERZO DIAMETRO #6 AL 12 F'y= 4200 KG/CM2 INCLUYE SUMINISTRO, HABILITADO, ARMADO, TRASLAPES, GANCHOS Y DESPERDICIOS</v>
          </cell>
          <cell r="I45">
            <v>238.9</v>
          </cell>
          <cell r="J45" t="str">
            <v>$</v>
          </cell>
          <cell r="M45">
            <v>238.9</v>
          </cell>
        </row>
        <row r="47">
          <cell r="B47" t="str">
            <v>12112</v>
          </cell>
          <cell r="C47" t="str">
            <v>CADENA  DE CONCRETO F'c= 250 KG/CM2  SECCION DE 15x30 CMS ARMADA CON 4 VARILLAS  # 3 ESTRIBOS # 2 A CADA 20 CMS INCLUYE CIMBRA COMUN Y CRUCES DE VARILLAS.</v>
          </cell>
          <cell r="I47">
            <v>7806.8</v>
          </cell>
          <cell r="J47" t="str">
            <v>$</v>
          </cell>
          <cell r="M47">
            <v>7806.8</v>
          </cell>
        </row>
        <row r="49">
          <cell r="B49" t="str">
            <v>11500</v>
          </cell>
          <cell r="C49" t="str">
            <v>MURETE DE ENRASE DE BLOCK DE CEMENTO DE 15x20x40 CMS ASENTADO CON MORTERO CEMENTO ARENA 1:3 ACABADO COMUN DE 15 CMS DE ESPESOR CON CELDAS RELLENAS DE CONCRETO F'c= 100 KG/CM2.</v>
          </cell>
          <cell r="I49">
            <v>4300.54</v>
          </cell>
          <cell r="J49" t="str">
            <v>$</v>
          </cell>
          <cell r="M49">
            <v>4300.54</v>
          </cell>
        </row>
        <row r="51">
          <cell r="B51" t="str">
            <v>12407</v>
          </cell>
          <cell r="C51" t="str">
            <v>ANCLAJE DE CASTILLOS EN ZAPATAS Y ENRASES 0.00 A 1.20 MTS ALTURA CON 4 VARILLAS 3/8" ESTRIBOS #2 A CADA 20 CMS INCLUYE CIMBRADO ARMADO Y COLOCADO.</v>
          </cell>
          <cell r="I51">
            <v>1493.94</v>
          </cell>
          <cell r="J51" t="str">
            <v>$</v>
          </cell>
          <cell r="M51">
            <v>1493.94</v>
          </cell>
        </row>
        <row r="52">
          <cell r="B52" t="str">
            <v/>
          </cell>
        </row>
        <row r="53">
          <cell r="C53" t="str">
            <v>02.- ESTRUCTURA</v>
          </cell>
          <cell r="I53">
            <v>0</v>
          </cell>
          <cell r="J53" t="str">
            <v>$</v>
          </cell>
        </row>
        <row r="55">
          <cell r="B55" t="str">
            <v>21110</v>
          </cell>
          <cell r="C55" t="str">
            <v>CIMBRA PARA LOSA COMUN  ACABADO COMUN CON TRIPLAY DE PINO 19 MM INCLUYE CIMBRADO, DESCIMBRADO, CHAFLAN, GOTERO Y FRONTERAS.</v>
          </cell>
          <cell r="I55">
            <v>18428.8</v>
          </cell>
          <cell r="J55" t="str">
            <v>$</v>
          </cell>
          <cell r="O55">
            <v>18428.8</v>
          </cell>
        </row>
        <row r="57">
          <cell r="B57">
            <v>21116</v>
          </cell>
          <cell r="C57" t="str">
            <v>CIMBRA APARENTE EN TRABES CON TRIPLAY DE PINO DE 19 MM INCLUYE CIMBRADO, DESCIMBRADO Y CHAFLANES.</v>
          </cell>
          <cell r="I57">
            <v>5854.09</v>
          </cell>
          <cell r="J57" t="str">
            <v>$</v>
          </cell>
          <cell r="O57">
            <v>5854.09</v>
          </cell>
        </row>
        <row r="59">
          <cell r="B59" t="str">
            <v>21101</v>
          </cell>
          <cell r="C59" t="str">
            <v>CIMBRA EN COLUMNAS Y MUROS APARENTES CON TRIPLAY DE PINO DE 19 MM INCLUYE CIMBRADO, DESCIMBRADO, HABILITADO Y CHAFLANES U OCHAVOS</v>
          </cell>
          <cell r="I59">
            <v>1168.92</v>
          </cell>
          <cell r="J59" t="str">
            <v>$</v>
          </cell>
          <cell r="O59">
            <v>1168.92</v>
          </cell>
        </row>
        <row r="61">
          <cell r="B61" t="str">
            <v>21201</v>
          </cell>
          <cell r="C61" t="str">
            <v>ACERO DE REFUERZO EN ESTRUCTURA CON ALAMBRON F'y= 2530 KG/CM2 INCLUYE SUMINISTRO, HABILITADO, ARMADO, TRASLAPES, GANCHO Y DESPERDICIOS.</v>
          </cell>
          <cell r="I61">
            <v>591.04999999999995</v>
          </cell>
          <cell r="J61" t="str">
            <v>$</v>
          </cell>
          <cell r="O61">
            <v>591.04999999999995</v>
          </cell>
        </row>
        <row r="63">
          <cell r="B63" t="str">
            <v>21203</v>
          </cell>
          <cell r="C63" t="str">
            <v>ACERO DE REFUERZO EN ESTRUCTURA #3 F'y= 4200 KG/CM2 INCLUYE SUMINISTRO, HABILITADO, ARMADO, TRASLAPES, GANCHO Y DESPERDICIOS.</v>
          </cell>
          <cell r="I63">
            <v>10842.45</v>
          </cell>
          <cell r="J63" t="str">
            <v>$</v>
          </cell>
          <cell r="O63">
            <v>10842.45</v>
          </cell>
        </row>
        <row r="65">
          <cell r="B65" t="str">
            <v>21204</v>
          </cell>
          <cell r="C65" t="str">
            <v>ACERO DE REFUERZO EN ESTRUCTURA #4 F'y= 4200 KG/CM2 INCLUYE SUMINISTRO, HABILITADO, ARMADO, TRASLAPES, GANCHO Y DESPERDICIOS.</v>
          </cell>
          <cell r="I65">
            <v>2365.96</v>
          </cell>
          <cell r="J65" t="str">
            <v>$</v>
          </cell>
          <cell r="O65">
            <v>2365.96</v>
          </cell>
        </row>
        <row r="67">
          <cell r="B67" t="str">
            <v>21206</v>
          </cell>
          <cell r="C67" t="str">
            <v>ACERO DE REFUERZO EN ESTRUCTURA #6 AL 12 F'y=4200 KG/CM2 INCLUYE SUMINISTRO, HABILITADO, ARMADO, TRASLAPES, GANCHO Y DESPERDICIOS.</v>
          </cell>
          <cell r="I67">
            <v>4651.7299999999996</v>
          </cell>
          <cell r="J67" t="str">
            <v>$</v>
          </cell>
          <cell r="O67">
            <v>4651.7299999999996</v>
          </cell>
        </row>
        <row r="69">
          <cell r="B69" t="str">
            <v>21205</v>
          </cell>
          <cell r="C69" t="str">
            <v>ACERO DE REFUERZO EN ESTRUCTURA #5 F'y= 4200 KG/CM2 INCLUYE SUMINISTRO, HABILITADO, ARMADO, TRASLAPES, GANCHO Y DESPERDICIOS.</v>
          </cell>
          <cell r="I69">
            <v>899.9</v>
          </cell>
          <cell r="J69" t="str">
            <v>$</v>
          </cell>
          <cell r="O69">
            <v>899.9</v>
          </cell>
        </row>
        <row r="71">
          <cell r="B71" t="str">
            <v>21301</v>
          </cell>
          <cell r="C71" t="str">
            <v xml:space="preserve">CONCRETO F'c= 250 KG/CM2 EN ESTRUCTURA Y  LOSA T. M. A. 3/4" INCLUYE COLADO, VIBRADO, CURADO Y AFINE, PRUEBAS DE CONCRETO. </v>
          </cell>
          <cell r="I71">
            <v>37128.370000000003</v>
          </cell>
          <cell r="J71" t="str">
            <v>$</v>
          </cell>
          <cell r="O71">
            <v>37128.370000000003</v>
          </cell>
        </row>
        <row r="72">
          <cell r="B72" t="str">
            <v/>
          </cell>
        </row>
        <row r="73">
          <cell r="C73" t="str">
            <v>03.- ALBAÑILERIA   ACABADOS</v>
          </cell>
          <cell r="I73">
            <v>0</v>
          </cell>
          <cell r="J73" t="str">
            <v>$</v>
          </cell>
        </row>
        <row r="75">
          <cell r="B75" t="str">
            <v>31019</v>
          </cell>
          <cell r="C75" t="str">
            <v>CADENA O CASTILLO DE CONCRETO F'c= 250 KG/CM2 15x20 CMS ARMADA CON 4 VARILLAS #3 F'y= 4200 KG/CM2 ESTRIBOS #2 A CADA 20 CMS INCLUYE CIMBRA COMUN Y CRUCES DE VARILLAS.</v>
          </cell>
          <cell r="I75">
            <v>14270.78</v>
          </cell>
          <cell r="J75" t="str">
            <v>$</v>
          </cell>
          <cell r="N75">
            <v>14270.78</v>
          </cell>
        </row>
        <row r="77">
          <cell r="B77" t="str">
            <v>31146</v>
          </cell>
          <cell r="C77" t="str">
            <v>MURO DE BLOCK HUECO DE  CEMENTO  15x20x40 CMS. DE 15 CMS ESPESOR ASENTADO CON MORTERO CEMENTO-ARENA EN PROPORCION DE 1:3 , ACABADO COMUN.</v>
          </cell>
          <cell r="I77">
            <v>8852.2900000000009</v>
          </cell>
          <cell r="J77" t="str">
            <v>$</v>
          </cell>
          <cell r="N77">
            <v>4426.1450000000004</v>
          </cell>
          <cell r="O77">
            <v>4426.1450000000004</v>
          </cell>
        </row>
        <row r="79">
          <cell r="B79" t="str">
            <v>31200</v>
          </cell>
          <cell r="C79" t="str">
            <v>REFUERZO CON MALLA ELECTROSOLDADA 6-6-10/10 EN PISOS INCLUYE SUMINISTRO Y COLOCACION.</v>
          </cell>
          <cell r="I79">
            <v>3098.03</v>
          </cell>
          <cell r="J79" t="str">
            <v>$</v>
          </cell>
          <cell r="Q79">
            <v>3098.03</v>
          </cell>
        </row>
        <row r="81">
          <cell r="B81" t="str">
            <v>31220</v>
          </cell>
          <cell r="C81" t="str">
            <v>PISO DE CONCRETO F'c= 150 KG/CM2 DE 10 CMS DE ESPESOR ACABADO PULIDO Y RAYADO CON BROCHA DE PELO, LOSAS DE 3.00x2.00 MTS JUNTAS FRIAS ACABADO CON VOLTEADOR INCLUYE CIMBRA, FRONTERAS.</v>
          </cell>
          <cell r="I81">
            <v>20024.07</v>
          </cell>
          <cell r="J81" t="str">
            <v>$</v>
          </cell>
          <cell r="Q81">
            <v>20024.07</v>
          </cell>
        </row>
        <row r="83">
          <cell r="B83" t="str">
            <v>31266</v>
          </cell>
          <cell r="C83" t="str">
            <v>FORJADO DE NARIZ EN BANQUETAS 0.10 MTS, INCLUYE CIMBRA COMUN ACERO #3 A CADA 40 CMS SENTIDO VERTICAL AHOGADO EN MURETE ENRASE O GUARNICION Y 1 VARILLA #3 PERIMETRAL, INCLUYE CHAFLAN EN FILO DE LECHO INFERIOR ACABADO CON VOLTEADOR EN EL SUPERIOR DECIMBRADO</v>
          </cell>
          <cell r="I83">
            <v>728.71</v>
          </cell>
          <cell r="J83" t="str">
            <v>$</v>
          </cell>
          <cell r="Q83">
            <v>728.71</v>
          </cell>
        </row>
        <row r="85">
          <cell r="B85" t="str">
            <v>32001</v>
          </cell>
          <cell r="C85" t="str">
            <v>APLANADO  EN  MUROS  DE   BLOCK  CON  MORTERO CEMENTO-ARENA 1:3 A  PLOMO  Y  REGLA  ACABADO CON FLOTA DE HULE INCLUYE REMATES Y EMBOQUILLADOS.</v>
          </cell>
          <cell r="I85">
            <v>14654.01</v>
          </cell>
          <cell r="J85" t="str">
            <v>$</v>
          </cell>
          <cell r="P85">
            <v>7327.0050000000001</v>
          </cell>
          <cell r="Q85">
            <v>7327.0050000000001</v>
          </cell>
        </row>
        <row r="87">
          <cell r="B87" t="str">
            <v>35501</v>
          </cell>
          <cell r="C87" t="str">
            <v>SUMINISTRO Y COLOCACION DE YESO EN PLAFONES Y TRABES, TRABAJO TERMINADO INCLUYE PREPARACION DE SUPERFICIE, BOQUILLAS, ANDAMIOS, MANO DE OBRA Y MATERIALES.</v>
          </cell>
          <cell r="I87">
            <v>10703.79</v>
          </cell>
          <cell r="J87" t="str">
            <v>$</v>
          </cell>
          <cell r="P87">
            <v>10703.79</v>
          </cell>
        </row>
        <row r="89">
          <cell r="B89" t="str">
            <v>34003</v>
          </cell>
          <cell r="C89" t="str">
            <v>PINTURA VINILICA MARCA DOAL GRAN TURISMO EN MUROS, COLUMNAS, TRABES Y PLAFONES TRABAJO TERMINADO INCLUYE PREPARACION DE SUPERFICIE REBABEAR Y PLASTE NECESARIOS INCLUYE ZOCLOS.</v>
          </cell>
          <cell r="I89">
            <v>8345.7000000000007</v>
          </cell>
          <cell r="J89" t="str">
            <v>$</v>
          </cell>
          <cell r="R89">
            <v>8345.7000000000007</v>
          </cell>
        </row>
        <row r="91">
          <cell r="B91" t="str">
            <v>35005</v>
          </cell>
          <cell r="C91" t="str">
            <v>SUMINISTRO Y APLICACIÓN DE IMPERMEABILIZANTE EN CALIENTE A BASE DE PRIMER, TAPA-POROS, ASFALTO OXIDADO #2 A RAZON DE 4 KG/M2; ALTERNANDO CON FIBRA DE VIDRIO ASFALTADA (PERMAFELT) 2 CAPAS, POSTERIORMENTE ASFALTO Y TERMINACION CON CARTON MINERALIZADO Y SELL</v>
          </cell>
          <cell r="I91">
            <v>18619.29</v>
          </cell>
          <cell r="J91" t="str">
            <v>$</v>
          </cell>
          <cell r="P91">
            <v>18619.29</v>
          </cell>
        </row>
        <row r="93">
          <cell r="B93" t="str">
            <v>37005</v>
          </cell>
          <cell r="C93" t="str">
            <v>LIMPIEZA DE PISOS DE CONCRETO Y/O MOSAICO DE PASTA, CERAMICA, ETC CON CEPILLO, AGUA Y ACIDO CLORHIDRICO.</v>
          </cell>
          <cell r="I93">
            <v>587.07000000000005</v>
          </cell>
          <cell r="J93" t="str">
            <v>$</v>
          </cell>
          <cell r="R93">
            <v>587.07000000000005</v>
          </cell>
        </row>
        <row r="95">
          <cell r="B95" t="str">
            <v>37030</v>
          </cell>
          <cell r="C95" t="str">
            <v>LIMPIEZA DE VIDRIOS Y TABLETAS POR AMBAS CARAS.</v>
          </cell>
          <cell r="I95">
            <v>104.23</v>
          </cell>
          <cell r="J95" t="str">
            <v>$</v>
          </cell>
          <cell r="R95">
            <v>104.23</v>
          </cell>
        </row>
        <row r="97">
          <cell r="B97" t="str">
            <v>38036</v>
          </cell>
          <cell r="C97" t="str">
            <v>SEPARACION MURO-COLUMNA CON CANAL DE LAMINA #18 DE 0.28 DESARROLLO CON PLACA POLIESTIRENO DE 3/4" Y 15 CMS ANCHO FIJADA A COLUMNA.</v>
          </cell>
          <cell r="I97">
            <v>621.99</v>
          </cell>
          <cell r="J97" t="str">
            <v>$</v>
          </cell>
          <cell r="N97">
            <v>621.99</v>
          </cell>
        </row>
        <row r="99">
          <cell r="C99" t="str">
            <v>04.- HERRERIA Y CARPINTERIA</v>
          </cell>
          <cell r="I99">
            <v>0</v>
          </cell>
          <cell r="J99" t="str">
            <v>$</v>
          </cell>
        </row>
        <row r="101">
          <cell r="B101" t="str">
            <v>46000</v>
          </cell>
          <cell r="C101" t="str">
            <v>SUMINISTRO Y COLOCACION DE MARCO Y PUERTA DE HERRERIA TUBULAR, CAL. #18, INCLUYE PRIMER, PINTURA ESMALTE A DOS MANOS, CHAPA DE PARCHE Y JALADERA AMBOS SENTIDOS, HERRAJES NECESARIOS DE 1.00x2.50 MTS.</v>
          </cell>
          <cell r="I101">
            <v>4077.2</v>
          </cell>
          <cell r="J101" t="str">
            <v>$</v>
          </cell>
          <cell r="R101">
            <v>4077.2</v>
          </cell>
        </row>
        <row r="103">
          <cell r="B103" t="str">
            <v>49110</v>
          </cell>
          <cell r="C103" t="str">
            <v>COLOCACION DE CANCELARÍA DE ALUMINIO FIJADA CON TAQUETES Y TORNILLOS, SUMINISTRADA POR CAPECE, INCLUYE FLETES DEL ALMACEN DE CAPECE A LA OBRA Y MANIOBRAS.</v>
          </cell>
          <cell r="I103">
            <v>2114.5300000000002</v>
          </cell>
          <cell r="J103" t="str">
            <v>$</v>
          </cell>
          <cell r="R103">
            <v>2114.5300000000002</v>
          </cell>
        </row>
        <row r="105">
          <cell r="B105" t="str">
            <v>49005</v>
          </cell>
          <cell r="C105" t="str">
            <v>MUEBLE GUARDA (USOS MULTIPLES) CON BASTIDOR DE MADERA Y TRIPLAY ACABADO CON ESMALTE MATE 2 MANOS 5.15x0.80x2.50 MTS. (SEGÚN PLANO DET-008.)</v>
          </cell>
          <cell r="I105">
            <v>5887.48</v>
          </cell>
          <cell r="J105" t="str">
            <v>$</v>
          </cell>
          <cell r="R105">
            <v>5887.48</v>
          </cell>
        </row>
        <row r="107">
          <cell r="C107" t="str">
            <v>05.- INSTALACIONES</v>
          </cell>
          <cell r="I107">
            <v>0</v>
          </cell>
          <cell r="J107" t="str">
            <v>$</v>
          </cell>
        </row>
        <row r="109">
          <cell r="B109" t="str">
            <v>50008</v>
          </cell>
          <cell r="C109" t="str">
            <v>SALIDA DE ALUMBRADO CON CAJA DE LAMINA Y TUBO PVC LIGERO INCLUYE APAGADOR Y CABLE VINANEL.</v>
          </cell>
          <cell r="I109">
            <v>6463.68</v>
          </cell>
          <cell r="J109" t="str">
            <v>$</v>
          </cell>
          <cell r="O109">
            <v>6463.68</v>
          </cell>
        </row>
        <row r="111">
          <cell r="B111" t="str">
            <v>50040</v>
          </cell>
          <cell r="C111" t="str">
            <v>SUMINISTRO Y COLOCACION DE TABLERO DE CONTROL QO4,  INCLUYE PRUEBAS MONOFASICO.</v>
          </cell>
          <cell r="I111">
            <v>294.72000000000003</v>
          </cell>
          <cell r="J111" t="str">
            <v>$</v>
          </cell>
          <cell r="P111">
            <v>294.72000000000003</v>
          </cell>
        </row>
        <row r="113">
          <cell r="B113">
            <v>50019</v>
          </cell>
          <cell r="C113" t="str">
            <v>COLOCACION DE LUMINARIA  FLUORESCENTE DE SOBREPONER 2x20 W CON ACRILICO DIFUSOR ENVOLVENTE, GABINETE METALICO, BALASTRAS Y TUBO U.O.T. ANCLAS HILTI (4 POR PZA.), INCLUYE FLETE, ALMACEN CAPECE-OBRA</v>
          </cell>
          <cell r="I113">
            <v>1213.7</v>
          </cell>
          <cell r="J113" t="str">
            <v>$</v>
          </cell>
          <cell r="R113">
            <v>1213.7</v>
          </cell>
        </row>
        <row r="115">
          <cell r="B115">
            <v>50027</v>
          </cell>
          <cell r="C115" t="str">
            <v>COLOCACION DE VENTILADOR DE TECHO DE 52" DE 5 VELOCIDADES, INCLUYE CONEXIONES Y FIJACION A CAJA (VARILLA 3/8" SENTIDO LONGITUDINAL), INCLUYE FLETE, ALMACEN CAPECE-OBRA.</v>
          </cell>
          <cell r="I115">
            <v>1226.8</v>
          </cell>
          <cell r="J115" t="str">
            <v>$</v>
          </cell>
          <cell r="R115">
            <v>1226.8</v>
          </cell>
        </row>
        <row r="117">
          <cell r="B117" t="str">
            <v>50402</v>
          </cell>
          <cell r="C117" t="str">
            <v>COLOCACION DE PIZARRON DE 0.90x3.00 MTS SUMINISTRO POR CAPECE INCLUYE TAQUETES TORNILLOS Y FLETE DEL ALMACEN A LA OBRA.</v>
          </cell>
          <cell r="I117">
            <v>167.47</v>
          </cell>
          <cell r="J117" t="str">
            <v>$</v>
          </cell>
          <cell r="R117">
            <v>167.47</v>
          </cell>
        </row>
        <row r="118">
          <cell r="B118" t="str">
            <v/>
          </cell>
        </row>
        <row r="119">
          <cell r="C119" t="str">
            <v>06.- OBRA EXTERIOR</v>
          </cell>
          <cell r="I119">
            <v>0</v>
          </cell>
          <cell r="J119" t="str">
            <v>$</v>
          </cell>
        </row>
        <row r="121">
          <cell r="B121" t="str">
            <v>61013</v>
          </cell>
          <cell r="C121" t="str">
            <v>REGISTRO ELECTRICO 60x60x80 CMS CON BLOCK CEMENTO, APLANADO INTERIOR Y EXTERIOR FLOTEADO, MARCO Y CONTRAMARCO METALICO, CADENA DE REMATE, FONDO GRAVA, TAPA DE CONCRETO ASA Y PINTURA.</v>
          </cell>
          <cell r="I121">
            <v>875.13</v>
          </cell>
          <cell r="J121" t="str">
            <v>$</v>
          </cell>
          <cell r="P121">
            <v>875.13</v>
          </cell>
        </row>
        <row r="123">
          <cell r="B123" t="str">
            <v>61031</v>
          </cell>
          <cell r="C123" t="str">
            <v>SUMINISTRO Y TENDIDO DE TUBO PVC RIGIDO PESADO 19 MM DE DIAMETRO, INCLUYE TRAZO, EXCAVACION, RELLENO COMPACTADO, CONEXIONES.</v>
          </cell>
          <cell r="I123">
            <v>2975.5</v>
          </cell>
          <cell r="J123" t="str">
            <v>$</v>
          </cell>
          <cell r="P123">
            <v>2975.5</v>
          </cell>
        </row>
        <row r="125">
          <cell r="B125" t="str">
            <v>61104</v>
          </cell>
          <cell r="C125" t="str">
            <v>SUMINISTRO Y TENDIDO DE CABLE T. H. W.  90º CAL #8, INCLUYE 3% DESPERDICIO Y 3% PUNTAS CONEXIONES, ABRAZADERA MECANICA Y CINTA VULCANIZABLE PARA DERIVACIONES.</v>
          </cell>
          <cell r="I125">
            <v>2296</v>
          </cell>
          <cell r="J125" t="str">
            <v>$</v>
          </cell>
          <cell r="P125">
            <v>2296</v>
          </cell>
        </row>
        <row r="127">
          <cell r="B127" t="str">
            <v>61106</v>
          </cell>
          <cell r="C127" t="str">
            <v>SUMINISTRO Y TENDIDO DE CABLE T. H. W.  90º CAL #10, INCLUYE 3% DESPERDICIO Y 3% PUNTAS CONEXIONES, ABRAZADERA MECANICA Y CINTA VULCANIZABLE PARA DERIVACIONES.</v>
          </cell>
          <cell r="I127">
            <v>841</v>
          </cell>
          <cell r="J127" t="str">
            <v>$</v>
          </cell>
          <cell r="P127">
            <v>841</v>
          </cell>
        </row>
        <row r="129">
          <cell r="C129" t="str">
            <v>B).- ANDADOR</v>
          </cell>
          <cell r="I129">
            <v>0</v>
          </cell>
          <cell r="J129" t="str">
            <v>$</v>
          </cell>
        </row>
        <row r="131">
          <cell r="B131" t="str">
            <v>11061</v>
          </cell>
          <cell r="C131" t="str">
            <v>LIMPIA, TRAZO Y NIVELACION DEL TERRENO ( AREA DE EDIFICIO ).</v>
          </cell>
          <cell r="I131">
            <v>507.2</v>
          </cell>
          <cell r="J131" t="str">
            <v>$</v>
          </cell>
          <cell r="M131">
            <v>507.2</v>
          </cell>
        </row>
        <row r="133">
          <cell r="B133" t="str">
            <v>11071</v>
          </cell>
          <cell r="C133" t="str">
            <v>EXCAVACION A MANO EN  TERRENO TIPO "A"  INVESTIGADO EN OBRA, A CUALQUIER PROFUNDIDAD INCLUYE:  AFINE DE TALUDES,   ACARREO  DENTRO  Y FUERA  DE LA OBRA DEL MATERIAL NO UTILIZABLE.</v>
          </cell>
          <cell r="I133">
            <v>809.34</v>
          </cell>
          <cell r="J133" t="str">
            <v>$</v>
          </cell>
          <cell r="M133">
            <v>809.34</v>
          </cell>
        </row>
        <row r="134">
          <cell r="M134">
            <v>0</v>
          </cell>
        </row>
        <row r="135">
          <cell r="B135" t="str">
            <v>11101</v>
          </cell>
          <cell r="C135" t="str">
            <v>PLANTILLA  DE  CONCRETO  HECHA  EN  OBRA F'c= 100 KG/CM2 DE 6 CMS. DE ESPESOR.</v>
          </cell>
          <cell r="I135">
            <v>159.69999999999999</v>
          </cell>
          <cell r="J135" t="str">
            <v>$</v>
          </cell>
          <cell r="M135">
            <v>159.69999999999999</v>
          </cell>
        </row>
        <row r="136">
          <cell r="M136">
            <v>0</v>
          </cell>
        </row>
        <row r="137">
          <cell r="B137" t="str">
            <v>11131</v>
          </cell>
          <cell r="C137" t="str">
            <v>SUMINISTRO Y   RELLENO   DE  MATERIAL  INERTE COMPACTADO CON PISON Y AGUA EN  CAPAS  DE  20 CMS. DE ESPESOR INCLUYE ACARREO DENTRO  DE LA OBRA MEDIDO COMPACTADO.</v>
          </cell>
          <cell r="I137">
            <v>2324.64</v>
          </cell>
          <cell r="J137" t="str">
            <v>$</v>
          </cell>
          <cell r="M137">
            <v>2324.64</v>
          </cell>
        </row>
        <row r="139">
          <cell r="B139" t="str">
            <v>11500</v>
          </cell>
          <cell r="C139" t="str">
            <v>MURETE DE ENRASE DE BLOCK DE CEMENTO DE 15x20x40 CMS ASENTADO CON MORTERO CEMENTO ARENA 1:3 ACABADO COMUN DE 15 CMS DE ESPESOR CON CELDAS RELLENAS DE CONCRETO F'c= 100 KG/CM2.</v>
          </cell>
          <cell r="I139">
            <v>4230.28</v>
          </cell>
          <cell r="J139" t="str">
            <v>$</v>
          </cell>
          <cell r="N139">
            <v>4230.28</v>
          </cell>
        </row>
        <row r="141">
          <cell r="B141" t="str">
            <v>31220</v>
          </cell>
          <cell r="C141" t="str">
            <v>PISO DE CONCRETO F'c= 150 KG/CM2 DE 10 CMS DE ESPESOR ACABADO PULIDO Y RAYADO CON BROCHA DE PELO, LOSAS DE 3.00x2.00 MTS JUNTAS FRIAS ACABADO CON VOLTEADOR INCLUYE CIMBRA, FRONTERAS.</v>
          </cell>
          <cell r="I141">
            <v>14871.2</v>
          </cell>
          <cell r="J141" t="str">
            <v>$</v>
          </cell>
          <cell r="N141">
            <v>14871.2</v>
          </cell>
        </row>
        <row r="143">
          <cell r="B143" t="str">
            <v>31262</v>
          </cell>
          <cell r="C143" t="str">
            <v>FORJADO DE NARIZ DE CONCRETO F'c= 150 KG/CM2, INCLUYE CIMBRA Y ACERO 0.8 KG/ML PARA REMATE PISO LADO POSTERIOR DEL EDIFICIO.</v>
          </cell>
          <cell r="I143">
            <v>2489.7600000000002</v>
          </cell>
          <cell r="J143" t="str">
            <v>$</v>
          </cell>
          <cell r="N143">
            <v>2489.7600000000002</v>
          </cell>
        </row>
        <row r="146">
          <cell r="G146" t="str">
            <v>SUMA   $ :</v>
          </cell>
          <cell r="I146">
            <v>286134.82000000012</v>
          </cell>
        </row>
        <row r="147">
          <cell r="AA147">
            <v>0</v>
          </cell>
        </row>
        <row r="148">
          <cell r="I148" t="str">
            <v>%   PARCIAL      :</v>
          </cell>
          <cell r="K148">
            <v>0</v>
          </cell>
          <cell r="L148">
            <v>0</v>
          </cell>
          <cell r="M148">
            <v>0.18721643175059915</v>
          </cell>
          <cell r="N148">
            <v>0.14297510173700631</v>
          </cell>
          <cell r="O148">
            <v>0.3243963632248601</v>
          </cell>
          <cell r="P148">
            <v>0.15353753520805327</v>
          </cell>
          <cell r="Q148">
            <v>0.10896197463838894</v>
          </cell>
          <cell r="R148">
            <v>8.2912593441091822E-2</v>
          </cell>
          <cell r="S148">
            <v>0</v>
          </cell>
          <cell r="T148">
            <v>0</v>
          </cell>
          <cell r="U148">
            <v>0</v>
          </cell>
          <cell r="V148">
            <v>0</v>
          </cell>
          <cell r="W148">
            <v>0</v>
          </cell>
          <cell r="X148">
            <v>0</v>
          </cell>
          <cell r="Y148">
            <v>0</v>
          </cell>
          <cell r="Z148">
            <v>0</v>
          </cell>
        </row>
        <row r="149">
          <cell r="C149" t="str">
            <v>E R O G A C I O N E S:</v>
          </cell>
          <cell r="I149" t="str">
            <v>%   ACUMULADO      :</v>
          </cell>
          <cell r="K149">
            <v>0</v>
          </cell>
          <cell r="L149">
            <v>0</v>
          </cell>
          <cell r="M149">
            <v>0.18721643175059915</v>
          </cell>
          <cell r="N149">
            <v>0.33019153348760549</v>
          </cell>
          <cell r="O149">
            <v>0.65458789671246564</v>
          </cell>
          <cell r="P149">
            <v>0.80812543192051889</v>
          </cell>
          <cell r="Q149">
            <v>0.91708740655890775</v>
          </cell>
          <cell r="R149">
            <v>0.99999999999999956</v>
          </cell>
          <cell r="S149">
            <v>0.99999999999999956</v>
          </cell>
          <cell r="T149">
            <v>0.99999999999999956</v>
          </cell>
          <cell r="U149">
            <v>0.99999999999999956</v>
          </cell>
          <cell r="V149">
            <v>0.99999999999999956</v>
          </cell>
          <cell r="W149">
            <v>0.99999999999999956</v>
          </cell>
          <cell r="X149">
            <v>0.99999999999999956</v>
          </cell>
        </row>
        <row r="150">
          <cell r="I150" t="str">
            <v>EROGACION    MENSUAL       $   :</v>
          </cell>
          <cell r="K150">
            <v>0</v>
          </cell>
          <cell r="L150">
            <v>0</v>
          </cell>
          <cell r="M150">
            <v>53569.14</v>
          </cell>
          <cell r="N150">
            <v>40910.155000000006</v>
          </cell>
          <cell r="O150">
            <v>92821.095000000001</v>
          </cell>
          <cell r="P150">
            <v>43932.435000000005</v>
          </cell>
          <cell r="Q150">
            <v>31177.814999999999</v>
          </cell>
          <cell r="R150">
            <v>23724.18</v>
          </cell>
          <cell r="S150">
            <v>0</v>
          </cell>
          <cell r="T150">
            <v>0</v>
          </cell>
          <cell r="U150">
            <v>0</v>
          </cell>
          <cell r="V150">
            <v>0</v>
          </cell>
          <cell r="W150">
            <v>0</v>
          </cell>
          <cell r="X150">
            <v>0</v>
          </cell>
        </row>
        <row r="151">
          <cell r="I151" t="str">
            <v>EROGACION    ACUMULADA  $   :</v>
          </cell>
          <cell r="K151">
            <v>0</v>
          </cell>
          <cell r="L151">
            <v>0</v>
          </cell>
          <cell r="M151">
            <v>53569.14</v>
          </cell>
          <cell r="N151">
            <v>94479.295000000013</v>
          </cell>
          <cell r="O151">
            <v>187300.39</v>
          </cell>
          <cell r="P151">
            <v>231232.82500000001</v>
          </cell>
          <cell r="Q151">
            <v>262410.64</v>
          </cell>
          <cell r="R151">
            <v>286134.82</v>
          </cell>
          <cell r="S151">
            <v>286134.82</v>
          </cell>
          <cell r="T151">
            <v>286134.82</v>
          </cell>
          <cell r="U151">
            <v>286134.82</v>
          </cell>
          <cell r="V151">
            <v>286134.82</v>
          </cell>
          <cell r="W151">
            <v>286134.82</v>
          </cell>
          <cell r="X151">
            <v>286134.82</v>
          </cell>
        </row>
        <row r="156">
          <cell r="C156" t="str">
            <v xml:space="preserve">  ELABORO: ____________________________</v>
          </cell>
          <cell r="F156" t="str">
            <v>CISE DE MEXICO</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2060"/>
    <pageSetUpPr fitToPage="1"/>
  </sheetPr>
  <dimension ref="A1:H281"/>
  <sheetViews>
    <sheetView tabSelected="1" view="pageBreakPreview" topLeftCell="A73" zoomScale="70" zoomScaleNormal="70" zoomScaleSheetLayoutView="70" workbookViewId="0">
      <selection activeCell="B92" sqref="B92:H92"/>
    </sheetView>
  </sheetViews>
  <sheetFormatPr baseColWidth="10" defaultRowHeight="12.75" x14ac:dyDescent="0.2"/>
  <cols>
    <col min="1" max="1" width="6.28515625" style="1" customWidth="1"/>
    <col min="2" max="2" width="16.28515625" style="7" customWidth="1"/>
    <col min="3" max="3" width="82" style="1" customWidth="1"/>
    <col min="4" max="4" width="12.5703125" style="7" customWidth="1"/>
    <col min="5" max="5" width="18.7109375" style="15" customWidth="1"/>
    <col min="6" max="6" width="18.42578125" style="18" customWidth="1"/>
    <col min="7" max="7" width="38.5703125" style="18" customWidth="1"/>
    <col min="8" max="8" width="18.42578125" style="18" customWidth="1"/>
    <col min="9" max="238" width="11.42578125" style="1"/>
    <col min="239" max="239" width="2.85546875" style="1" customWidth="1"/>
    <col min="240" max="241" width="12.85546875" style="1" customWidth="1"/>
    <col min="242" max="243" width="8.85546875" style="1" customWidth="1"/>
    <col min="244" max="244" width="17" style="1" customWidth="1"/>
    <col min="245" max="251" width="8.85546875" style="1" customWidth="1"/>
    <col min="252" max="252" width="15.140625" style="1" customWidth="1"/>
    <col min="253" max="253" width="12.140625" style="1" customWidth="1"/>
    <col min="254" max="254" width="16.85546875" style="1" customWidth="1"/>
    <col min="255" max="255" width="14.85546875" style="1" customWidth="1"/>
    <col min="256" max="256" width="25.140625" style="1" customWidth="1"/>
    <col min="257" max="494" width="11.42578125" style="1"/>
    <col min="495" max="495" width="2.85546875" style="1" customWidth="1"/>
    <col min="496" max="497" width="12.85546875" style="1" customWidth="1"/>
    <col min="498" max="499" width="8.85546875" style="1" customWidth="1"/>
    <col min="500" max="500" width="17" style="1" customWidth="1"/>
    <col min="501" max="507" width="8.85546875" style="1" customWidth="1"/>
    <col min="508" max="508" width="15.140625" style="1" customWidth="1"/>
    <col min="509" max="509" width="12.140625" style="1" customWidth="1"/>
    <col min="510" max="510" width="16.85546875" style="1" customWidth="1"/>
    <col min="511" max="511" width="14.85546875" style="1" customWidth="1"/>
    <col min="512" max="512" width="25.140625" style="1" customWidth="1"/>
    <col min="513" max="750" width="11.42578125" style="1"/>
    <col min="751" max="751" width="2.85546875" style="1" customWidth="1"/>
    <col min="752" max="753" width="12.85546875" style="1" customWidth="1"/>
    <col min="754" max="755" width="8.85546875" style="1" customWidth="1"/>
    <col min="756" max="756" width="17" style="1" customWidth="1"/>
    <col min="757" max="763" width="8.85546875" style="1" customWidth="1"/>
    <col min="764" max="764" width="15.140625" style="1" customWidth="1"/>
    <col min="765" max="765" width="12.140625" style="1" customWidth="1"/>
    <col min="766" max="766" width="16.85546875" style="1" customWidth="1"/>
    <col min="767" max="767" width="14.85546875" style="1" customWidth="1"/>
    <col min="768" max="768" width="25.140625" style="1" customWidth="1"/>
    <col min="769" max="1006" width="11.42578125" style="1"/>
    <col min="1007" max="1007" width="2.85546875" style="1" customWidth="1"/>
    <col min="1008" max="1009" width="12.85546875" style="1" customWidth="1"/>
    <col min="1010" max="1011" width="8.85546875" style="1" customWidth="1"/>
    <col min="1012" max="1012" width="17" style="1" customWidth="1"/>
    <col min="1013" max="1019" width="8.85546875" style="1" customWidth="1"/>
    <col min="1020" max="1020" width="15.140625" style="1" customWidth="1"/>
    <col min="1021" max="1021" width="12.140625" style="1" customWidth="1"/>
    <col min="1022" max="1022" width="16.85546875" style="1" customWidth="1"/>
    <col min="1023" max="1023" width="14.85546875" style="1" customWidth="1"/>
    <col min="1024" max="1024" width="25.140625" style="1" customWidth="1"/>
    <col min="1025" max="1262" width="11.42578125" style="1"/>
    <col min="1263" max="1263" width="2.85546875" style="1" customWidth="1"/>
    <col min="1264" max="1265" width="12.85546875" style="1" customWidth="1"/>
    <col min="1266" max="1267" width="8.85546875" style="1" customWidth="1"/>
    <col min="1268" max="1268" width="17" style="1" customWidth="1"/>
    <col min="1269" max="1275" width="8.85546875" style="1" customWidth="1"/>
    <col min="1276" max="1276" width="15.140625" style="1" customWidth="1"/>
    <col min="1277" max="1277" width="12.140625" style="1" customWidth="1"/>
    <col min="1278" max="1278" width="16.85546875" style="1" customWidth="1"/>
    <col min="1279" max="1279" width="14.85546875" style="1" customWidth="1"/>
    <col min="1280" max="1280" width="25.140625" style="1" customWidth="1"/>
    <col min="1281" max="1518" width="11.42578125" style="1"/>
    <col min="1519" max="1519" width="2.85546875" style="1" customWidth="1"/>
    <col min="1520" max="1521" width="12.85546875" style="1" customWidth="1"/>
    <col min="1522" max="1523" width="8.85546875" style="1" customWidth="1"/>
    <col min="1524" max="1524" width="17" style="1" customWidth="1"/>
    <col min="1525" max="1531" width="8.85546875" style="1" customWidth="1"/>
    <col min="1532" max="1532" width="15.140625" style="1" customWidth="1"/>
    <col min="1533" max="1533" width="12.140625" style="1" customWidth="1"/>
    <col min="1534" max="1534" width="16.85546875" style="1" customWidth="1"/>
    <col min="1535" max="1535" width="14.85546875" style="1" customWidth="1"/>
    <col min="1536" max="1536" width="25.140625" style="1" customWidth="1"/>
    <col min="1537" max="1774" width="11.42578125" style="1"/>
    <col min="1775" max="1775" width="2.85546875" style="1" customWidth="1"/>
    <col min="1776" max="1777" width="12.85546875" style="1" customWidth="1"/>
    <col min="1778" max="1779" width="8.85546875" style="1" customWidth="1"/>
    <col min="1780" max="1780" width="17" style="1" customWidth="1"/>
    <col min="1781" max="1787" width="8.85546875" style="1" customWidth="1"/>
    <col min="1788" max="1788" width="15.140625" style="1" customWidth="1"/>
    <col min="1789" max="1789" width="12.140625" style="1" customWidth="1"/>
    <col min="1790" max="1790" width="16.85546875" style="1" customWidth="1"/>
    <col min="1791" max="1791" width="14.85546875" style="1" customWidth="1"/>
    <col min="1792" max="1792" width="25.140625" style="1" customWidth="1"/>
    <col min="1793" max="2030" width="11.42578125" style="1"/>
    <col min="2031" max="2031" width="2.85546875" style="1" customWidth="1"/>
    <col min="2032" max="2033" width="12.85546875" style="1" customWidth="1"/>
    <col min="2034" max="2035" width="8.85546875" style="1" customWidth="1"/>
    <col min="2036" max="2036" width="17" style="1" customWidth="1"/>
    <col min="2037" max="2043" width="8.85546875" style="1" customWidth="1"/>
    <col min="2044" max="2044" width="15.140625" style="1" customWidth="1"/>
    <col min="2045" max="2045" width="12.140625" style="1" customWidth="1"/>
    <col min="2046" max="2046" width="16.85546875" style="1" customWidth="1"/>
    <col min="2047" max="2047" width="14.85546875" style="1" customWidth="1"/>
    <col min="2048" max="2048" width="25.140625" style="1" customWidth="1"/>
    <col min="2049" max="2286" width="11.42578125" style="1"/>
    <col min="2287" max="2287" width="2.85546875" style="1" customWidth="1"/>
    <col min="2288" max="2289" width="12.85546875" style="1" customWidth="1"/>
    <col min="2290" max="2291" width="8.85546875" style="1" customWidth="1"/>
    <col min="2292" max="2292" width="17" style="1" customWidth="1"/>
    <col min="2293" max="2299" width="8.85546875" style="1" customWidth="1"/>
    <col min="2300" max="2300" width="15.140625" style="1" customWidth="1"/>
    <col min="2301" max="2301" width="12.140625" style="1" customWidth="1"/>
    <col min="2302" max="2302" width="16.85546875" style="1" customWidth="1"/>
    <col min="2303" max="2303" width="14.85546875" style="1" customWidth="1"/>
    <col min="2304" max="2304" width="25.140625" style="1" customWidth="1"/>
    <col min="2305" max="2542" width="11.42578125" style="1"/>
    <col min="2543" max="2543" width="2.85546875" style="1" customWidth="1"/>
    <col min="2544" max="2545" width="12.85546875" style="1" customWidth="1"/>
    <col min="2546" max="2547" width="8.85546875" style="1" customWidth="1"/>
    <col min="2548" max="2548" width="17" style="1" customWidth="1"/>
    <col min="2549" max="2555" width="8.85546875" style="1" customWidth="1"/>
    <col min="2556" max="2556" width="15.140625" style="1" customWidth="1"/>
    <col min="2557" max="2557" width="12.140625" style="1" customWidth="1"/>
    <col min="2558" max="2558" width="16.85546875" style="1" customWidth="1"/>
    <col min="2559" max="2559" width="14.85546875" style="1" customWidth="1"/>
    <col min="2560" max="2560" width="25.140625" style="1" customWidth="1"/>
    <col min="2561" max="2798" width="11.42578125" style="1"/>
    <col min="2799" max="2799" width="2.85546875" style="1" customWidth="1"/>
    <col min="2800" max="2801" width="12.85546875" style="1" customWidth="1"/>
    <col min="2802" max="2803" width="8.85546875" style="1" customWidth="1"/>
    <col min="2804" max="2804" width="17" style="1" customWidth="1"/>
    <col min="2805" max="2811" width="8.85546875" style="1" customWidth="1"/>
    <col min="2812" max="2812" width="15.140625" style="1" customWidth="1"/>
    <col min="2813" max="2813" width="12.140625" style="1" customWidth="1"/>
    <col min="2814" max="2814" width="16.85546875" style="1" customWidth="1"/>
    <col min="2815" max="2815" width="14.85546875" style="1" customWidth="1"/>
    <col min="2816" max="2816" width="25.140625" style="1" customWidth="1"/>
    <col min="2817" max="3054" width="11.42578125" style="1"/>
    <col min="3055" max="3055" width="2.85546875" style="1" customWidth="1"/>
    <col min="3056" max="3057" width="12.85546875" style="1" customWidth="1"/>
    <col min="3058" max="3059" width="8.85546875" style="1" customWidth="1"/>
    <col min="3060" max="3060" width="17" style="1" customWidth="1"/>
    <col min="3061" max="3067" width="8.85546875" style="1" customWidth="1"/>
    <col min="3068" max="3068" width="15.140625" style="1" customWidth="1"/>
    <col min="3069" max="3069" width="12.140625" style="1" customWidth="1"/>
    <col min="3070" max="3070" width="16.85546875" style="1" customWidth="1"/>
    <col min="3071" max="3071" width="14.85546875" style="1" customWidth="1"/>
    <col min="3072" max="3072" width="25.140625" style="1" customWidth="1"/>
    <col min="3073" max="3310" width="11.42578125" style="1"/>
    <col min="3311" max="3311" width="2.85546875" style="1" customWidth="1"/>
    <col min="3312" max="3313" width="12.85546875" style="1" customWidth="1"/>
    <col min="3314" max="3315" width="8.85546875" style="1" customWidth="1"/>
    <col min="3316" max="3316" width="17" style="1" customWidth="1"/>
    <col min="3317" max="3323" width="8.85546875" style="1" customWidth="1"/>
    <col min="3324" max="3324" width="15.140625" style="1" customWidth="1"/>
    <col min="3325" max="3325" width="12.140625" style="1" customWidth="1"/>
    <col min="3326" max="3326" width="16.85546875" style="1" customWidth="1"/>
    <col min="3327" max="3327" width="14.85546875" style="1" customWidth="1"/>
    <col min="3328" max="3328" width="25.140625" style="1" customWidth="1"/>
    <col min="3329" max="3566" width="11.42578125" style="1"/>
    <col min="3567" max="3567" width="2.85546875" style="1" customWidth="1"/>
    <col min="3568" max="3569" width="12.85546875" style="1" customWidth="1"/>
    <col min="3570" max="3571" width="8.85546875" style="1" customWidth="1"/>
    <col min="3572" max="3572" width="17" style="1" customWidth="1"/>
    <col min="3573" max="3579" width="8.85546875" style="1" customWidth="1"/>
    <col min="3580" max="3580" width="15.140625" style="1" customWidth="1"/>
    <col min="3581" max="3581" width="12.140625" style="1" customWidth="1"/>
    <col min="3582" max="3582" width="16.85546875" style="1" customWidth="1"/>
    <col min="3583" max="3583" width="14.85546875" style="1" customWidth="1"/>
    <col min="3584" max="3584" width="25.140625" style="1" customWidth="1"/>
    <col min="3585" max="3822" width="11.42578125" style="1"/>
    <col min="3823" max="3823" width="2.85546875" style="1" customWidth="1"/>
    <col min="3824" max="3825" width="12.85546875" style="1" customWidth="1"/>
    <col min="3826" max="3827" width="8.85546875" style="1" customWidth="1"/>
    <col min="3828" max="3828" width="17" style="1" customWidth="1"/>
    <col min="3829" max="3835" width="8.85546875" style="1" customWidth="1"/>
    <col min="3836" max="3836" width="15.140625" style="1" customWidth="1"/>
    <col min="3837" max="3837" width="12.140625" style="1" customWidth="1"/>
    <col min="3838" max="3838" width="16.85546875" style="1" customWidth="1"/>
    <col min="3839" max="3839" width="14.85546875" style="1" customWidth="1"/>
    <col min="3840" max="3840" width="25.140625" style="1" customWidth="1"/>
    <col min="3841" max="4078" width="11.42578125" style="1"/>
    <col min="4079" max="4079" width="2.85546875" style="1" customWidth="1"/>
    <col min="4080" max="4081" width="12.85546875" style="1" customWidth="1"/>
    <col min="4082" max="4083" width="8.85546875" style="1" customWidth="1"/>
    <col min="4084" max="4084" width="17" style="1" customWidth="1"/>
    <col min="4085" max="4091" width="8.85546875" style="1" customWidth="1"/>
    <col min="4092" max="4092" width="15.140625" style="1" customWidth="1"/>
    <col min="4093" max="4093" width="12.140625" style="1" customWidth="1"/>
    <col min="4094" max="4094" width="16.85546875" style="1" customWidth="1"/>
    <col min="4095" max="4095" width="14.85546875" style="1" customWidth="1"/>
    <col min="4096" max="4096" width="25.140625" style="1" customWidth="1"/>
    <col min="4097" max="4334" width="11.42578125" style="1"/>
    <col min="4335" max="4335" width="2.85546875" style="1" customWidth="1"/>
    <col min="4336" max="4337" width="12.85546875" style="1" customWidth="1"/>
    <col min="4338" max="4339" width="8.85546875" style="1" customWidth="1"/>
    <col min="4340" max="4340" width="17" style="1" customWidth="1"/>
    <col min="4341" max="4347" width="8.85546875" style="1" customWidth="1"/>
    <col min="4348" max="4348" width="15.140625" style="1" customWidth="1"/>
    <col min="4349" max="4349" width="12.140625" style="1" customWidth="1"/>
    <col min="4350" max="4350" width="16.85546875" style="1" customWidth="1"/>
    <col min="4351" max="4351" width="14.85546875" style="1" customWidth="1"/>
    <col min="4352" max="4352" width="25.140625" style="1" customWidth="1"/>
    <col min="4353" max="4590" width="11.42578125" style="1"/>
    <col min="4591" max="4591" width="2.85546875" style="1" customWidth="1"/>
    <col min="4592" max="4593" width="12.85546875" style="1" customWidth="1"/>
    <col min="4594" max="4595" width="8.85546875" style="1" customWidth="1"/>
    <col min="4596" max="4596" width="17" style="1" customWidth="1"/>
    <col min="4597" max="4603" width="8.85546875" style="1" customWidth="1"/>
    <col min="4604" max="4604" width="15.140625" style="1" customWidth="1"/>
    <col min="4605" max="4605" width="12.140625" style="1" customWidth="1"/>
    <col min="4606" max="4606" width="16.85546875" style="1" customWidth="1"/>
    <col min="4607" max="4607" width="14.85546875" style="1" customWidth="1"/>
    <col min="4608" max="4608" width="25.140625" style="1" customWidth="1"/>
    <col min="4609" max="4846" width="11.42578125" style="1"/>
    <col min="4847" max="4847" width="2.85546875" style="1" customWidth="1"/>
    <col min="4848" max="4849" width="12.85546875" style="1" customWidth="1"/>
    <col min="4850" max="4851" width="8.85546875" style="1" customWidth="1"/>
    <col min="4852" max="4852" width="17" style="1" customWidth="1"/>
    <col min="4853" max="4859" width="8.85546875" style="1" customWidth="1"/>
    <col min="4860" max="4860" width="15.140625" style="1" customWidth="1"/>
    <col min="4861" max="4861" width="12.140625" style="1" customWidth="1"/>
    <col min="4862" max="4862" width="16.85546875" style="1" customWidth="1"/>
    <col min="4863" max="4863" width="14.85546875" style="1" customWidth="1"/>
    <col min="4864" max="4864" width="25.140625" style="1" customWidth="1"/>
    <col min="4865" max="5102" width="11.42578125" style="1"/>
    <col min="5103" max="5103" width="2.85546875" style="1" customWidth="1"/>
    <col min="5104" max="5105" width="12.85546875" style="1" customWidth="1"/>
    <col min="5106" max="5107" width="8.85546875" style="1" customWidth="1"/>
    <col min="5108" max="5108" width="17" style="1" customWidth="1"/>
    <col min="5109" max="5115" width="8.85546875" style="1" customWidth="1"/>
    <col min="5116" max="5116" width="15.140625" style="1" customWidth="1"/>
    <col min="5117" max="5117" width="12.140625" style="1" customWidth="1"/>
    <col min="5118" max="5118" width="16.85546875" style="1" customWidth="1"/>
    <col min="5119" max="5119" width="14.85546875" style="1" customWidth="1"/>
    <col min="5120" max="5120" width="25.140625" style="1" customWidth="1"/>
    <col min="5121" max="5358" width="11.42578125" style="1"/>
    <col min="5359" max="5359" width="2.85546875" style="1" customWidth="1"/>
    <col min="5360" max="5361" width="12.85546875" style="1" customWidth="1"/>
    <col min="5362" max="5363" width="8.85546875" style="1" customWidth="1"/>
    <col min="5364" max="5364" width="17" style="1" customWidth="1"/>
    <col min="5365" max="5371" width="8.85546875" style="1" customWidth="1"/>
    <col min="5372" max="5372" width="15.140625" style="1" customWidth="1"/>
    <col min="5373" max="5373" width="12.140625" style="1" customWidth="1"/>
    <col min="5374" max="5374" width="16.85546875" style="1" customWidth="1"/>
    <col min="5375" max="5375" width="14.85546875" style="1" customWidth="1"/>
    <col min="5376" max="5376" width="25.140625" style="1" customWidth="1"/>
    <col min="5377" max="5614" width="11.42578125" style="1"/>
    <col min="5615" max="5615" width="2.85546875" style="1" customWidth="1"/>
    <col min="5616" max="5617" width="12.85546875" style="1" customWidth="1"/>
    <col min="5618" max="5619" width="8.85546875" style="1" customWidth="1"/>
    <col min="5620" max="5620" width="17" style="1" customWidth="1"/>
    <col min="5621" max="5627" width="8.85546875" style="1" customWidth="1"/>
    <col min="5628" max="5628" width="15.140625" style="1" customWidth="1"/>
    <col min="5629" max="5629" width="12.140625" style="1" customWidth="1"/>
    <col min="5630" max="5630" width="16.85546875" style="1" customWidth="1"/>
    <col min="5631" max="5631" width="14.85546875" style="1" customWidth="1"/>
    <col min="5632" max="5632" width="25.140625" style="1" customWidth="1"/>
    <col min="5633" max="5870" width="11.42578125" style="1"/>
    <col min="5871" max="5871" width="2.85546875" style="1" customWidth="1"/>
    <col min="5872" max="5873" width="12.85546875" style="1" customWidth="1"/>
    <col min="5874" max="5875" width="8.85546875" style="1" customWidth="1"/>
    <col min="5876" max="5876" width="17" style="1" customWidth="1"/>
    <col min="5877" max="5883" width="8.85546875" style="1" customWidth="1"/>
    <col min="5884" max="5884" width="15.140625" style="1" customWidth="1"/>
    <col min="5885" max="5885" width="12.140625" style="1" customWidth="1"/>
    <col min="5886" max="5886" width="16.85546875" style="1" customWidth="1"/>
    <col min="5887" max="5887" width="14.85546875" style="1" customWidth="1"/>
    <col min="5888" max="5888" width="25.140625" style="1" customWidth="1"/>
    <col min="5889" max="6126" width="11.42578125" style="1"/>
    <col min="6127" max="6127" width="2.85546875" style="1" customWidth="1"/>
    <col min="6128" max="6129" width="12.85546875" style="1" customWidth="1"/>
    <col min="6130" max="6131" width="8.85546875" style="1" customWidth="1"/>
    <col min="6132" max="6132" width="17" style="1" customWidth="1"/>
    <col min="6133" max="6139" width="8.85546875" style="1" customWidth="1"/>
    <col min="6140" max="6140" width="15.140625" style="1" customWidth="1"/>
    <col min="6141" max="6141" width="12.140625" style="1" customWidth="1"/>
    <col min="6142" max="6142" width="16.85546875" style="1" customWidth="1"/>
    <col min="6143" max="6143" width="14.85546875" style="1" customWidth="1"/>
    <col min="6144" max="6144" width="25.140625" style="1" customWidth="1"/>
    <col min="6145" max="6382" width="11.42578125" style="1"/>
    <col min="6383" max="6383" width="2.85546875" style="1" customWidth="1"/>
    <col min="6384" max="6385" width="12.85546875" style="1" customWidth="1"/>
    <col min="6386" max="6387" width="8.85546875" style="1" customWidth="1"/>
    <col min="6388" max="6388" width="17" style="1" customWidth="1"/>
    <col min="6389" max="6395" width="8.85546875" style="1" customWidth="1"/>
    <col min="6396" max="6396" width="15.140625" style="1" customWidth="1"/>
    <col min="6397" max="6397" width="12.140625" style="1" customWidth="1"/>
    <col min="6398" max="6398" width="16.85546875" style="1" customWidth="1"/>
    <col min="6399" max="6399" width="14.85546875" style="1" customWidth="1"/>
    <col min="6400" max="6400" width="25.140625" style="1" customWidth="1"/>
    <col min="6401" max="6638" width="11.42578125" style="1"/>
    <col min="6639" max="6639" width="2.85546875" style="1" customWidth="1"/>
    <col min="6640" max="6641" width="12.85546875" style="1" customWidth="1"/>
    <col min="6642" max="6643" width="8.85546875" style="1" customWidth="1"/>
    <col min="6644" max="6644" width="17" style="1" customWidth="1"/>
    <col min="6645" max="6651" width="8.85546875" style="1" customWidth="1"/>
    <col min="6652" max="6652" width="15.140625" style="1" customWidth="1"/>
    <col min="6653" max="6653" width="12.140625" style="1" customWidth="1"/>
    <col min="6654" max="6654" width="16.85546875" style="1" customWidth="1"/>
    <col min="6655" max="6655" width="14.85546875" style="1" customWidth="1"/>
    <col min="6656" max="6656" width="25.140625" style="1" customWidth="1"/>
    <col min="6657" max="6894" width="11.42578125" style="1"/>
    <col min="6895" max="6895" width="2.85546875" style="1" customWidth="1"/>
    <col min="6896" max="6897" width="12.85546875" style="1" customWidth="1"/>
    <col min="6898" max="6899" width="8.85546875" style="1" customWidth="1"/>
    <col min="6900" max="6900" width="17" style="1" customWidth="1"/>
    <col min="6901" max="6907" width="8.85546875" style="1" customWidth="1"/>
    <col min="6908" max="6908" width="15.140625" style="1" customWidth="1"/>
    <col min="6909" max="6909" width="12.140625" style="1" customWidth="1"/>
    <col min="6910" max="6910" width="16.85546875" style="1" customWidth="1"/>
    <col min="6911" max="6911" width="14.85546875" style="1" customWidth="1"/>
    <col min="6912" max="6912" width="25.140625" style="1" customWidth="1"/>
    <col min="6913" max="7150" width="11.42578125" style="1"/>
    <col min="7151" max="7151" width="2.85546875" style="1" customWidth="1"/>
    <col min="7152" max="7153" width="12.85546875" style="1" customWidth="1"/>
    <col min="7154" max="7155" width="8.85546875" style="1" customWidth="1"/>
    <col min="7156" max="7156" width="17" style="1" customWidth="1"/>
    <col min="7157" max="7163" width="8.85546875" style="1" customWidth="1"/>
    <col min="7164" max="7164" width="15.140625" style="1" customWidth="1"/>
    <col min="7165" max="7165" width="12.140625" style="1" customWidth="1"/>
    <col min="7166" max="7166" width="16.85546875" style="1" customWidth="1"/>
    <col min="7167" max="7167" width="14.85546875" style="1" customWidth="1"/>
    <col min="7168" max="7168" width="25.140625" style="1" customWidth="1"/>
    <col min="7169" max="7406" width="11.42578125" style="1"/>
    <col min="7407" max="7407" width="2.85546875" style="1" customWidth="1"/>
    <col min="7408" max="7409" width="12.85546875" style="1" customWidth="1"/>
    <col min="7410" max="7411" width="8.85546875" style="1" customWidth="1"/>
    <col min="7412" max="7412" width="17" style="1" customWidth="1"/>
    <col min="7413" max="7419" width="8.85546875" style="1" customWidth="1"/>
    <col min="7420" max="7420" width="15.140625" style="1" customWidth="1"/>
    <col min="7421" max="7421" width="12.140625" style="1" customWidth="1"/>
    <col min="7422" max="7422" width="16.85546875" style="1" customWidth="1"/>
    <col min="7423" max="7423" width="14.85546875" style="1" customWidth="1"/>
    <col min="7424" max="7424" width="25.140625" style="1" customWidth="1"/>
    <col min="7425" max="7662" width="11.42578125" style="1"/>
    <col min="7663" max="7663" width="2.85546875" style="1" customWidth="1"/>
    <col min="7664" max="7665" width="12.85546875" style="1" customWidth="1"/>
    <col min="7666" max="7667" width="8.85546875" style="1" customWidth="1"/>
    <col min="7668" max="7668" width="17" style="1" customWidth="1"/>
    <col min="7669" max="7675" width="8.85546875" style="1" customWidth="1"/>
    <col min="7676" max="7676" width="15.140625" style="1" customWidth="1"/>
    <col min="7677" max="7677" width="12.140625" style="1" customWidth="1"/>
    <col min="7678" max="7678" width="16.85546875" style="1" customWidth="1"/>
    <col min="7679" max="7679" width="14.85546875" style="1" customWidth="1"/>
    <col min="7680" max="7680" width="25.140625" style="1" customWidth="1"/>
    <col min="7681" max="7918" width="11.42578125" style="1"/>
    <col min="7919" max="7919" width="2.85546875" style="1" customWidth="1"/>
    <col min="7920" max="7921" width="12.85546875" style="1" customWidth="1"/>
    <col min="7922" max="7923" width="8.85546875" style="1" customWidth="1"/>
    <col min="7924" max="7924" width="17" style="1" customWidth="1"/>
    <col min="7925" max="7931" width="8.85546875" style="1" customWidth="1"/>
    <col min="7932" max="7932" width="15.140625" style="1" customWidth="1"/>
    <col min="7933" max="7933" width="12.140625" style="1" customWidth="1"/>
    <col min="7934" max="7934" width="16.85546875" style="1" customWidth="1"/>
    <col min="7935" max="7935" width="14.85546875" style="1" customWidth="1"/>
    <col min="7936" max="7936" width="25.140625" style="1" customWidth="1"/>
    <col min="7937" max="8174" width="11.42578125" style="1"/>
    <col min="8175" max="8175" width="2.85546875" style="1" customWidth="1"/>
    <col min="8176" max="8177" width="12.85546875" style="1" customWidth="1"/>
    <col min="8178" max="8179" width="8.85546875" style="1" customWidth="1"/>
    <col min="8180" max="8180" width="17" style="1" customWidth="1"/>
    <col min="8181" max="8187" width="8.85546875" style="1" customWidth="1"/>
    <col min="8188" max="8188" width="15.140625" style="1" customWidth="1"/>
    <col min="8189" max="8189" width="12.140625" style="1" customWidth="1"/>
    <col min="8190" max="8190" width="16.85546875" style="1" customWidth="1"/>
    <col min="8191" max="8191" width="14.85546875" style="1" customWidth="1"/>
    <col min="8192" max="8192" width="25.140625" style="1" customWidth="1"/>
    <col min="8193" max="8430" width="11.42578125" style="1"/>
    <col min="8431" max="8431" width="2.85546875" style="1" customWidth="1"/>
    <col min="8432" max="8433" width="12.85546875" style="1" customWidth="1"/>
    <col min="8434" max="8435" width="8.85546875" style="1" customWidth="1"/>
    <col min="8436" max="8436" width="17" style="1" customWidth="1"/>
    <col min="8437" max="8443" width="8.85546875" style="1" customWidth="1"/>
    <col min="8444" max="8444" width="15.140625" style="1" customWidth="1"/>
    <col min="8445" max="8445" width="12.140625" style="1" customWidth="1"/>
    <col min="8446" max="8446" width="16.85546875" style="1" customWidth="1"/>
    <col min="8447" max="8447" width="14.85546875" style="1" customWidth="1"/>
    <col min="8448" max="8448" width="25.140625" style="1" customWidth="1"/>
    <col min="8449" max="8686" width="11.42578125" style="1"/>
    <col min="8687" max="8687" width="2.85546875" style="1" customWidth="1"/>
    <col min="8688" max="8689" width="12.85546875" style="1" customWidth="1"/>
    <col min="8690" max="8691" width="8.85546875" style="1" customWidth="1"/>
    <col min="8692" max="8692" width="17" style="1" customWidth="1"/>
    <col min="8693" max="8699" width="8.85546875" style="1" customWidth="1"/>
    <col min="8700" max="8700" width="15.140625" style="1" customWidth="1"/>
    <col min="8701" max="8701" width="12.140625" style="1" customWidth="1"/>
    <col min="8702" max="8702" width="16.85546875" style="1" customWidth="1"/>
    <col min="8703" max="8703" width="14.85546875" style="1" customWidth="1"/>
    <col min="8704" max="8704" width="25.140625" style="1" customWidth="1"/>
    <col min="8705" max="8942" width="11.42578125" style="1"/>
    <col min="8943" max="8943" width="2.85546875" style="1" customWidth="1"/>
    <col min="8944" max="8945" width="12.85546875" style="1" customWidth="1"/>
    <col min="8946" max="8947" width="8.85546875" style="1" customWidth="1"/>
    <col min="8948" max="8948" width="17" style="1" customWidth="1"/>
    <col min="8949" max="8955" width="8.85546875" style="1" customWidth="1"/>
    <col min="8956" max="8956" width="15.140625" style="1" customWidth="1"/>
    <col min="8957" max="8957" width="12.140625" style="1" customWidth="1"/>
    <col min="8958" max="8958" width="16.85546875" style="1" customWidth="1"/>
    <col min="8959" max="8959" width="14.85546875" style="1" customWidth="1"/>
    <col min="8960" max="8960" width="25.140625" style="1" customWidth="1"/>
    <col min="8961" max="9198" width="11.42578125" style="1"/>
    <col min="9199" max="9199" width="2.85546875" style="1" customWidth="1"/>
    <col min="9200" max="9201" width="12.85546875" style="1" customWidth="1"/>
    <col min="9202" max="9203" width="8.85546875" style="1" customWidth="1"/>
    <col min="9204" max="9204" width="17" style="1" customWidth="1"/>
    <col min="9205" max="9211" width="8.85546875" style="1" customWidth="1"/>
    <col min="9212" max="9212" width="15.140625" style="1" customWidth="1"/>
    <col min="9213" max="9213" width="12.140625" style="1" customWidth="1"/>
    <col min="9214" max="9214" width="16.85546875" style="1" customWidth="1"/>
    <col min="9215" max="9215" width="14.85546875" style="1" customWidth="1"/>
    <col min="9216" max="9216" width="25.140625" style="1" customWidth="1"/>
    <col min="9217" max="9454" width="11.42578125" style="1"/>
    <col min="9455" max="9455" width="2.85546875" style="1" customWidth="1"/>
    <col min="9456" max="9457" width="12.85546875" style="1" customWidth="1"/>
    <col min="9458" max="9459" width="8.85546875" style="1" customWidth="1"/>
    <col min="9460" max="9460" width="17" style="1" customWidth="1"/>
    <col min="9461" max="9467" width="8.85546875" style="1" customWidth="1"/>
    <col min="9468" max="9468" width="15.140625" style="1" customWidth="1"/>
    <col min="9469" max="9469" width="12.140625" style="1" customWidth="1"/>
    <col min="9470" max="9470" width="16.85546875" style="1" customWidth="1"/>
    <col min="9471" max="9471" width="14.85546875" style="1" customWidth="1"/>
    <col min="9472" max="9472" width="25.140625" style="1" customWidth="1"/>
    <col min="9473" max="9710" width="11.42578125" style="1"/>
    <col min="9711" max="9711" width="2.85546875" style="1" customWidth="1"/>
    <col min="9712" max="9713" width="12.85546875" style="1" customWidth="1"/>
    <col min="9714" max="9715" width="8.85546875" style="1" customWidth="1"/>
    <col min="9716" max="9716" width="17" style="1" customWidth="1"/>
    <col min="9717" max="9723" width="8.85546875" style="1" customWidth="1"/>
    <col min="9724" max="9724" width="15.140625" style="1" customWidth="1"/>
    <col min="9725" max="9725" width="12.140625" style="1" customWidth="1"/>
    <col min="9726" max="9726" width="16.85546875" style="1" customWidth="1"/>
    <col min="9727" max="9727" width="14.85546875" style="1" customWidth="1"/>
    <col min="9728" max="9728" width="25.140625" style="1" customWidth="1"/>
    <col min="9729" max="9966" width="11.42578125" style="1"/>
    <col min="9967" max="9967" width="2.85546875" style="1" customWidth="1"/>
    <col min="9968" max="9969" width="12.85546875" style="1" customWidth="1"/>
    <col min="9970" max="9971" width="8.85546875" style="1" customWidth="1"/>
    <col min="9972" max="9972" width="17" style="1" customWidth="1"/>
    <col min="9973" max="9979" width="8.85546875" style="1" customWidth="1"/>
    <col min="9980" max="9980" width="15.140625" style="1" customWidth="1"/>
    <col min="9981" max="9981" width="12.140625" style="1" customWidth="1"/>
    <col min="9982" max="9982" width="16.85546875" style="1" customWidth="1"/>
    <col min="9983" max="9983" width="14.85546875" style="1" customWidth="1"/>
    <col min="9984" max="9984" width="25.140625" style="1" customWidth="1"/>
    <col min="9985" max="10222" width="11.42578125" style="1"/>
    <col min="10223" max="10223" width="2.85546875" style="1" customWidth="1"/>
    <col min="10224" max="10225" width="12.85546875" style="1" customWidth="1"/>
    <col min="10226" max="10227" width="8.85546875" style="1" customWidth="1"/>
    <col min="10228" max="10228" width="17" style="1" customWidth="1"/>
    <col min="10229" max="10235" width="8.85546875" style="1" customWidth="1"/>
    <col min="10236" max="10236" width="15.140625" style="1" customWidth="1"/>
    <col min="10237" max="10237" width="12.140625" style="1" customWidth="1"/>
    <col min="10238" max="10238" width="16.85546875" style="1" customWidth="1"/>
    <col min="10239" max="10239" width="14.85546875" style="1" customWidth="1"/>
    <col min="10240" max="10240" width="25.140625" style="1" customWidth="1"/>
    <col min="10241" max="10478" width="11.42578125" style="1"/>
    <col min="10479" max="10479" width="2.85546875" style="1" customWidth="1"/>
    <col min="10480" max="10481" width="12.85546875" style="1" customWidth="1"/>
    <col min="10482" max="10483" width="8.85546875" style="1" customWidth="1"/>
    <col min="10484" max="10484" width="17" style="1" customWidth="1"/>
    <col min="10485" max="10491" width="8.85546875" style="1" customWidth="1"/>
    <col min="10492" max="10492" width="15.140625" style="1" customWidth="1"/>
    <col min="10493" max="10493" width="12.140625" style="1" customWidth="1"/>
    <col min="10494" max="10494" width="16.85546875" style="1" customWidth="1"/>
    <col min="10495" max="10495" width="14.85546875" style="1" customWidth="1"/>
    <col min="10496" max="10496" width="25.140625" style="1" customWidth="1"/>
    <col min="10497" max="10734" width="11.42578125" style="1"/>
    <col min="10735" max="10735" width="2.85546875" style="1" customWidth="1"/>
    <col min="10736" max="10737" width="12.85546875" style="1" customWidth="1"/>
    <col min="10738" max="10739" width="8.85546875" style="1" customWidth="1"/>
    <col min="10740" max="10740" width="17" style="1" customWidth="1"/>
    <col min="10741" max="10747" width="8.85546875" style="1" customWidth="1"/>
    <col min="10748" max="10748" width="15.140625" style="1" customWidth="1"/>
    <col min="10749" max="10749" width="12.140625" style="1" customWidth="1"/>
    <col min="10750" max="10750" width="16.85546875" style="1" customWidth="1"/>
    <col min="10751" max="10751" width="14.85546875" style="1" customWidth="1"/>
    <col min="10752" max="10752" width="25.140625" style="1" customWidth="1"/>
    <col min="10753" max="10990" width="11.42578125" style="1"/>
    <col min="10991" max="10991" width="2.85546875" style="1" customWidth="1"/>
    <col min="10992" max="10993" width="12.85546875" style="1" customWidth="1"/>
    <col min="10994" max="10995" width="8.85546875" style="1" customWidth="1"/>
    <col min="10996" max="10996" width="17" style="1" customWidth="1"/>
    <col min="10997" max="11003" width="8.85546875" style="1" customWidth="1"/>
    <col min="11004" max="11004" width="15.140625" style="1" customWidth="1"/>
    <col min="11005" max="11005" width="12.140625" style="1" customWidth="1"/>
    <col min="11006" max="11006" width="16.85546875" style="1" customWidth="1"/>
    <col min="11007" max="11007" width="14.85546875" style="1" customWidth="1"/>
    <col min="11008" max="11008" width="25.140625" style="1" customWidth="1"/>
    <col min="11009" max="11246" width="11.42578125" style="1"/>
    <col min="11247" max="11247" width="2.85546875" style="1" customWidth="1"/>
    <col min="11248" max="11249" width="12.85546875" style="1" customWidth="1"/>
    <col min="11250" max="11251" width="8.85546875" style="1" customWidth="1"/>
    <col min="11252" max="11252" width="17" style="1" customWidth="1"/>
    <col min="11253" max="11259" width="8.85546875" style="1" customWidth="1"/>
    <col min="11260" max="11260" width="15.140625" style="1" customWidth="1"/>
    <col min="11261" max="11261" width="12.140625" style="1" customWidth="1"/>
    <col min="11262" max="11262" width="16.85546875" style="1" customWidth="1"/>
    <col min="11263" max="11263" width="14.85546875" style="1" customWidth="1"/>
    <col min="11264" max="11264" width="25.140625" style="1" customWidth="1"/>
    <col min="11265" max="11502" width="11.42578125" style="1"/>
    <col min="11503" max="11503" width="2.85546875" style="1" customWidth="1"/>
    <col min="11504" max="11505" width="12.85546875" style="1" customWidth="1"/>
    <col min="11506" max="11507" width="8.85546875" style="1" customWidth="1"/>
    <col min="11508" max="11508" width="17" style="1" customWidth="1"/>
    <col min="11509" max="11515" width="8.85546875" style="1" customWidth="1"/>
    <col min="11516" max="11516" width="15.140625" style="1" customWidth="1"/>
    <col min="11517" max="11517" width="12.140625" style="1" customWidth="1"/>
    <col min="11518" max="11518" width="16.85546875" style="1" customWidth="1"/>
    <col min="11519" max="11519" width="14.85546875" style="1" customWidth="1"/>
    <col min="11520" max="11520" width="25.140625" style="1" customWidth="1"/>
    <col min="11521" max="11758" width="11.42578125" style="1"/>
    <col min="11759" max="11759" width="2.85546875" style="1" customWidth="1"/>
    <col min="11760" max="11761" width="12.85546875" style="1" customWidth="1"/>
    <col min="11762" max="11763" width="8.85546875" style="1" customWidth="1"/>
    <col min="11764" max="11764" width="17" style="1" customWidth="1"/>
    <col min="11765" max="11771" width="8.85546875" style="1" customWidth="1"/>
    <col min="11772" max="11772" width="15.140625" style="1" customWidth="1"/>
    <col min="11773" max="11773" width="12.140625" style="1" customWidth="1"/>
    <col min="11774" max="11774" width="16.85546875" style="1" customWidth="1"/>
    <col min="11775" max="11775" width="14.85546875" style="1" customWidth="1"/>
    <col min="11776" max="11776" width="25.140625" style="1" customWidth="1"/>
    <col min="11777" max="12014" width="11.42578125" style="1"/>
    <col min="12015" max="12015" width="2.85546875" style="1" customWidth="1"/>
    <col min="12016" max="12017" width="12.85546875" style="1" customWidth="1"/>
    <col min="12018" max="12019" width="8.85546875" style="1" customWidth="1"/>
    <col min="12020" max="12020" width="17" style="1" customWidth="1"/>
    <col min="12021" max="12027" width="8.85546875" style="1" customWidth="1"/>
    <col min="12028" max="12028" width="15.140625" style="1" customWidth="1"/>
    <col min="12029" max="12029" width="12.140625" style="1" customWidth="1"/>
    <col min="12030" max="12030" width="16.85546875" style="1" customWidth="1"/>
    <col min="12031" max="12031" width="14.85546875" style="1" customWidth="1"/>
    <col min="12032" max="12032" width="25.140625" style="1" customWidth="1"/>
    <col min="12033" max="12270" width="11.42578125" style="1"/>
    <col min="12271" max="12271" width="2.85546875" style="1" customWidth="1"/>
    <col min="12272" max="12273" width="12.85546875" style="1" customWidth="1"/>
    <col min="12274" max="12275" width="8.85546875" style="1" customWidth="1"/>
    <col min="12276" max="12276" width="17" style="1" customWidth="1"/>
    <col min="12277" max="12283" width="8.85546875" style="1" customWidth="1"/>
    <col min="12284" max="12284" width="15.140625" style="1" customWidth="1"/>
    <col min="12285" max="12285" width="12.140625" style="1" customWidth="1"/>
    <col min="12286" max="12286" width="16.85546875" style="1" customWidth="1"/>
    <col min="12287" max="12287" width="14.85546875" style="1" customWidth="1"/>
    <col min="12288" max="12288" width="25.140625" style="1" customWidth="1"/>
    <col min="12289" max="12526" width="11.42578125" style="1"/>
    <col min="12527" max="12527" width="2.85546875" style="1" customWidth="1"/>
    <col min="12528" max="12529" width="12.85546875" style="1" customWidth="1"/>
    <col min="12530" max="12531" width="8.85546875" style="1" customWidth="1"/>
    <col min="12532" max="12532" width="17" style="1" customWidth="1"/>
    <col min="12533" max="12539" width="8.85546875" style="1" customWidth="1"/>
    <col min="12540" max="12540" width="15.140625" style="1" customWidth="1"/>
    <col min="12541" max="12541" width="12.140625" style="1" customWidth="1"/>
    <col min="12542" max="12542" width="16.85546875" style="1" customWidth="1"/>
    <col min="12543" max="12543" width="14.85546875" style="1" customWidth="1"/>
    <col min="12544" max="12544" width="25.140625" style="1" customWidth="1"/>
    <col min="12545" max="12782" width="11.42578125" style="1"/>
    <col min="12783" max="12783" width="2.85546875" style="1" customWidth="1"/>
    <col min="12784" max="12785" width="12.85546875" style="1" customWidth="1"/>
    <col min="12786" max="12787" width="8.85546875" style="1" customWidth="1"/>
    <col min="12788" max="12788" width="17" style="1" customWidth="1"/>
    <col min="12789" max="12795" width="8.85546875" style="1" customWidth="1"/>
    <col min="12796" max="12796" width="15.140625" style="1" customWidth="1"/>
    <col min="12797" max="12797" width="12.140625" style="1" customWidth="1"/>
    <col min="12798" max="12798" width="16.85546875" style="1" customWidth="1"/>
    <col min="12799" max="12799" width="14.85546875" style="1" customWidth="1"/>
    <col min="12800" max="12800" width="25.140625" style="1" customWidth="1"/>
    <col min="12801" max="13038" width="11.42578125" style="1"/>
    <col min="13039" max="13039" width="2.85546875" style="1" customWidth="1"/>
    <col min="13040" max="13041" width="12.85546875" style="1" customWidth="1"/>
    <col min="13042" max="13043" width="8.85546875" style="1" customWidth="1"/>
    <col min="13044" max="13044" width="17" style="1" customWidth="1"/>
    <col min="13045" max="13051" width="8.85546875" style="1" customWidth="1"/>
    <col min="13052" max="13052" width="15.140625" style="1" customWidth="1"/>
    <col min="13053" max="13053" width="12.140625" style="1" customWidth="1"/>
    <col min="13054" max="13054" width="16.85546875" style="1" customWidth="1"/>
    <col min="13055" max="13055" width="14.85546875" style="1" customWidth="1"/>
    <col min="13056" max="13056" width="25.140625" style="1" customWidth="1"/>
    <col min="13057" max="13294" width="11.42578125" style="1"/>
    <col min="13295" max="13295" width="2.85546875" style="1" customWidth="1"/>
    <col min="13296" max="13297" width="12.85546875" style="1" customWidth="1"/>
    <col min="13298" max="13299" width="8.85546875" style="1" customWidth="1"/>
    <col min="13300" max="13300" width="17" style="1" customWidth="1"/>
    <col min="13301" max="13307" width="8.85546875" style="1" customWidth="1"/>
    <col min="13308" max="13308" width="15.140625" style="1" customWidth="1"/>
    <col min="13309" max="13309" width="12.140625" style="1" customWidth="1"/>
    <col min="13310" max="13310" width="16.85546875" style="1" customWidth="1"/>
    <col min="13311" max="13311" width="14.85546875" style="1" customWidth="1"/>
    <col min="13312" max="13312" width="25.140625" style="1" customWidth="1"/>
    <col min="13313" max="13550" width="11.42578125" style="1"/>
    <col min="13551" max="13551" width="2.85546875" style="1" customWidth="1"/>
    <col min="13552" max="13553" width="12.85546875" style="1" customWidth="1"/>
    <col min="13554" max="13555" width="8.85546875" style="1" customWidth="1"/>
    <col min="13556" max="13556" width="17" style="1" customWidth="1"/>
    <col min="13557" max="13563" width="8.85546875" style="1" customWidth="1"/>
    <col min="13564" max="13564" width="15.140625" style="1" customWidth="1"/>
    <col min="13565" max="13565" width="12.140625" style="1" customWidth="1"/>
    <col min="13566" max="13566" width="16.85546875" style="1" customWidth="1"/>
    <col min="13567" max="13567" width="14.85546875" style="1" customWidth="1"/>
    <col min="13568" max="13568" width="25.140625" style="1" customWidth="1"/>
    <col min="13569" max="13806" width="11.42578125" style="1"/>
    <col min="13807" max="13807" width="2.85546875" style="1" customWidth="1"/>
    <col min="13808" max="13809" width="12.85546875" style="1" customWidth="1"/>
    <col min="13810" max="13811" width="8.85546875" style="1" customWidth="1"/>
    <col min="13812" max="13812" width="17" style="1" customWidth="1"/>
    <col min="13813" max="13819" width="8.85546875" style="1" customWidth="1"/>
    <col min="13820" max="13820" width="15.140625" style="1" customWidth="1"/>
    <col min="13821" max="13821" width="12.140625" style="1" customWidth="1"/>
    <col min="13822" max="13822" width="16.85546875" style="1" customWidth="1"/>
    <col min="13823" max="13823" width="14.85546875" style="1" customWidth="1"/>
    <col min="13824" max="13824" width="25.140625" style="1" customWidth="1"/>
    <col min="13825" max="14062" width="11.42578125" style="1"/>
    <col min="14063" max="14063" width="2.85546875" style="1" customWidth="1"/>
    <col min="14064" max="14065" width="12.85546875" style="1" customWidth="1"/>
    <col min="14066" max="14067" width="8.85546875" style="1" customWidth="1"/>
    <col min="14068" max="14068" width="17" style="1" customWidth="1"/>
    <col min="14069" max="14075" width="8.85546875" style="1" customWidth="1"/>
    <col min="14076" max="14076" width="15.140625" style="1" customWidth="1"/>
    <col min="14077" max="14077" width="12.140625" style="1" customWidth="1"/>
    <col min="14078" max="14078" width="16.85546875" style="1" customWidth="1"/>
    <col min="14079" max="14079" width="14.85546875" style="1" customWidth="1"/>
    <col min="14080" max="14080" width="25.140625" style="1" customWidth="1"/>
    <col min="14081" max="14318" width="11.42578125" style="1"/>
    <col min="14319" max="14319" width="2.85546875" style="1" customWidth="1"/>
    <col min="14320" max="14321" width="12.85546875" style="1" customWidth="1"/>
    <col min="14322" max="14323" width="8.85546875" style="1" customWidth="1"/>
    <col min="14324" max="14324" width="17" style="1" customWidth="1"/>
    <col min="14325" max="14331" width="8.85546875" style="1" customWidth="1"/>
    <col min="14332" max="14332" width="15.140625" style="1" customWidth="1"/>
    <col min="14333" max="14333" width="12.140625" style="1" customWidth="1"/>
    <col min="14334" max="14334" width="16.85546875" style="1" customWidth="1"/>
    <col min="14335" max="14335" width="14.85546875" style="1" customWidth="1"/>
    <col min="14336" max="14336" width="25.140625" style="1" customWidth="1"/>
    <col min="14337" max="14574" width="11.42578125" style="1"/>
    <col min="14575" max="14575" width="2.85546875" style="1" customWidth="1"/>
    <col min="14576" max="14577" width="12.85546875" style="1" customWidth="1"/>
    <col min="14578" max="14579" width="8.85546875" style="1" customWidth="1"/>
    <col min="14580" max="14580" width="17" style="1" customWidth="1"/>
    <col min="14581" max="14587" width="8.85546875" style="1" customWidth="1"/>
    <col min="14588" max="14588" width="15.140625" style="1" customWidth="1"/>
    <col min="14589" max="14589" width="12.140625" style="1" customWidth="1"/>
    <col min="14590" max="14590" width="16.85546875" style="1" customWidth="1"/>
    <col min="14591" max="14591" width="14.85546875" style="1" customWidth="1"/>
    <col min="14592" max="14592" width="25.140625" style="1" customWidth="1"/>
    <col min="14593" max="14830" width="11.42578125" style="1"/>
    <col min="14831" max="14831" width="2.85546875" style="1" customWidth="1"/>
    <col min="14832" max="14833" width="12.85546875" style="1" customWidth="1"/>
    <col min="14834" max="14835" width="8.85546875" style="1" customWidth="1"/>
    <col min="14836" max="14836" width="17" style="1" customWidth="1"/>
    <col min="14837" max="14843" width="8.85546875" style="1" customWidth="1"/>
    <col min="14844" max="14844" width="15.140625" style="1" customWidth="1"/>
    <col min="14845" max="14845" width="12.140625" style="1" customWidth="1"/>
    <col min="14846" max="14846" width="16.85546875" style="1" customWidth="1"/>
    <col min="14847" max="14847" width="14.85546875" style="1" customWidth="1"/>
    <col min="14848" max="14848" width="25.140625" style="1" customWidth="1"/>
    <col min="14849" max="15086" width="11.42578125" style="1"/>
    <col min="15087" max="15087" width="2.85546875" style="1" customWidth="1"/>
    <col min="15088" max="15089" width="12.85546875" style="1" customWidth="1"/>
    <col min="15090" max="15091" width="8.85546875" style="1" customWidth="1"/>
    <col min="15092" max="15092" width="17" style="1" customWidth="1"/>
    <col min="15093" max="15099" width="8.85546875" style="1" customWidth="1"/>
    <col min="15100" max="15100" width="15.140625" style="1" customWidth="1"/>
    <col min="15101" max="15101" width="12.140625" style="1" customWidth="1"/>
    <col min="15102" max="15102" width="16.85546875" style="1" customWidth="1"/>
    <col min="15103" max="15103" width="14.85546875" style="1" customWidth="1"/>
    <col min="15104" max="15104" width="25.140625" style="1" customWidth="1"/>
    <col min="15105" max="15342" width="11.42578125" style="1"/>
    <col min="15343" max="15343" width="2.85546875" style="1" customWidth="1"/>
    <col min="15344" max="15345" width="12.85546875" style="1" customWidth="1"/>
    <col min="15346" max="15347" width="8.85546875" style="1" customWidth="1"/>
    <col min="15348" max="15348" width="17" style="1" customWidth="1"/>
    <col min="15349" max="15355" width="8.85546875" style="1" customWidth="1"/>
    <col min="15356" max="15356" width="15.140625" style="1" customWidth="1"/>
    <col min="15357" max="15357" width="12.140625" style="1" customWidth="1"/>
    <col min="15358" max="15358" width="16.85546875" style="1" customWidth="1"/>
    <col min="15359" max="15359" width="14.85546875" style="1" customWidth="1"/>
    <col min="15360" max="15360" width="25.140625" style="1" customWidth="1"/>
    <col min="15361" max="15598" width="11.42578125" style="1"/>
    <col min="15599" max="15599" width="2.85546875" style="1" customWidth="1"/>
    <col min="15600" max="15601" width="12.85546875" style="1" customWidth="1"/>
    <col min="15602" max="15603" width="8.85546875" style="1" customWidth="1"/>
    <col min="15604" max="15604" width="17" style="1" customWidth="1"/>
    <col min="15605" max="15611" width="8.85546875" style="1" customWidth="1"/>
    <col min="15612" max="15612" width="15.140625" style="1" customWidth="1"/>
    <col min="15613" max="15613" width="12.140625" style="1" customWidth="1"/>
    <col min="15614" max="15614" width="16.85546875" style="1" customWidth="1"/>
    <col min="15615" max="15615" width="14.85546875" style="1" customWidth="1"/>
    <col min="15616" max="15616" width="25.140625" style="1" customWidth="1"/>
    <col min="15617" max="15854" width="11.42578125" style="1"/>
    <col min="15855" max="15855" width="2.85546875" style="1" customWidth="1"/>
    <col min="15856" max="15857" width="12.85546875" style="1" customWidth="1"/>
    <col min="15858" max="15859" width="8.85546875" style="1" customWidth="1"/>
    <col min="15860" max="15860" width="17" style="1" customWidth="1"/>
    <col min="15861" max="15867" width="8.85546875" style="1" customWidth="1"/>
    <col min="15868" max="15868" width="15.140625" style="1" customWidth="1"/>
    <col min="15869" max="15869" width="12.140625" style="1" customWidth="1"/>
    <col min="15870" max="15870" width="16.85546875" style="1" customWidth="1"/>
    <col min="15871" max="15871" width="14.85546875" style="1" customWidth="1"/>
    <col min="15872" max="15872" width="25.140625" style="1" customWidth="1"/>
    <col min="15873" max="16110" width="11.42578125" style="1"/>
    <col min="16111" max="16111" width="2.85546875" style="1" customWidth="1"/>
    <col min="16112" max="16113" width="12.85546875" style="1" customWidth="1"/>
    <col min="16114" max="16115" width="8.85546875" style="1" customWidth="1"/>
    <col min="16116" max="16116" width="17" style="1" customWidth="1"/>
    <col min="16117" max="16123" width="8.85546875" style="1" customWidth="1"/>
    <col min="16124" max="16124" width="15.140625" style="1" customWidth="1"/>
    <col min="16125" max="16125" width="12.140625" style="1" customWidth="1"/>
    <col min="16126" max="16126" width="16.85546875" style="1" customWidth="1"/>
    <col min="16127" max="16127" width="14.85546875" style="1" customWidth="1"/>
    <col min="16128" max="16128" width="25.140625" style="1" customWidth="1"/>
    <col min="16129" max="16367" width="11.42578125" style="1"/>
    <col min="16368" max="16384" width="11.42578125" style="1" customWidth="1"/>
  </cols>
  <sheetData>
    <row r="1" spans="1:8" s="24" customFormat="1" ht="16.5" thickTop="1" x14ac:dyDescent="0.25">
      <c r="A1" s="23"/>
      <c r="B1" s="82" t="s">
        <v>332</v>
      </c>
      <c r="C1" s="83"/>
      <c r="D1" s="83"/>
      <c r="E1" s="83"/>
      <c r="F1" s="83"/>
      <c r="G1" s="83"/>
      <c r="H1" s="84"/>
    </row>
    <row r="2" spans="1:8" s="24" customFormat="1" ht="15" x14ac:dyDescent="0.25">
      <c r="B2" s="25"/>
      <c r="C2" s="26"/>
      <c r="D2" s="27"/>
      <c r="E2" s="27"/>
      <c r="F2" s="28"/>
      <c r="G2" s="28"/>
      <c r="H2" s="29"/>
    </row>
    <row r="3" spans="1:8" s="24" customFormat="1" ht="27" customHeight="1" x14ac:dyDescent="0.25">
      <c r="B3" s="30"/>
      <c r="C3" s="26"/>
      <c r="D3" s="27"/>
      <c r="E3" s="27"/>
      <c r="F3" s="26"/>
      <c r="G3" s="26"/>
      <c r="H3" s="29"/>
    </row>
    <row r="4" spans="1:8" s="24" customFormat="1" ht="15.75" x14ac:dyDescent="0.25">
      <c r="B4" s="30"/>
      <c r="C4" s="26"/>
      <c r="D4" s="27"/>
      <c r="E4" s="27"/>
      <c r="F4" s="26"/>
      <c r="G4" s="26"/>
      <c r="H4" s="29"/>
    </row>
    <row r="5" spans="1:8" s="24" customFormat="1" ht="9" customHeight="1" x14ac:dyDescent="0.25">
      <c r="B5" s="30"/>
      <c r="C5" s="26"/>
      <c r="D5" s="31"/>
      <c r="E5" s="31"/>
      <c r="F5" s="31"/>
      <c r="G5" s="31"/>
      <c r="H5" s="32"/>
    </row>
    <row r="6" spans="1:8" s="24" customFormat="1" ht="9.6" customHeight="1" x14ac:dyDescent="0.25">
      <c r="B6" s="85"/>
      <c r="C6" s="86"/>
      <c r="D6" s="86"/>
      <c r="E6" s="86"/>
      <c r="F6" s="86"/>
      <c r="G6" s="86"/>
      <c r="H6" s="87"/>
    </row>
    <row r="7" spans="1:8" s="24" customFormat="1" ht="13.9" customHeight="1" thickBot="1" x14ac:dyDescent="0.3">
      <c r="B7" s="85"/>
      <c r="C7" s="86"/>
      <c r="D7" s="86"/>
      <c r="E7" s="86"/>
      <c r="F7" s="86"/>
      <c r="G7" s="86"/>
      <c r="H7" s="87"/>
    </row>
    <row r="8" spans="1:8" s="24" customFormat="1" ht="32.450000000000003" customHeight="1" thickTop="1" x14ac:dyDescent="0.25">
      <c r="B8" s="33" t="s">
        <v>6</v>
      </c>
      <c r="C8" s="88" t="s">
        <v>75</v>
      </c>
      <c r="D8" s="88"/>
      <c r="E8" s="88"/>
      <c r="F8" s="88"/>
      <c r="G8" s="89"/>
      <c r="H8" s="90"/>
    </row>
    <row r="9" spans="1:8" s="24" customFormat="1" ht="27.95" customHeight="1" x14ac:dyDescent="0.25">
      <c r="B9" s="34" t="s">
        <v>7</v>
      </c>
      <c r="C9" s="91" t="s">
        <v>71</v>
      </c>
      <c r="D9" s="92"/>
      <c r="E9" s="92"/>
      <c r="F9" s="92"/>
      <c r="G9" s="92"/>
      <c r="H9" s="93"/>
    </row>
    <row r="10" spans="1:8" s="24" customFormat="1" ht="27.95" customHeight="1" x14ac:dyDescent="0.25">
      <c r="B10" s="34" t="s">
        <v>8</v>
      </c>
      <c r="C10" s="91" t="s">
        <v>72</v>
      </c>
      <c r="D10" s="92"/>
      <c r="E10" s="92"/>
      <c r="F10" s="92"/>
      <c r="G10" s="92"/>
      <c r="H10" s="93"/>
    </row>
    <row r="11" spans="1:8" s="24" customFormat="1" ht="22.9" customHeight="1" thickBot="1" x14ac:dyDescent="0.3">
      <c r="B11" s="35" t="s">
        <v>9</v>
      </c>
      <c r="C11" s="79" t="s">
        <v>73</v>
      </c>
      <c r="D11" s="80"/>
      <c r="E11" s="80"/>
      <c r="F11" s="80"/>
      <c r="G11" s="80"/>
      <c r="H11" s="81"/>
    </row>
    <row r="12" spans="1:8" ht="16.5" thickTop="1" x14ac:dyDescent="0.2">
      <c r="B12" s="2"/>
      <c r="C12" s="3"/>
      <c r="D12" s="4"/>
      <c r="E12" s="14"/>
      <c r="F12" s="17"/>
      <c r="G12" s="17"/>
      <c r="H12" s="17"/>
    </row>
    <row r="13" spans="1:8" ht="15.75" x14ac:dyDescent="0.2">
      <c r="B13" s="2"/>
      <c r="C13" s="5" t="s">
        <v>0</v>
      </c>
      <c r="D13" s="4"/>
      <c r="E13" s="14"/>
      <c r="F13" s="17"/>
      <c r="G13" s="17"/>
      <c r="H13" s="17"/>
    </row>
    <row r="14" spans="1:8" ht="15.75" x14ac:dyDescent="0.2">
      <c r="B14" s="2"/>
      <c r="C14" s="3"/>
      <c r="D14" s="4"/>
      <c r="E14" s="14"/>
      <c r="F14" s="17"/>
      <c r="G14" s="17"/>
      <c r="H14" s="17"/>
    </row>
    <row r="15" spans="1:8" ht="15.75" customHeight="1" x14ac:dyDescent="0.2">
      <c r="B15" s="2"/>
      <c r="C15" s="94" t="s">
        <v>74</v>
      </c>
      <c r="D15" s="95"/>
      <c r="E15" s="95"/>
      <c r="F15" s="95"/>
      <c r="G15" s="95"/>
      <c r="H15" s="20"/>
    </row>
    <row r="16" spans="1:8" ht="15.75" x14ac:dyDescent="0.2">
      <c r="B16" s="2"/>
      <c r="C16" s="46" t="s">
        <v>65</v>
      </c>
      <c r="D16" s="47"/>
      <c r="E16" s="48"/>
      <c r="F16" s="48"/>
      <c r="G16" s="48"/>
      <c r="H16" s="38">
        <f>H107</f>
        <v>5060.5600000000004</v>
      </c>
    </row>
    <row r="17" spans="2:8" s="9" customFormat="1" ht="15.75" customHeight="1" x14ac:dyDescent="0.25">
      <c r="B17" s="2"/>
      <c r="C17" s="46" t="s">
        <v>66</v>
      </c>
      <c r="D17" s="47"/>
      <c r="E17" s="48"/>
      <c r="F17" s="48"/>
      <c r="G17" s="48"/>
      <c r="H17" s="38">
        <f>H126</f>
        <v>8086.64</v>
      </c>
    </row>
    <row r="18" spans="2:8" s="9" customFormat="1" ht="15.75" customHeight="1" x14ac:dyDescent="0.25">
      <c r="B18" s="2"/>
      <c r="C18" s="46" t="s">
        <v>67</v>
      </c>
      <c r="D18" s="47"/>
      <c r="E18" s="48"/>
      <c r="F18" s="48"/>
      <c r="G18" s="48"/>
      <c r="H18" s="38">
        <f>H142</f>
        <v>19675.850000000002</v>
      </c>
    </row>
    <row r="19" spans="2:8" s="9" customFormat="1" ht="15.75" customHeight="1" x14ac:dyDescent="0.25">
      <c r="B19" s="2"/>
      <c r="C19" s="46" t="s">
        <v>68</v>
      </c>
      <c r="D19" s="47"/>
      <c r="E19" s="48"/>
      <c r="F19" s="48"/>
      <c r="G19" s="48"/>
      <c r="H19" s="38">
        <f>H156</f>
        <v>4012.7300000000005</v>
      </c>
    </row>
    <row r="20" spans="2:8" s="9" customFormat="1" ht="15.75" customHeight="1" x14ac:dyDescent="0.25">
      <c r="B20" s="2"/>
      <c r="C20" s="46" t="s">
        <v>69</v>
      </c>
      <c r="D20" s="47"/>
      <c r="E20" s="48"/>
      <c r="F20" s="48"/>
      <c r="G20" s="48"/>
      <c r="H20" s="38">
        <f>H160</f>
        <v>403.68</v>
      </c>
    </row>
    <row r="21" spans="2:8" s="9" customFormat="1" ht="15.75" customHeight="1" x14ac:dyDescent="0.25">
      <c r="B21" s="2"/>
      <c r="C21" s="46" t="s">
        <v>70</v>
      </c>
      <c r="D21" s="47"/>
      <c r="E21" s="48"/>
      <c r="F21" s="48"/>
      <c r="G21" s="48"/>
      <c r="H21" s="38">
        <f>H175</f>
        <v>220</v>
      </c>
    </row>
    <row r="22" spans="2:8" s="9" customFormat="1" ht="15.75" customHeight="1" x14ac:dyDescent="0.25">
      <c r="B22" s="2"/>
      <c r="C22" s="8"/>
      <c r="D22" s="49"/>
      <c r="E22" s="4"/>
      <c r="F22" s="39"/>
      <c r="G22" s="39" t="s">
        <v>18</v>
      </c>
      <c r="H22" s="40">
        <f>SUBTOTAL(9,H16:H21)</f>
        <v>37459.460000000006</v>
      </c>
    </row>
    <row r="23" spans="2:8" ht="15.75" x14ac:dyDescent="0.2">
      <c r="B23" s="2"/>
      <c r="H23" s="21"/>
    </row>
    <row r="24" spans="2:8" ht="15.75" x14ac:dyDescent="0.2">
      <c r="B24" s="2"/>
      <c r="H24" s="21"/>
    </row>
    <row r="25" spans="2:8" ht="15.75" x14ac:dyDescent="0.2">
      <c r="B25" s="2"/>
      <c r="C25" s="94" t="s">
        <v>164</v>
      </c>
      <c r="D25" s="95"/>
      <c r="E25" s="95"/>
      <c r="F25" s="95"/>
      <c r="G25" s="95"/>
      <c r="H25" s="20"/>
    </row>
    <row r="26" spans="2:8" ht="15.75" x14ac:dyDescent="0.2">
      <c r="B26" s="2"/>
      <c r="C26" s="46"/>
      <c r="D26" s="47"/>
      <c r="E26" s="48"/>
      <c r="F26" s="48"/>
      <c r="G26" s="48"/>
      <c r="H26" s="38">
        <f>H186</f>
        <v>163</v>
      </c>
    </row>
    <row r="27" spans="2:8" ht="15.75" x14ac:dyDescent="0.2">
      <c r="B27" s="2"/>
      <c r="C27" s="8"/>
      <c r="D27" s="49"/>
      <c r="E27" s="4"/>
      <c r="F27" s="39"/>
      <c r="G27" s="39" t="s">
        <v>38</v>
      </c>
      <c r="H27" s="40">
        <f>SUBTOTAL(9,H26:H26)</f>
        <v>163</v>
      </c>
    </row>
    <row r="28" spans="2:8" ht="15.75" x14ac:dyDescent="0.2">
      <c r="B28" s="2"/>
      <c r="H28" s="21"/>
    </row>
    <row r="29" spans="2:8" ht="15.75" x14ac:dyDescent="0.2">
      <c r="B29" s="2"/>
      <c r="H29" s="21"/>
    </row>
    <row r="30" spans="2:8" ht="15.75" x14ac:dyDescent="0.2">
      <c r="B30" s="2"/>
      <c r="C30" s="94" t="s">
        <v>165</v>
      </c>
      <c r="D30" s="95"/>
      <c r="E30" s="95"/>
      <c r="F30" s="95"/>
      <c r="G30" s="95"/>
      <c r="H30" s="20"/>
    </row>
    <row r="31" spans="2:8" ht="15.75" x14ac:dyDescent="0.2">
      <c r="B31" s="2"/>
      <c r="C31" s="46"/>
      <c r="D31" s="47"/>
      <c r="E31" s="48"/>
      <c r="F31" s="48"/>
      <c r="G31" s="48"/>
      <c r="H31" s="38">
        <f>H218</f>
        <v>616.11999999999989</v>
      </c>
    </row>
    <row r="32" spans="2:8" ht="15.75" x14ac:dyDescent="0.2">
      <c r="B32" s="2"/>
      <c r="C32" s="8"/>
      <c r="D32" s="49"/>
      <c r="E32" s="4"/>
      <c r="F32" s="39"/>
      <c r="G32" s="39" t="s">
        <v>39</v>
      </c>
      <c r="H32" s="40">
        <f>SUBTOTAL(9,H31:H31)</f>
        <v>616.11999999999989</v>
      </c>
    </row>
    <row r="33" spans="2:8" ht="15.75" x14ac:dyDescent="0.2">
      <c r="B33" s="2"/>
      <c r="H33" s="21"/>
    </row>
    <row r="34" spans="2:8" ht="15.75" x14ac:dyDescent="0.2">
      <c r="B34" s="2"/>
      <c r="H34" s="21"/>
    </row>
    <row r="35" spans="2:8" ht="15.75" x14ac:dyDescent="0.2">
      <c r="B35" s="2"/>
      <c r="C35" s="94" t="s">
        <v>166</v>
      </c>
      <c r="D35" s="95"/>
      <c r="E35" s="95"/>
      <c r="F35" s="95"/>
      <c r="G35" s="95"/>
      <c r="H35" s="20"/>
    </row>
    <row r="36" spans="2:8" ht="15.75" x14ac:dyDescent="0.2">
      <c r="B36" s="2"/>
      <c r="C36" s="46"/>
      <c r="D36" s="47"/>
      <c r="E36" s="48"/>
      <c r="F36" s="48"/>
      <c r="G36" s="48"/>
      <c r="H36" s="38">
        <f>H232</f>
        <v>17</v>
      </c>
    </row>
    <row r="37" spans="2:8" ht="15.75" x14ac:dyDescent="0.2">
      <c r="B37" s="2"/>
      <c r="C37" s="8"/>
      <c r="D37" s="49"/>
      <c r="E37" s="4"/>
      <c r="F37" s="39"/>
      <c r="G37" s="39" t="s">
        <v>52</v>
      </c>
      <c r="H37" s="40">
        <f>SUBTOTAL(9,H36:H36)</f>
        <v>17</v>
      </c>
    </row>
    <row r="38" spans="2:8" ht="15.75" x14ac:dyDescent="0.2">
      <c r="B38" s="2"/>
      <c r="H38" s="21"/>
    </row>
    <row r="39" spans="2:8" ht="15.75" x14ac:dyDescent="0.2">
      <c r="B39" s="2"/>
      <c r="H39" s="21"/>
    </row>
    <row r="40" spans="2:8" ht="15.75" x14ac:dyDescent="0.2">
      <c r="B40" s="2"/>
      <c r="C40" s="94" t="s">
        <v>167</v>
      </c>
      <c r="D40" s="95"/>
      <c r="E40" s="95"/>
      <c r="F40" s="95"/>
      <c r="G40" s="95"/>
      <c r="H40" s="20"/>
    </row>
    <row r="41" spans="2:8" ht="15.75" x14ac:dyDescent="0.2">
      <c r="B41" s="2"/>
      <c r="C41" s="46"/>
      <c r="D41" s="47"/>
      <c r="E41" s="48"/>
      <c r="F41" s="48"/>
      <c r="G41" s="48"/>
      <c r="H41" s="38">
        <f>H248</f>
        <v>109</v>
      </c>
    </row>
    <row r="42" spans="2:8" ht="15.75" x14ac:dyDescent="0.2">
      <c r="B42" s="2"/>
      <c r="C42" s="8"/>
      <c r="D42" s="49"/>
      <c r="E42" s="4"/>
      <c r="F42" s="39"/>
      <c r="G42" s="39" t="s">
        <v>53</v>
      </c>
      <c r="H42" s="40">
        <f>SUBTOTAL(9,H41:H41)</f>
        <v>109</v>
      </c>
    </row>
    <row r="43" spans="2:8" ht="15.75" x14ac:dyDescent="0.2">
      <c r="B43" s="2"/>
      <c r="H43" s="21"/>
    </row>
    <row r="44" spans="2:8" ht="15.75" x14ac:dyDescent="0.2">
      <c r="B44" s="2"/>
      <c r="H44" s="21"/>
    </row>
    <row r="45" spans="2:8" ht="15.75" x14ac:dyDescent="0.2">
      <c r="B45" s="2"/>
      <c r="C45" s="94" t="s">
        <v>168</v>
      </c>
      <c r="D45" s="95"/>
      <c r="E45" s="95"/>
      <c r="F45" s="95"/>
      <c r="G45" s="95"/>
      <c r="H45" s="20"/>
    </row>
    <row r="46" spans="2:8" ht="15.75" x14ac:dyDescent="0.2">
      <c r="B46" s="2"/>
      <c r="C46" s="46"/>
      <c r="D46" s="47"/>
      <c r="E46" s="48"/>
      <c r="F46" s="48"/>
      <c r="G46" s="48"/>
      <c r="H46" s="38">
        <f>H258</f>
        <v>1953</v>
      </c>
    </row>
    <row r="47" spans="2:8" ht="15.75" x14ac:dyDescent="0.2">
      <c r="B47" s="2"/>
      <c r="C47" s="8"/>
      <c r="D47" s="49"/>
      <c r="E47" s="4"/>
      <c r="F47" s="39"/>
      <c r="G47" s="39" t="s">
        <v>169</v>
      </c>
      <c r="H47" s="40">
        <f>SUBTOTAL(9,H46:H46)</f>
        <v>1953</v>
      </c>
    </row>
    <row r="48" spans="2:8" ht="15.75" x14ac:dyDescent="0.2">
      <c r="B48" s="2"/>
      <c r="H48" s="21"/>
    </row>
    <row r="49" spans="2:8" ht="15.75" x14ac:dyDescent="0.2">
      <c r="B49" s="2"/>
      <c r="H49" s="21"/>
    </row>
    <row r="50" spans="2:8" ht="15.75" x14ac:dyDescent="0.2">
      <c r="B50" s="2"/>
      <c r="C50" s="94" t="s">
        <v>171</v>
      </c>
      <c r="D50" s="95"/>
      <c r="E50" s="95"/>
      <c r="F50" s="95"/>
      <c r="G50" s="95"/>
      <c r="H50" s="20"/>
    </row>
    <row r="51" spans="2:8" ht="15.75" x14ac:dyDescent="0.2">
      <c r="B51" s="2"/>
      <c r="C51" s="46"/>
      <c r="D51" s="47"/>
      <c r="E51" s="48"/>
      <c r="F51" s="48"/>
      <c r="G51" s="48"/>
      <c r="H51" s="38">
        <f>H281</f>
        <v>1807</v>
      </c>
    </row>
    <row r="52" spans="2:8" ht="15.75" x14ac:dyDescent="0.2">
      <c r="B52" s="2"/>
      <c r="C52" s="8"/>
      <c r="D52" s="49"/>
      <c r="E52" s="4"/>
      <c r="F52" s="39"/>
      <c r="G52" s="39" t="s">
        <v>170</v>
      </c>
      <c r="H52" s="40">
        <f>SUBTOTAL(9,H51:H51)</f>
        <v>1807</v>
      </c>
    </row>
    <row r="53" spans="2:8" ht="15.75" x14ac:dyDescent="0.2">
      <c r="B53" s="2"/>
      <c r="H53" s="21"/>
    </row>
    <row r="54" spans="2:8" ht="15.75" x14ac:dyDescent="0.2">
      <c r="B54" s="2"/>
      <c r="H54" s="21"/>
    </row>
    <row r="55" spans="2:8" ht="15.75" x14ac:dyDescent="0.2">
      <c r="B55" s="2"/>
      <c r="H55" s="21"/>
    </row>
    <row r="56" spans="2:8" ht="15.75" x14ac:dyDescent="0.2">
      <c r="B56" s="2"/>
      <c r="H56" s="21"/>
    </row>
    <row r="57" spans="2:8" ht="15.75" x14ac:dyDescent="0.2">
      <c r="B57" s="2"/>
      <c r="C57" s="3"/>
      <c r="D57" s="4"/>
      <c r="E57" s="14"/>
      <c r="F57" s="17"/>
      <c r="G57" s="17"/>
      <c r="H57" s="21"/>
    </row>
    <row r="58" spans="2:8" ht="15.75" x14ac:dyDescent="0.2">
      <c r="B58" s="2"/>
      <c r="C58" s="3"/>
      <c r="D58" s="4"/>
      <c r="E58" s="14"/>
      <c r="F58" s="17"/>
      <c r="G58" s="17"/>
      <c r="H58" s="21"/>
    </row>
    <row r="59" spans="2:8" ht="15.75" x14ac:dyDescent="0.2">
      <c r="B59" s="2"/>
      <c r="C59" s="3"/>
      <c r="D59" s="4"/>
      <c r="E59" s="14"/>
      <c r="F59" s="17"/>
      <c r="G59" s="17"/>
      <c r="H59" s="21"/>
    </row>
    <row r="60" spans="2:8" ht="15.75" x14ac:dyDescent="0.2">
      <c r="B60" s="2"/>
      <c r="C60" s="41"/>
      <c r="D60" s="12"/>
      <c r="E60" s="42" t="s">
        <v>16</v>
      </c>
      <c r="F60" s="43"/>
      <c r="G60" s="43"/>
      <c r="H60" s="45">
        <f>H22+H27+H32+H37+H42+H47+H52</f>
        <v>42124.580000000009</v>
      </c>
    </row>
    <row r="61" spans="2:8" ht="15.75" x14ac:dyDescent="0.2">
      <c r="B61" s="2"/>
      <c r="C61" s="41"/>
      <c r="D61" s="12"/>
      <c r="E61" s="42" t="s">
        <v>1</v>
      </c>
      <c r="F61" s="44"/>
      <c r="G61" s="43"/>
      <c r="H61" s="45">
        <f>ROUND(H60*16%,2)</f>
        <v>6739.93</v>
      </c>
    </row>
    <row r="62" spans="2:8" ht="15.75" x14ac:dyDescent="0.2">
      <c r="B62" s="2"/>
      <c r="C62" s="41"/>
      <c r="D62" s="12"/>
      <c r="E62" s="42" t="s">
        <v>2</v>
      </c>
      <c r="F62" s="44"/>
      <c r="G62" s="43"/>
      <c r="H62" s="45">
        <f>SUM(H60:H61)</f>
        <v>48864.510000000009</v>
      </c>
    </row>
    <row r="63" spans="2:8" ht="15.75" x14ac:dyDescent="0.2">
      <c r="B63" s="10"/>
      <c r="C63" s="11"/>
      <c r="D63" s="11"/>
      <c r="E63" s="16"/>
      <c r="F63" s="19"/>
      <c r="G63" s="19"/>
      <c r="H63" s="21"/>
    </row>
    <row r="64" spans="2:8" ht="15.75" x14ac:dyDescent="0.2">
      <c r="B64" s="10"/>
      <c r="C64" s="11"/>
      <c r="D64" s="11"/>
      <c r="E64" s="16"/>
      <c r="F64" s="19"/>
      <c r="G64" s="19"/>
      <c r="H64" s="21"/>
    </row>
    <row r="65" spans="2:8" ht="15.75" x14ac:dyDescent="0.2">
      <c r="B65" s="10"/>
      <c r="C65" s="11"/>
      <c r="D65" s="11"/>
      <c r="E65" s="16"/>
      <c r="F65" s="19"/>
      <c r="G65" s="19"/>
      <c r="H65" s="21"/>
    </row>
    <row r="66" spans="2:8" ht="15.75" x14ac:dyDescent="0.2">
      <c r="B66" s="10"/>
      <c r="C66" s="11"/>
      <c r="D66" s="11"/>
      <c r="E66" s="16"/>
      <c r="F66" s="19"/>
      <c r="G66" s="19"/>
      <c r="H66" s="21"/>
    </row>
    <row r="67" spans="2:8" ht="15.75" x14ac:dyDescent="0.2">
      <c r="B67" s="10"/>
      <c r="C67" s="11"/>
      <c r="D67" s="11"/>
      <c r="E67" s="16"/>
      <c r="F67" s="19"/>
      <c r="G67" s="19"/>
      <c r="H67" s="21"/>
    </row>
    <row r="68" spans="2:8" ht="15.75" x14ac:dyDescent="0.2">
      <c r="B68" s="10"/>
      <c r="C68" s="11"/>
      <c r="D68" s="11"/>
      <c r="E68" s="16"/>
      <c r="F68" s="19"/>
      <c r="G68" s="19"/>
      <c r="H68" s="21"/>
    </row>
    <row r="69" spans="2:8" ht="15.75" x14ac:dyDescent="0.2">
      <c r="B69" s="10"/>
      <c r="C69" s="11"/>
      <c r="D69" s="11"/>
      <c r="E69" s="16"/>
      <c r="F69" s="19"/>
      <c r="G69" s="19"/>
      <c r="H69" s="21"/>
    </row>
    <row r="70" spans="2:8" ht="15.75" x14ac:dyDescent="0.2">
      <c r="B70" s="10"/>
      <c r="C70" s="11"/>
      <c r="D70" s="11"/>
      <c r="E70" s="16"/>
      <c r="F70" s="19"/>
      <c r="G70" s="19"/>
      <c r="H70" s="21"/>
    </row>
    <row r="71" spans="2:8" ht="15.75" x14ac:dyDescent="0.2">
      <c r="B71" s="10"/>
      <c r="C71" s="11"/>
      <c r="D71" s="11"/>
      <c r="E71" s="16"/>
      <c r="F71" s="19"/>
      <c r="G71" s="19"/>
      <c r="H71" s="21"/>
    </row>
    <row r="72" spans="2:8" ht="15.75" x14ac:dyDescent="0.2">
      <c r="B72" s="10"/>
      <c r="C72" s="11"/>
      <c r="D72" s="11"/>
      <c r="E72" s="16"/>
      <c r="F72" s="19"/>
      <c r="G72" s="19"/>
      <c r="H72" s="21"/>
    </row>
    <row r="73" spans="2:8" ht="15.75" x14ac:dyDescent="0.2">
      <c r="B73" s="10"/>
      <c r="C73" s="11"/>
      <c r="D73" s="11"/>
      <c r="E73" s="16"/>
      <c r="F73" s="19"/>
      <c r="G73" s="19"/>
      <c r="H73" s="21"/>
    </row>
    <row r="74" spans="2:8" ht="15.75" x14ac:dyDescent="0.2">
      <c r="B74" s="10"/>
      <c r="C74" s="11"/>
      <c r="D74" s="11"/>
      <c r="E74" s="16"/>
      <c r="F74" s="19"/>
      <c r="G74" s="19"/>
      <c r="H74" s="21"/>
    </row>
    <row r="75" spans="2:8" ht="15.75" x14ac:dyDescent="0.2">
      <c r="B75" s="10"/>
      <c r="C75" s="11"/>
      <c r="D75" s="11"/>
      <c r="E75" s="16"/>
      <c r="F75" s="19"/>
      <c r="G75" s="19"/>
      <c r="H75" s="21"/>
    </row>
    <row r="76" spans="2:8" ht="15.75" x14ac:dyDescent="0.2">
      <c r="B76" s="10"/>
      <c r="C76" s="11"/>
      <c r="D76" s="11"/>
      <c r="E76" s="16"/>
      <c r="F76" s="19"/>
      <c r="G76" s="19"/>
      <c r="H76" s="21"/>
    </row>
    <row r="77" spans="2:8" ht="15.75" x14ac:dyDescent="0.2">
      <c r="B77" s="10"/>
      <c r="C77" s="11"/>
      <c r="D77" s="11"/>
      <c r="E77" s="16"/>
      <c r="F77" s="19"/>
      <c r="G77" s="19"/>
      <c r="H77" s="21"/>
    </row>
    <row r="78" spans="2:8" ht="15.75" x14ac:dyDescent="0.2">
      <c r="B78" s="10"/>
      <c r="C78" s="11"/>
      <c r="D78" s="11"/>
      <c r="E78" s="16"/>
      <c r="F78" s="19"/>
      <c r="G78" s="19"/>
      <c r="H78" s="21"/>
    </row>
    <row r="79" spans="2:8" ht="15.75" x14ac:dyDescent="0.2">
      <c r="B79" s="10"/>
      <c r="C79" s="11"/>
      <c r="D79" s="11"/>
      <c r="E79" s="16"/>
      <c r="F79" s="19"/>
      <c r="G79" s="19"/>
      <c r="H79" s="21"/>
    </row>
    <row r="80" spans="2:8" ht="15.75" x14ac:dyDescent="0.2">
      <c r="B80" s="10"/>
      <c r="C80" s="11"/>
      <c r="D80" s="11"/>
      <c r="E80" s="16"/>
      <c r="F80" s="19"/>
      <c r="G80" s="19"/>
      <c r="H80" s="21"/>
    </row>
    <row r="81" spans="1:8" ht="15.75" x14ac:dyDescent="0.2">
      <c r="B81" s="10"/>
      <c r="C81" s="11"/>
      <c r="D81" s="11"/>
      <c r="E81" s="16"/>
      <c r="F81" s="19"/>
      <c r="G81" s="19"/>
      <c r="H81" s="21"/>
    </row>
    <row r="82" spans="1:8" ht="15.75" x14ac:dyDescent="0.2">
      <c r="B82" s="10"/>
      <c r="C82" s="11"/>
      <c r="D82" s="11"/>
      <c r="E82" s="16"/>
      <c r="F82" s="19"/>
      <c r="G82" s="19"/>
      <c r="H82" s="21"/>
    </row>
    <row r="83" spans="1:8" ht="15.75" x14ac:dyDescent="0.2">
      <c r="B83" s="10"/>
      <c r="C83" s="11"/>
      <c r="D83" s="11"/>
      <c r="E83" s="16"/>
      <c r="F83" s="19"/>
      <c r="G83" s="19"/>
      <c r="H83" s="21"/>
    </row>
    <row r="84" spans="1:8" ht="15.75" x14ac:dyDescent="0.2">
      <c r="B84" s="10"/>
      <c r="C84" s="11"/>
      <c r="D84" s="11"/>
      <c r="E84" s="16"/>
      <c r="F84" s="19"/>
      <c r="G84" s="19"/>
      <c r="H84" s="21"/>
    </row>
    <row r="85" spans="1:8" ht="15.75" x14ac:dyDescent="0.2">
      <c r="B85" s="10"/>
      <c r="C85" s="11"/>
      <c r="D85" s="11"/>
      <c r="E85" s="16"/>
      <c r="F85" s="19"/>
      <c r="G85" s="19"/>
      <c r="H85" s="21"/>
    </row>
    <row r="86" spans="1:8" ht="15.75" x14ac:dyDescent="0.2">
      <c r="B86" s="10"/>
      <c r="C86" s="11"/>
      <c r="D86" s="11"/>
      <c r="E86" s="16"/>
      <c r="F86" s="19"/>
      <c r="G86" s="19"/>
      <c r="H86" s="21"/>
    </row>
    <row r="87" spans="1:8" ht="15.75" x14ac:dyDescent="0.2">
      <c r="B87" s="10"/>
      <c r="C87" s="11"/>
      <c r="D87" s="11"/>
      <c r="E87" s="16"/>
      <c r="F87" s="19"/>
      <c r="G87" s="19"/>
      <c r="H87" s="21"/>
    </row>
    <row r="88" spans="1:8" ht="15.75" x14ac:dyDescent="0.2">
      <c r="B88" s="10"/>
      <c r="C88" s="11"/>
      <c r="D88" s="11"/>
      <c r="E88" s="16"/>
      <c r="F88" s="19"/>
      <c r="G88" s="19"/>
      <c r="H88" s="21"/>
    </row>
    <row r="89" spans="1:8" ht="15.75" x14ac:dyDescent="0.2">
      <c r="B89" s="10"/>
      <c r="C89" s="11"/>
      <c r="D89" s="11"/>
      <c r="E89" s="16"/>
      <c r="F89" s="19"/>
      <c r="G89" s="19"/>
      <c r="H89" s="21"/>
    </row>
    <row r="90" spans="1:8" ht="15.75" x14ac:dyDescent="0.2">
      <c r="B90" s="10"/>
      <c r="C90" s="11"/>
      <c r="D90" s="11"/>
      <c r="E90" s="16"/>
      <c r="F90" s="19"/>
      <c r="G90" s="19"/>
      <c r="H90" s="21"/>
    </row>
    <row r="91" spans="1:8" ht="16.5" thickBot="1" x14ac:dyDescent="0.25">
      <c r="B91" s="10"/>
      <c r="C91" s="11"/>
      <c r="D91" s="11"/>
      <c r="E91" s="16"/>
      <c r="F91" s="19"/>
      <c r="G91" s="19"/>
      <c r="H91" s="21"/>
    </row>
    <row r="92" spans="1:8" s="24" customFormat="1" ht="16.5" thickTop="1" x14ac:dyDescent="0.25">
      <c r="A92" s="23"/>
      <c r="B92" s="82" t="s">
        <v>332</v>
      </c>
      <c r="C92" s="83"/>
      <c r="D92" s="83"/>
      <c r="E92" s="83"/>
      <c r="F92" s="83"/>
      <c r="G92" s="83"/>
      <c r="H92" s="84"/>
    </row>
    <row r="93" spans="1:8" s="24" customFormat="1" ht="15" x14ac:dyDescent="0.25">
      <c r="B93" s="25"/>
      <c r="C93" s="26"/>
      <c r="D93" s="27"/>
      <c r="E93" s="27"/>
      <c r="F93" s="28"/>
      <c r="G93" s="28"/>
      <c r="H93" s="29"/>
    </row>
    <row r="94" spans="1:8" s="24" customFormat="1" ht="27" customHeight="1" x14ac:dyDescent="0.25">
      <c r="B94" s="30"/>
      <c r="C94" s="26"/>
      <c r="D94" s="27"/>
      <c r="E94" s="27"/>
      <c r="F94" s="26"/>
      <c r="G94" s="26"/>
      <c r="H94" s="29"/>
    </row>
    <row r="95" spans="1:8" s="24" customFormat="1" ht="15.75" x14ac:dyDescent="0.25">
      <c r="B95" s="30"/>
      <c r="C95" s="26"/>
      <c r="D95" s="27"/>
      <c r="E95" s="27"/>
      <c r="F95" s="26"/>
      <c r="G95" s="26"/>
      <c r="H95" s="29"/>
    </row>
    <row r="96" spans="1:8" s="24" customFormat="1" ht="9" customHeight="1" x14ac:dyDescent="0.25">
      <c r="B96" s="30"/>
      <c r="C96" s="26"/>
      <c r="D96" s="31"/>
      <c r="E96" s="31"/>
      <c r="F96" s="31"/>
      <c r="G96" s="31"/>
      <c r="H96" s="32"/>
    </row>
    <row r="97" spans="2:8" s="24" customFormat="1" ht="9.6" customHeight="1" x14ac:dyDescent="0.25">
      <c r="B97" s="85"/>
      <c r="C97" s="86"/>
      <c r="D97" s="86"/>
      <c r="E97" s="86"/>
      <c r="F97" s="86"/>
      <c r="G97" s="86"/>
      <c r="H97" s="87"/>
    </row>
    <row r="98" spans="2:8" s="24" customFormat="1" ht="13.9" customHeight="1" thickBot="1" x14ac:dyDescent="0.3">
      <c r="B98" s="85"/>
      <c r="C98" s="86"/>
      <c r="D98" s="86"/>
      <c r="E98" s="86"/>
      <c r="F98" s="86"/>
      <c r="G98" s="86"/>
      <c r="H98" s="87"/>
    </row>
    <row r="99" spans="2:8" s="24" customFormat="1" ht="45" customHeight="1" thickTop="1" x14ac:dyDescent="0.25">
      <c r="B99" s="33" t="s">
        <v>6</v>
      </c>
      <c r="C99" s="88" t="str">
        <f>C8</f>
        <v>Construcción de nave porcina, acometida eléctrica, instalación de transformador de 4 kva, línea de media tensión, ramaleo hidráulico</v>
      </c>
      <c r="D99" s="88"/>
      <c r="E99" s="88"/>
      <c r="F99" s="88"/>
      <c r="G99" s="89"/>
      <c r="H99" s="90"/>
    </row>
    <row r="100" spans="2:8" s="24" customFormat="1" ht="27.95" customHeight="1" x14ac:dyDescent="0.25">
      <c r="B100" s="34" t="s">
        <v>7</v>
      </c>
      <c r="C100" s="91" t="str">
        <f>C9</f>
        <v>Universidad Autónoma de Baja California Sur (campus san pedro)</v>
      </c>
      <c r="D100" s="92"/>
      <c r="E100" s="92"/>
      <c r="F100" s="92"/>
      <c r="G100" s="92"/>
      <c r="H100" s="93"/>
    </row>
    <row r="101" spans="2:8" s="24" customFormat="1" ht="27.95" customHeight="1" x14ac:dyDescent="0.25">
      <c r="B101" s="34" t="s">
        <v>8</v>
      </c>
      <c r="C101" s="91" t="str">
        <f>C10</f>
        <v>San Pedro</v>
      </c>
      <c r="D101" s="92"/>
      <c r="E101" s="92"/>
      <c r="F101" s="92"/>
      <c r="G101" s="92"/>
      <c r="H101" s="93"/>
    </row>
    <row r="102" spans="2:8" s="24" customFormat="1" ht="22.9" customHeight="1" thickBot="1" x14ac:dyDescent="0.3">
      <c r="B102" s="35" t="s">
        <v>9</v>
      </c>
      <c r="C102" s="91" t="str">
        <f>C11</f>
        <v>La Paz B.C.S.</v>
      </c>
      <c r="D102" s="92"/>
      <c r="E102" s="92"/>
      <c r="F102" s="92"/>
      <c r="G102" s="92"/>
      <c r="H102" s="93"/>
    </row>
    <row r="103" spans="2:8" s="24" customFormat="1" ht="32.450000000000003" customHeight="1" thickTop="1" thickBot="1" x14ac:dyDescent="0.3">
      <c r="B103" s="36" t="s">
        <v>10</v>
      </c>
      <c r="C103" s="37" t="s">
        <v>11</v>
      </c>
      <c r="D103" s="37" t="s">
        <v>12</v>
      </c>
      <c r="E103" s="37" t="s">
        <v>13</v>
      </c>
      <c r="F103" s="37" t="s">
        <v>15</v>
      </c>
      <c r="G103" s="37" t="s">
        <v>17</v>
      </c>
      <c r="H103" s="37" t="s">
        <v>14</v>
      </c>
    </row>
    <row r="104" spans="2:8" s="24" customFormat="1" ht="27.95" customHeight="1" thickTop="1" x14ac:dyDescent="0.25">
      <c r="B104" s="34"/>
      <c r="C104" s="60" t="s">
        <v>74</v>
      </c>
      <c r="D104" s="61"/>
      <c r="E104" s="66"/>
      <c r="F104" s="61"/>
      <c r="G104" s="61"/>
      <c r="H104" s="62"/>
    </row>
    <row r="105" spans="2:8" s="6" customFormat="1" ht="15.75" x14ac:dyDescent="0.2">
      <c r="B105" s="50"/>
      <c r="C105" s="51" t="str">
        <f>C16</f>
        <v>01.- Preliminares</v>
      </c>
      <c r="D105" s="52"/>
      <c r="E105" s="52"/>
      <c r="F105" s="52"/>
      <c r="G105" s="52"/>
      <c r="H105" s="52"/>
    </row>
    <row r="106" spans="2:8" ht="42.75" x14ac:dyDescent="0.2">
      <c r="B106" s="72" t="s">
        <v>76</v>
      </c>
      <c r="C106" s="73" t="s">
        <v>77</v>
      </c>
      <c r="D106" s="74" t="s">
        <v>4</v>
      </c>
      <c r="E106" s="70">
        <v>5060.5600000000004</v>
      </c>
      <c r="F106" s="13">
        <v>1</v>
      </c>
      <c r="G106" s="58"/>
      <c r="H106" s="22">
        <f t="shared" ref="H106:H169" si="0">ROUND(E106*F106,2)</f>
        <v>5060.5600000000004</v>
      </c>
    </row>
    <row r="107" spans="2:8" ht="15.75" x14ac:dyDescent="0.2">
      <c r="B107" s="51"/>
      <c r="C107" s="53" t="s">
        <v>64</v>
      </c>
      <c r="D107" s="54"/>
      <c r="E107" s="54"/>
      <c r="F107" s="54"/>
      <c r="G107" s="54"/>
      <c r="H107" s="57">
        <f>SUM(H106:H106)</f>
        <v>5060.5600000000004</v>
      </c>
    </row>
    <row r="108" spans="2:8" s="6" customFormat="1" ht="15.75" x14ac:dyDescent="0.2">
      <c r="B108" s="50"/>
      <c r="C108" s="51" t="str">
        <f>C17</f>
        <v>02.- Cimentación</v>
      </c>
      <c r="D108" s="52"/>
      <c r="E108" s="52"/>
      <c r="F108" s="52"/>
      <c r="G108" s="52"/>
      <c r="H108" s="52"/>
    </row>
    <row r="109" spans="2:8" ht="42.75" x14ac:dyDescent="0.2">
      <c r="B109" s="72" t="s">
        <v>78</v>
      </c>
      <c r="C109" s="73" t="s">
        <v>41</v>
      </c>
      <c r="D109" s="74" t="s">
        <v>4</v>
      </c>
      <c r="E109" s="70">
        <v>546.56999999999994</v>
      </c>
      <c r="F109" s="13">
        <v>1</v>
      </c>
      <c r="G109" s="58"/>
      <c r="H109" s="22">
        <f t="shared" si="0"/>
        <v>546.57000000000005</v>
      </c>
    </row>
    <row r="110" spans="2:8" ht="42.75" x14ac:dyDescent="0.2">
      <c r="B110" s="72" t="s">
        <v>79</v>
      </c>
      <c r="C110" s="73" t="s">
        <v>22</v>
      </c>
      <c r="D110" s="74" t="s">
        <v>21</v>
      </c>
      <c r="E110" s="70">
        <v>501.18054999999998</v>
      </c>
      <c r="F110" s="13">
        <v>1</v>
      </c>
      <c r="G110" s="58"/>
      <c r="H110" s="22">
        <f t="shared" si="0"/>
        <v>501.18</v>
      </c>
    </row>
    <row r="111" spans="2:8" ht="42.75" x14ac:dyDescent="0.2">
      <c r="B111" s="72" t="s">
        <v>80</v>
      </c>
      <c r="C111" s="73" t="s">
        <v>54</v>
      </c>
      <c r="D111" s="74" t="s">
        <v>21</v>
      </c>
      <c r="E111" s="70">
        <v>36.623200000000004</v>
      </c>
      <c r="F111" s="13">
        <v>1</v>
      </c>
      <c r="G111" s="58"/>
      <c r="H111" s="22">
        <f t="shared" si="0"/>
        <v>36.619999999999997</v>
      </c>
    </row>
    <row r="112" spans="2:8" ht="57" x14ac:dyDescent="0.2">
      <c r="B112" s="71" t="s">
        <v>81</v>
      </c>
      <c r="C112" s="73" t="s">
        <v>82</v>
      </c>
      <c r="D112" s="74" t="s">
        <v>4</v>
      </c>
      <c r="E112" s="70">
        <v>262.32000000000005</v>
      </c>
      <c r="F112" s="13">
        <v>1</v>
      </c>
      <c r="G112" s="58"/>
      <c r="H112" s="22">
        <f t="shared" si="0"/>
        <v>262.32</v>
      </c>
    </row>
    <row r="113" spans="2:8" ht="85.5" x14ac:dyDescent="0.2">
      <c r="B113" s="72" t="s">
        <v>83</v>
      </c>
      <c r="C113" s="73" t="s">
        <v>84</v>
      </c>
      <c r="D113" s="74" t="s">
        <v>21</v>
      </c>
      <c r="E113" s="70">
        <v>50.51</v>
      </c>
      <c r="F113" s="13">
        <v>1</v>
      </c>
      <c r="G113" s="58"/>
      <c r="H113" s="22">
        <f t="shared" ref="H113:H121" si="1">ROUND(E113*F113,2)</f>
        <v>50.51</v>
      </c>
    </row>
    <row r="114" spans="2:8" ht="57" x14ac:dyDescent="0.2">
      <c r="B114" s="72" t="s">
        <v>85</v>
      </c>
      <c r="C114" s="73" t="s">
        <v>86</v>
      </c>
      <c r="D114" s="74" t="s">
        <v>4</v>
      </c>
      <c r="E114" s="70">
        <v>97.4</v>
      </c>
      <c r="F114" s="13">
        <v>1</v>
      </c>
      <c r="G114" s="58"/>
      <c r="H114" s="22">
        <f t="shared" si="1"/>
        <v>97.4</v>
      </c>
    </row>
    <row r="115" spans="2:8" ht="114" x14ac:dyDescent="0.2">
      <c r="B115" s="71" t="s">
        <v>87</v>
      </c>
      <c r="C115" s="73" t="s">
        <v>88</v>
      </c>
      <c r="D115" s="74" t="s">
        <v>5</v>
      </c>
      <c r="E115" s="70">
        <v>156</v>
      </c>
      <c r="F115" s="13">
        <v>1</v>
      </c>
      <c r="G115" s="58"/>
      <c r="H115" s="22">
        <f t="shared" si="1"/>
        <v>156</v>
      </c>
    </row>
    <row r="116" spans="2:8" ht="114" x14ac:dyDescent="0.2">
      <c r="B116" s="71" t="s">
        <v>87</v>
      </c>
      <c r="C116" s="73" t="s">
        <v>89</v>
      </c>
      <c r="D116" s="74" t="s">
        <v>5</v>
      </c>
      <c r="E116" s="70">
        <v>237.82999999999998</v>
      </c>
      <c r="F116" s="13">
        <v>1</v>
      </c>
      <c r="G116" s="58"/>
      <c r="H116" s="22">
        <f t="shared" si="1"/>
        <v>237.83</v>
      </c>
    </row>
    <row r="117" spans="2:8" ht="42.75" x14ac:dyDescent="0.2">
      <c r="B117" s="71" t="s">
        <v>90</v>
      </c>
      <c r="C117" s="73" t="s">
        <v>91</v>
      </c>
      <c r="D117" s="74" t="s">
        <v>5</v>
      </c>
      <c r="E117" s="70">
        <v>17.55</v>
      </c>
      <c r="F117" s="13">
        <v>1</v>
      </c>
      <c r="G117" s="58"/>
      <c r="H117" s="22">
        <f t="shared" si="1"/>
        <v>17.55</v>
      </c>
    </row>
    <row r="118" spans="2:8" ht="71.25" x14ac:dyDescent="0.2">
      <c r="B118" s="72" t="s">
        <v>92</v>
      </c>
      <c r="C118" s="73" t="s">
        <v>23</v>
      </c>
      <c r="D118" s="74" t="s">
        <v>21</v>
      </c>
      <c r="E118" s="70">
        <v>464.55734999999999</v>
      </c>
      <c r="F118" s="13">
        <v>1</v>
      </c>
      <c r="G118" s="58"/>
      <c r="H118" s="22">
        <f t="shared" si="1"/>
        <v>464.56</v>
      </c>
    </row>
    <row r="119" spans="2:8" ht="57" x14ac:dyDescent="0.2">
      <c r="B119" s="72" t="s">
        <v>93</v>
      </c>
      <c r="C119" s="73" t="s">
        <v>24</v>
      </c>
      <c r="D119" s="74" t="s">
        <v>4</v>
      </c>
      <c r="E119" s="70">
        <v>123.5395</v>
      </c>
      <c r="F119" s="13">
        <v>1</v>
      </c>
      <c r="G119" s="58"/>
      <c r="H119" s="22">
        <f t="shared" si="1"/>
        <v>123.54</v>
      </c>
    </row>
    <row r="120" spans="2:8" ht="57" x14ac:dyDescent="0.2">
      <c r="B120" s="72" t="s">
        <v>94</v>
      </c>
      <c r="C120" s="73" t="s">
        <v>95</v>
      </c>
      <c r="D120" s="74" t="s">
        <v>20</v>
      </c>
      <c r="E120" s="70">
        <v>716.46450000000004</v>
      </c>
      <c r="F120" s="13">
        <v>1</v>
      </c>
      <c r="G120" s="58"/>
      <c r="H120" s="22">
        <f t="shared" si="1"/>
        <v>716.46</v>
      </c>
    </row>
    <row r="121" spans="2:8" ht="57" x14ac:dyDescent="0.2">
      <c r="B121" s="72" t="s">
        <v>96</v>
      </c>
      <c r="C121" s="73" t="s">
        <v>25</v>
      </c>
      <c r="D121" s="74" t="s">
        <v>20</v>
      </c>
      <c r="E121" s="70">
        <v>1550.1299999999997</v>
      </c>
      <c r="F121" s="13">
        <v>1</v>
      </c>
      <c r="G121" s="58"/>
      <c r="H121" s="22">
        <f t="shared" si="1"/>
        <v>1550.13</v>
      </c>
    </row>
    <row r="122" spans="2:8" ht="57" x14ac:dyDescent="0.2">
      <c r="B122" s="72" t="s">
        <v>97</v>
      </c>
      <c r="C122" s="73" t="s">
        <v>42</v>
      </c>
      <c r="D122" s="74" t="s">
        <v>20</v>
      </c>
      <c r="E122" s="70">
        <v>686.04</v>
      </c>
      <c r="F122" s="13">
        <v>1</v>
      </c>
      <c r="G122" s="58"/>
      <c r="H122" s="22">
        <f t="shared" si="0"/>
        <v>686.04</v>
      </c>
    </row>
    <row r="123" spans="2:8" ht="57" x14ac:dyDescent="0.2">
      <c r="B123" s="72" t="s">
        <v>98</v>
      </c>
      <c r="C123" s="73" t="s">
        <v>58</v>
      </c>
      <c r="D123" s="74" t="s">
        <v>20</v>
      </c>
      <c r="E123" s="70">
        <v>1976.8300000000002</v>
      </c>
      <c r="F123" s="13">
        <v>1</v>
      </c>
      <c r="G123" s="58"/>
      <c r="H123" s="22">
        <f t="shared" si="0"/>
        <v>1976.83</v>
      </c>
    </row>
    <row r="124" spans="2:8" ht="71.25" x14ac:dyDescent="0.2">
      <c r="B124" s="72" t="s">
        <v>99</v>
      </c>
      <c r="C124" s="73" t="s">
        <v>37</v>
      </c>
      <c r="D124" s="74" t="s">
        <v>21</v>
      </c>
      <c r="E124" s="70">
        <v>336</v>
      </c>
      <c r="F124" s="13">
        <v>1</v>
      </c>
      <c r="G124" s="58"/>
      <c r="H124" s="22">
        <f t="shared" si="0"/>
        <v>336</v>
      </c>
    </row>
    <row r="125" spans="2:8" ht="42.75" x14ac:dyDescent="0.2">
      <c r="B125" s="72" t="s">
        <v>100</v>
      </c>
      <c r="C125" s="73" t="s">
        <v>56</v>
      </c>
      <c r="D125" s="74" t="s">
        <v>4</v>
      </c>
      <c r="E125" s="70">
        <v>327.09950000000009</v>
      </c>
      <c r="F125" s="13">
        <v>1</v>
      </c>
      <c r="G125" s="58"/>
      <c r="H125" s="22">
        <f t="shared" si="0"/>
        <v>327.10000000000002</v>
      </c>
    </row>
    <row r="126" spans="2:8" ht="15.75" x14ac:dyDescent="0.2">
      <c r="B126" s="51"/>
      <c r="C126" s="53" t="s">
        <v>51</v>
      </c>
      <c r="D126" s="54"/>
      <c r="E126" s="54"/>
      <c r="F126" s="54"/>
      <c r="G126" s="54"/>
      <c r="H126" s="57">
        <f>SUM(H109:H125)</f>
        <v>8086.64</v>
      </c>
    </row>
    <row r="127" spans="2:8" s="6" customFormat="1" ht="15.75" x14ac:dyDescent="0.2">
      <c r="B127" s="50"/>
      <c r="C127" s="51" t="str">
        <f>C18</f>
        <v>03.- Estructura</v>
      </c>
      <c r="D127" s="52"/>
      <c r="E127" s="52"/>
      <c r="F127" s="52"/>
      <c r="G127" s="52"/>
      <c r="H127" s="52"/>
    </row>
    <row r="128" spans="2:8" ht="42.75" x14ac:dyDescent="0.2">
      <c r="B128" s="72" t="s">
        <v>101</v>
      </c>
      <c r="C128" s="73" t="s">
        <v>43</v>
      </c>
      <c r="D128" s="74" t="s">
        <v>4</v>
      </c>
      <c r="E128" s="70">
        <v>3</v>
      </c>
      <c r="F128" s="13">
        <v>1</v>
      </c>
      <c r="G128" s="58"/>
      <c r="H128" s="22">
        <f t="shared" si="0"/>
        <v>3</v>
      </c>
    </row>
    <row r="129" spans="2:8" ht="57" x14ac:dyDescent="0.2">
      <c r="B129" s="72" t="s">
        <v>102</v>
      </c>
      <c r="C129" s="73" t="s">
        <v>117</v>
      </c>
      <c r="D129" s="74" t="s">
        <v>20</v>
      </c>
      <c r="E129" s="70">
        <v>6.13</v>
      </c>
      <c r="F129" s="13">
        <v>1</v>
      </c>
      <c r="G129" s="58"/>
      <c r="H129" s="22">
        <f t="shared" si="0"/>
        <v>6.13</v>
      </c>
    </row>
    <row r="130" spans="2:8" ht="42.75" x14ac:dyDescent="0.2">
      <c r="B130" s="72" t="s">
        <v>103</v>
      </c>
      <c r="C130" s="73" t="s">
        <v>26</v>
      </c>
      <c r="D130" s="74" t="s">
        <v>20</v>
      </c>
      <c r="E130" s="70">
        <v>6.13</v>
      </c>
      <c r="F130" s="13">
        <v>1</v>
      </c>
      <c r="G130" s="58"/>
      <c r="H130" s="22">
        <f t="shared" si="0"/>
        <v>6.13</v>
      </c>
    </row>
    <row r="131" spans="2:8" ht="42.75" x14ac:dyDescent="0.2">
      <c r="B131" s="72" t="s">
        <v>104</v>
      </c>
      <c r="C131" s="73" t="s">
        <v>44</v>
      </c>
      <c r="D131" s="74" t="s">
        <v>20</v>
      </c>
      <c r="E131" s="70">
        <v>16.079999999999998</v>
      </c>
      <c r="F131" s="13">
        <v>1</v>
      </c>
      <c r="G131" s="58"/>
      <c r="H131" s="22">
        <f t="shared" si="0"/>
        <v>16.079999999999998</v>
      </c>
    </row>
    <row r="132" spans="2:8" ht="85.5" x14ac:dyDescent="0.2">
      <c r="B132" s="72" t="s">
        <v>105</v>
      </c>
      <c r="C132" s="73" t="s">
        <v>27</v>
      </c>
      <c r="D132" s="74" t="s">
        <v>21</v>
      </c>
      <c r="E132" s="70">
        <v>1</v>
      </c>
      <c r="F132" s="13">
        <v>1</v>
      </c>
      <c r="G132" s="58"/>
      <c r="H132" s="22">
        <f t="shared" ref="H132:H141" si="2">ROUND(E132*F132,2)</f>
        <v>1</v>
      </c>
    </row>
    <row r="133" spans="2:8" ht="57" x14ac:dyDescent="0.2">
      <c r="B133" s="71" t="s">
        <v>106</v>
      </c>
      <c r="C133" s="73" t="s">
        <v>107</v>
      </c>
      <c r="D133" s="74" t="s">
        <v>3</v>
      </c>
      <c r="E133" s="70">
        <v>26</v>
      </c>
      <c r="F133" s="13">
        <v>1</v>
      </c>
      <c r="G133" s="58"/>
      <c r="H133" s="22">
        <f t="shared" si="2"/>
        <v>26</v>
      </c>
    </row>
    <row r="134" spans="2:8" ht="57" x14ac:dyDescent="0.2">
      <c r="B134" s="72" t="s">
        <v>108</v>
      </c>
      <c r="C134" s="73" t="s">
        <v>109</v>
      </c>
      <c r="D134" s="74" t="s">
        <v>3</v>
      </c>
      <c r="E134" s="70">
        <v>2</v>
      </c>
      <c r="F134" s="13">
        <v>1</v>
      </c>
      <c r="G134" s="58"/>
      <c r="H134" s="22">
        <f t="shared" si="2"/>
        <v>2</v>
      </c>
    </row>
    <row r="135" spans="2:8" ht="57" x14ac:dyDescent="0.2">
      <c r="B135" s="72" t="s">
        <v>108</v>
      </c>
      <c r="C135" s="73" t="s">
        <v>109</v>
      </c>
      <c r="D135" s="74" t="s">
        <v>3</v>
      </c>
      <c r="E135" s="70">
        <v>2</v>
      </c>
      <c r="F135" s="13">
        <v>1</v>
      </c>
      <c r="G135" s="58"/>
      <c r="H135" s="22">
        <f t="shared" si="2"/>
        <v>2</v>
      </c>
    </row>
    <row r="136" spans="2:8" ht="71.25" x14ac:dyDescent="0.2">
      <c r="B136" s="72" t="s">
        <v>110</v>
      </c>
      <c r="C136" s="73" t="s">
        <v>60</v>
      </c>
      <c r="D136" s="74" t="s">
        <v>20</v>
      </c>
      <c r="E136" s="70">
        <v>1520.6899999999998</v>
      </c>
      <c r="F136" s="13">
        <v>1</v>
      </c>
      <c r="G136" s="58"/>
      <c r="H136" s="22">
        <f t="shared" si="2"/>
        <v>1520.69</v>
      </c>
    </row>
    <row r="137" spans="2:8" ht="71.25" x14ac:dyDescent="0.2">
      <c r="B137" s="72" t="s">
        <v>111</v>
      </c>
      <c r="C137" s="73" t="s">
        <v>59</v>
      </c>
      <c r="D137" s="74" t="s">
        <v>20</v>
      </c>
      <c r="E137" s="70">
        <v>11436.59</v>
      </c>
      <c r="F137" s="13">
        <v>1</v>
      </c>
      <c r="G137" s="58"/>
      <c r="H137" s="22">
        <f t="shared" si="2"/>
        <v>11436.59</v>
      </c>
    </row>
    <row r="138" spans="2:8" ht="71.25" x14ac:dyDescent="0.2">
      <c r="B138" s="72" t="s">
        <v>112</v>
      </c>
      <c r="C138" s="73" t="s">
        <v>61</v>
      </c>
      <c r="D138" s="74" t="s">
        <v>20</v>
      </c>
      <c r="E138" s="70">
        <v>5552.6699999999992</v>
      </c>
      <c r="F138" s="13">
        <v>1</v>
      </c>
      <c r="G138" s="58"/>
      <c r="H138" s="22">
        <f t="shared" si="2"/>
        <v>5552.67</v>
      </c>
    </row>
    <row r="139" spans="2:8" ht="71.25" x14ac:dyDescent="0.2">
      <c r="B139" s="72" t="s">
        <v>113</v>
      </c>
      <c r="C139" s="73" t="s">
        <v>62</v>
      </c>
      <c r="D139" s="74" t="s">
        <v>20</v>
      </c>
      <c r="E139" s="70">
        <v>460</v>
      </c>
      <c r="F139" s="13">
        <v>1</v>
      </c>
      <c r="G139" s="58"/>
      <c r="H139" s="22">
        <f t="shared" si="2"/>
        <v>460</v>
      </c>
    </row>
    <row r="140" spans="2:8" ht="42.75" x14ac:dyDescent="0.2">
      <c r="B140" s="71" t="s">
        <v>114</v>
      </c>
      <c r="C140" s="68" t="s">
        <v>63</v>
      </c>
      <c r="D140" s="75" t="s">
        <v>5</v>
      </c>
      <c r="E140" s="70">
        <v>47.65</v>
      </c>
      <c r="F140" s="13">
        <v>1</v>
      </c>
      <c r="G140" s="58"/>
      <c r="H140" s="22">
        <f t="shared" si="2"/>
        <v>47.65</v>
      </c>
    </row>
    <row r="141" spans="2:8" ht="42.75" x14ac:dyDescent="0.2">
      <c r="B141" s="71" t="s">
        <v>115</v>
      </c>
      <c r="C141" s="68" t="s">
        <v>116</v>
      </c>
      <c r="D141" s="75" t="s">
        <v>4</v>
      </c>
      <c r="E141" s="70">
        <v>595.91000000000008</v>
      </c>
      <c r="F141" s="13">
        <v>1</v>
      </c>
      <c r="G141" s="58"/>
      <c r="H141" s="22">
        <f t="shared" si="2"/>
        <v>595.91</v>
      </c>
    </row>
    <row r="142" spans="2:8" ht="15.75" x14ac:dyDescent="0.2">
      <c r="B142" s="51"/>
      <c r="C142" s="53" t="s">
        <v>28</v>
      </c>
      <c r="D142" s="54"/>
      <c r="E142" s="54"/>
      <c r="F142" s="54"/>
      <c r="G142" s="54"/>
      <c r="H142" s="57">
        <f>SUM(H128:H141)</f>
        <v>19675.850000000002</v>
      </c>
    </row>
    <row r="143" spans="2:8" s="6" customFormat="1" ht="15.75" x14ac:dyDescent="0.2">
      <c r="B143" s="50"/>
      <c r="C143" s="51" t="str">
        <f>C19</f>
        <v>04.- Albañilería y acabados</v>
      </c>
      <c r="D143" s="52"/>
      <c r="E143" s="52"/>
      <c r="F143" s="52"/>
      <c r="G143" s="52"/>
      <c r="H143" s="52"/>
    </row>
    <row r="144" spans="2:8" ht="128.25" x14ac:dyDescent="0.2">
      <c r="B144" s="72" t="s">
        <v>118</v>
      </c>
      <c r="C144" s="73" t="s">
        <v>137</v>
      </c>
      <c r="D144" s="74" t="s">
        <v>4</v>
      </c>
      <c r="E144" s="70">
        <v>595.91000000000008</v>
      </c>
      <c r="F144" s="13">
        <v>1</v>
      </c>
      <c r="G144" s="58"/>
      <c r="H144" s="22">
        <f t="shared" si="0"/>
        <v>595.91</v>
      </c>
    </row>
    <row r="145" spans="2:8" ht="114" x14ac:dyDescent="0.2">
      <c r="B145" s="72" t="s">
        <v>119</v>
      </c>
      <c r="C145" s="73" t="s">
        <v>120</v>
      </c>
      <c r="D145" s="74" t="s">
        <v>5</v>
      </c>
      <c r="E145" s="70">
        <v>152.53</v>
      </c>
      <c r="F145" s="13">
        <v>1</v>
      </c>
      <c r="G145" s="58"/>
      <c r="H145" s="22">
        <f t="shared" si="0"/>
        <v>152.53</v>
      </c>
    </row>
    <row r="146" spans="2:8" ht="156.75" x14ac:dyDescent="0.2">
      <c r="B146" s="72" t="s">
        <v>121</v>
      </c>
      <c r="C146" s="73" t="s">
        <v>29</v>
      </c>
      <c r="D146" s="74" t="s">
        <v>4</v>
      </c>
      <c r="E146" s="70">
        <v>148.58000000000001</v>
      </c>
      <c r="F146" s="13">
        <v>1</v>
      </c>
      <c r="G146" s="58"/>
      <c r="H146" s="22">
        <f t="shared" ref="H146:H155" si="3">ROUND(E146*F146,2)</f>
        <v>148.58000000000001</v>
      </c>
    </row>
    <row r="147" spans="2:8" ht="57" x14ac:dyDescent="0.2">
      <c r="B147" s="72" t="s">
        <v>122</v>
      </c>
      <c r="C147" s="73" t="s">
        <v>30</v>
      </c>
      <c r="D147" s="74" t="s">
        <v>4</v>
      </c>
      <c r="E147" s="70">
        <v>571.54999999999995</v>
      </c>
      <c r="F147" s="13">
        <v>1</v>
      </c>
      <c r="G147" s="58"/>
      <c r="H147" s="22">
        <f t="shared" si="3"/>
        <v>571.54999999999995</v>
      </c>
    </row>
    <row r="148" spans="2:8" ht="142.5" x14ac:dyDescent="0.2">
      <c r="B148" s="72" t="s">
        <v>123</v>
      </c>
      <c r="C148" s="73" t="s">
        <v>124</v>
      </c>
      <c r="D148" s="74" t="s">
        <v>4</v>
      </c>
      <c r="E148" s="70">
        <v>571.54999999999995</v>
      </c>
      <c r="F148" s="13">
        <v>1</v>
      </c>
      <c r="G148" s="58"/>
      <c r="H148" s="22">
        <f t="shared" si="3"/>
        <v>571.54999999999995</v>
      </c>
    </row>
    <row r="149" spans="2:8" ht="156.75" x14ac:dyDescent="0.2">
      <c r="B149" s="72" t="s">
        <v>125</v>
      </c>
      <c r="C149" s="73" t="s">
        <v>19</v>
      </c>
      <c r="D149" s="74" t="s">
        <v>4</v>
      </c>
      <c r="E149" s="70">
        <v>358.17</v>
      </c>
      <c r="F149" s="13">
        <v>1</v>
      </c>
      <c r="G149" s="58"/>
      <c r="H149" s="22">
        <f t="shared" si="3"/>
        <v>358.17</v>
      </c>
    </row>
    <row r="150" spans="2:8" ht="28.5" x14ac:dyDescent="0.2">
      <c r="B150" s="72" t="s">
        <v>126</v>
      </c>
      <c r="C150" s="73" t="s">
        <v>127</v>
      </c>
      <c r="D150" s="74" t="s">
        <v>4</v>
      </c>
      <c r="E150" s="70">
        <v>339.84000000000003</v>
      </c>
      <c r="F150" s="13">
        <v>1</v>
      </c>
      <c r="G150" s="58"/>
      <c r="H150" s="22">
        <f t="shared" si="3"/>
        <v>339.84</v>
      </c>
    </row>
    <row r="151" spans="2:8" ht="171" x14ac:dyDescent="0.2">
      <c r="B151" s="72" t="s">
        <v>128</v>
      </c>
      <c r="C151" s="73" t="s">
        <v>129</v>
      </c>
      <c r="D151" s="74" t="s">
        <v>4</v>
      </c>
      <c r="E151" s="70">
        <v>425.37</v>
      </c>
      <c r="F151" s="13">
        <v>1</v>
      </c>
      <c r="G151" s="58"/>
      <c r="H151" s="22">
        <f t="shared" si="3"/>
        <v>425.37</v>
      </c>
    </row>
    <row r="152" spans="2:8" ht="71.25" x14ac:dyDescent="0.2">
      <c r="B152" s="72" t="s">
        <v>130</v>
      </c>
      <c r="C152" s="73" t="s">
        <v>131</v>
      </c>
      <c r="D152" s="74" t="s">
        <v>4</v>
      </c>
      <c r="E152" s="70">
        <v>571.54999999999995</v>
      </c>
      <c r="F152" s="13">
        <v>1</v>
      </c>
      <c r="G152" s="58"/>
      <c r="H152" s="22">
        <f t="shared" si="3"/>
        <v>571.54999999999995</v>
      </c>
    </row>
    <row r="153" spans="2:8" ht="42.75" x14ac:dyDescent="0.2">
      <c r="B153" s="72" t="s">
        <v>132</v>
      </c>
      <c r="C153" s="73" t="s">
        <v>45</v>
      </c>
      <c r="D153" s="74" t="s">
        <v>5</v>
      </c>
      <c r="E153" s="70">
        <v>22.3</v>
      </c>
      <c r="F153" s="13">
        <v>1</v>
      </c>
      <c r="G153" s="58"/>
      <c r="H153" s="22">
        <f t="shared" si="3"/>
        <v>22.3</v>
      </c>
    </row>
    <row r="154" spans="2:8" ht="42.75" x14ac:dyDescent="0.2">
      <c r="B154" s="72" t="s">
        <v>133</v>
      </c>
      <c r="C154" s="73" t="s">
        <v>134</v>
      </c>
      <c r="D154" s="74" t="s">
        <v>4</v>
      </c>
      <c r="E154" s="70">
        <v>3</v>
      </c>
      <c r="F154" s="13">
        <v>1</v>
      </c>
      <c r="G154" s="58"/>
      <c r="H154" s="22">
        <f t="shared" si="3"/>
        <v>3</v>
      </c>
    </row>
    <row r="155" spans="2:8" ht="57" x14ac:dyDescent="0.2">
      <c r="B155" s="72" t="s">
        <v>135</v>
      </c>
      <c r="C155" s="73" t="s">
        <v>136</v>
      </c>
      <c r="D155" s="74" t="s">
        <v>4</v>
      </c>
      <c r="E155" s="70">
        <v>252.38000000000002</v>
      </c>
      <c r="F155" s="13">
        <v>1</v>
      </c>
      <c r="G155" s="58"/>
      <c r="H155" s="22">
        <f t="shared" si="3"/>
        <v>252.38</v>
      </c>
    </row>
    <row r="156" spans="2:8" ht="15.75" x14ac:dyDescent="0.2">
      <c r="B156" s="51"/>
      <c r="C156" s="53" t="s">
        <v>31</v>
      </c>
      <c r="D156" s="54"/>
      <c r="E156" s="54"/>
      <c r="F156" s="54"/>
      <c r="G156" s="54"/>
      <c r="H156" s="57">
        <f>SUM(H144:H155)</f>
        <v>4012.7300000000005</v>
      </c>
    </row>
    <row r="157" spans="2:8" s="6" customFormat="1" ht="15.75" x14ac:dyDescent="0.2">
      <c r="B157" s="50"/>
      <c r="C157" s="51" t="str">
        <f>C20</f>
        <v>05.- Herrería, carpintería y cancelería</v>
      </c>
      <c r="D157" s="52"/>
      <c r="E157" s="52"/>
      <c r="F157" s="52"/>
      <c r="G157" s="52"/>
      <c r="H157" s="52"/>
    </row>
    <row r="158" spans="2:8" ht="71.25" x14ac:dyDescent="0.2">
      <c r="B158" s="72" t="s">
        <v>138</v>
      </c>
      <c r="C158" s="73" t="s">
        <v>139</v>
      </c>
      <c r="D158" s="74" t="s">
        <v>4</v>
      </c>
      <c r="E158" s="70">
        <v>252.38000000000002</v>
      </c>
      <c r="F158" s="13">
        <v>1</v>
      </c>
      <c r="G158" s="58"/>
      <c r="H158" s="22">
        <f t="shared" si="0"/>
        <v>252.38</v>
      </c>
    </row>
    <row r="159" spans="2:8" ht="85.5" x14ac:dyDescent="0.2">
      <c r="B159" s="72" t="s">
        <v>140</v>
      </c>
      <c r="C159" s="73" t="s">
        <v>141</v>
      </c>
      <c r="D159" s="74" t="s">
        <v>5</v>
      </c>
      <c r="E159" s="70">
        <v>151.30000000000001</v>
      </c>
      <c r="F159" s="13">
        <v>1</v>
      </c>
      <c r="G159" s="58"/>
      <c r="H159" s="22">
        <f t="shared" si="0"/>
        <v>151.30000000000001</v>
      </c>
    </row>
    <row r="160" spans="2:8" ht="15.75" x14ac:dyDescent="0.2">
      <c r="B160" s="51"/>
      <c r="C160" s="53" t="s">
        <v>46</v>
      </c>
      <c r="D160" s="54"/>
      <c r="E160" s="54"/>
      <c r="F160" s="54"/>
      <c r="G160" s="54"/>
      <c r="H160" s="57">
        <f>SUM(H158:H159)</f>
        <v>403.68</v>
      </c>
    </row>
    <row r="161" spans="2:8" s="6" customFormat="1" ht="15.75" x14ac:dyDescent="0.2">
      <c r="B161" s="50"/>
      <c r="C161" s="51" t="str">
        <f>C21</f>
        <v>06.- Instalaciones</v>
      </c>
      <c r="D161" s="52"/>
      <c r="E161" s="52"/>
      <c r="F161" s="52"/>
      <c r="G161" s="52"/>
      <c r="H161" s="52"/>
    </row>
    <row r="162" spans="2:8" ht="71.25" x14ac:dyDescent="0.2">
      <c r="B162" s="72" t="s">
        <v>142</v>
      </c>
      <c r="C162" s="73" t="s">
        <v>143</v>
      </c>
      <c r="D162" s="74" t="s">
        <v>32</v>
      </c>
      <c r="E162" s="70">
        <v>15</v>
      </c>
      <c r="F162" s="13">
        <v>1</v>
      </c>
      <c r="G162" s="58"/>
      <c r="H162" s="22">
        <f t="shared" si="0"/>
        <v>15</v>
      </c>
    </row>
    <row r="163" spans="2:8" ht="85.5" x14ac:dyDescent="0.2">
      <c r="B163" s="72" t="s">
        <v>144</v>
      </c>
      <c r="C163" s="73" t="s">
        <v>145</v>
      </c>
      <c r="D163" s="74" t="s">
        <v>32</v>
      </c>
      <c r="E163" s="70">
        <v>12</v>
      </c>
      <c r="F163" s="13">
        <v>1</v>
      </c>
      <c r="G163" s="58"/>
      <c r="H163" s="22">
        <f t="shared" si="0"/>
        <v>12</v>
      </c>
    </row>
    <row r="164" spans="2:8" ht="71.25" x14ac:dyDescent="0.2">
      <c r="B164" s="72" t="s">
        <v>146</v>
      </c>
      <c r="C164" s="73" t="s">
        <v>57</v>
      </c>
      <c r="D164" s="74" t="s">
        <v>3</v>
      </c>
      <c r="E164" s="70">
        <v>15</v>
      </c>
      <c r="F164" s="13">
        <v>1</v>
      </c>
      <c r="G164" s="58"/>
      <c r="H164" s="22">
        <f t="shared" si="0"/>
        <v>15</v>
      </c>
    </row>
    <row r="165" spans="2:8" ht="57" x14ac:dyDescent="0.2">
      <c r="B165" s="72" t="s">
        <v>147</v>
      </c>
      <c r="C165" s="73" t="s">
        <v>148</v>
      </c>
      <c r="D165" s="74" t="s">
        <v>3</v>
      </c>
      <c r="E165" s="70">
        <v>12</v>
      </c>
      <c r="F165" s="13">
        <v>1</v>
      </c>
      <c r="G165" s="58"/>
      <c r="H165" s="22">
        <f t="shared" si="0"/>
        <v>12</v>
      </c>
    </row>
    <row r="166" spans="2:8" ht="42.75" x14ac:dyDescent="0.2">
      <c r="B166" s="72" t="s">
        <v>149</v>
      </c>
      <c r="C166" s="73" t="s">
        <v>33</v>
      </c>
      <c r="D166" s="74" t="s">
        <v>3</v>
      </c>
      <c r="E166" s="70">
        <v>3</v>
      </c>
      <c r="F166" s="13">
        <v>1</v>
      </c>
      <c r="G166" s="58"/>
      <c r="H166" s="22">
        <f t="shared" si="0"/>
        <v>3</v>
      </c>
    </row>
    <row r="167" spans="2:8" ht="42.75" x14ac:dyDescent="0.2">
      <c r="B167" s="72" t="s">
        <v>150</v>
      </c>
      <c r="C167" s="73" t="s">
        <v>151</v>
      </c>
      <c r="D167" s="74" t="s">
        <v>3</v>
      </c>
      <c r="E167" s="70">
        <v>20</v>
      </c>
      <c r="F167" s="13">
        <v>1</v>
      </c>
      <c r="G167" s="58"/>
      <c r="H167" s="22">
        <f t="shared" si="0"/>
        <v>20</v>
      </c>
    </row>
    <row r="168" spans="2:8" ht="42.75" x14ac:dyDescent="0.2">
      <c r="B168" s="72" t="s">
        <v>152</v>
      </c>
      <c r="C168" s="73" t="s">
        <v>153</v>
      </c>
      <c r="D168" s="74" t="s">
        <v>32</v>
      </c>
      <c r="E168" s="70">
        <v>20</v>
      </c>
      <c r="F168" s="13">
        <v>1</v>
      </c>
      <c r="G168" s="58"/>
      <c r="H168" s="22">
        <f t="shared" si="0"/>
        <v>20</v>
      </c>
    </row>
    <row r="169" spans="2:8" ht="85.5" x14ac:dyDescent="0.2">
      <c r="B169" s="72" t="s">
        <v>154</v>
      </c>
      <c r="C169" s="73" t="s">
        <v>155</v>
      </c>
      <c r="D169" s="74" t="s">
        <v>32</v>
      </c>
      <c r="E169" s="70">
        <v>20</v>
      </c>
      <c r="F169" s="13">
        <v>1</v>
      </c>
      <c r="G169" s="58"/>
      <c r="H169" s="22">
        <f t="shared" si="0"/>
        <v>20</v>
      </c>
    </row>
    <row r="170" spans="2:8" ht="42.75" x14ac:dyDescent="0.2">
      <c r="B170" s="72" t="s">
        <v>156</v>
      </c>
      <c r="C170" s="73" t="s">
        <v>157</v>
      </c>
      <c r="D170" s="74" t="s">
        <v>32</v>
      </c>
      <c r="E170" s="70">
        <v>3</v>
      </c>
      <c r="F170" s="13">
        <v>1</v>
      </c>
      <c r="G170" s="58"/>
      <c r="H170" s="22">
        <f t="shared" ref="H170:H185" si="4">ROUND(E170*F170,2)</f>
        <v>3</v>
      </c>
    </row>
    <row r="171" spans="2:8" ht="71.25" x14ac:dyDescent="0.2">
      <c r="B171" s="72" t="s">
        <v>158</v>
      </c>
      <c r="C171" s="73" t="s">
        <v>34</v>
      </c>
      <c r="D171" s="74" t="s">
        <v>3</v>
      </c>
      <c r="E171" s="70">
        <v>15</v>
      </c>
      <c r="F171" s="13">
        <v>1</v>
      </c>
      <c r="G171" s="58"/>
      <c r="H171" s="22">
        <f t="shared" si="4"/>
        <v>15</v>
      </c>
    </row>
    <row r="172" spans="2:8" ht="71.25" x14ac:dyDescent="0.2">
      <c r="B172" s="72" t="s">
        <v>159</v>
      </c>
      <c r="C172" s="73" t="s">
        <v>160</v>
      </c>
      <c r="D172" s="74" t="s">
        <v>3</v>
      </c>
      <c r="E172" s="70">
        <v>2</v>
      </c>
      <c r="F172" s="13">
        <v>1</v>
      </c>
      <c r="G172" s="58"/>
      <c r="H172" s="22">
        <f t="shared" si="4"/>
        <v>2</v>
      </c>
    </row>
    <row r="173" spans="2:8" ht="128.25" x14ac:dyDescent="0.2">
      <c r="B173" s="72" t="s">
        <v>161</v>
      </c>
      <c r="C173" s="73" t="s">
        <v>47</v>
      </c>
      <c r="D173" s="74" t="s">
        <v>3</v>
      </c>
      <c r="E173" s="70">
        <v>3</v>
      </c>
      <c r="F173" s="13">
        <v>1</v>
      </c>
      <c r="G173" s="58"/>
      <c r="H173" s="22">
        <f t="shared" si="4"/>
        <v>3</v>
      </c>
    </row>
    <row r="174" spans="2:8" ht="85.5" x14ac:dyDescent="0.2">
      <c r="B174" s="72" t="s">
        <v>162</v>
      </c>
      <c r="C174" s="73" t="s">
        <v>163</v>
      </c>
      <c r="D174" s="74" t="s">
        <v>5</v>
      </c>
      <c r="E174" s="70">
        <v>80</v>
      </c>
      <c r="F174" s="13">
        <v>1</v>
      </c>
      <c r="G174" s="58"/>
      <c r="H174" s="22">
        <f t="shared" si="4"/>
        <v>80</v>
      </c>
    </row>
    <row r="175" spans="2:8" ht="15.75" x14ac:dyDescent="0.2">
      <c r="B175" s="51"/>
      <c r="C175" s="53" t="s">
        <v>36</v>
      </c>
      <c r="D175" s="54"/>
      <c r="E175" s="54"/>
      <c r="F175" s="54"/>
      <c r="G175" s="54"/>
      <c r="H175" s="57">
        <f>SUM(H162:H174)</f>
        <v>220</v>
      </c>
    </row>
    <row r="176" spans="2:8" ht="15.75" x14ac:dyDescent="0.2">
      <c r="B176" s="55"/>
      <c r="C176" s="56" t="s">
        <v>229</v>
      </c>
      <c r="D176" s="63"/>
      <c r="E176" s="65"/>
      <c r="F176" s="65"/>
      <c r="G176" s="64"/>
      <c r="H176" s="59">
        <f>H107+H126+H142+H156+H160+H175</f>
        <v>37459.460000000006</v>
      </c>
    </row>
    <row r="177" spans="2:8" s="24" customFormat="1" ht="15.75" x14ac:dyDescent="0.25">
      <c r="B177" s="34"/>
      <c r="C177" s="60" t="s">
        <v>164</v>
      </c>
      <c r="D177" s="61"/>
      <c r="E177" s="66"/>
      <c r="F177" s="66"/>
      <c r="G177" s="61"/>
      <c r="H177" s="62"/>
    </row>
    <row r="178" spans="2:8" ht="42.75" x14ac:dyDescent="0.2">
      <c r="B178" s="72" t="s">
        <v>172</v>
      </c>
      <c r="C178" s="73" t="s">
        <v>173</v>
      </c>
      <c r="D178" s="74" t="s">
        <v>3</v>
      </c>
      <c r="E178" s="70">
        <v>2</v>
      </c>
      <c r="F178" s="13">
        <v>1</v>
      </c>
      <c r="G178" s="58"/>
      <c r="H178" s="22">
        <f t="shared" si="4"/>
        <v>2</v>
      </c>
    </row>
    <row r="179" spans="2:8" ht="42.75" x14ac:dyDescent="0.2">
      <c r="B179" s="72" t="s">
        <v>174</v>
      </c>
      <c r="C179" s="73" t="s">
        <v>50</v>
      </c>
      <c r="D179" s="74" t="s">
        <v>3</v>
      </c>
      <c r="E179" s="70">
        <v>1</v>
      </c>
      <c r="F179" s="13">
        <v>1</v>
      </c>
      <c r="G179" s="58"/>
      <c r="H179" s="22">
        <f t="shared" si="4"/>
        <v>1</v>
      </c>
    </row>
    <row r="180" spans="2:8" ht="42.75" x14ac:dyDescent="0.2">
      <c r="B180" s="72" t="s">
        <v>175</v>
      </c>
      <c r="C180" s="73" t="s">
        <v>176</v>
      </c>
      <c r="D180" s="74" t="s">
        <v>3</v>
      </c>
      <c r="E180" s="70">
        <v>1</v>
      </c>
      <c r="F180" s="13">
        <v>1</v>
      </c>
      <c r="G180" s="58"/>
      <c r="H180" s="22">
        <f t="shared" si="4"/>
        <v>1</v>
      </c>
    </row>
    <row r="181" spans="2:8" ht="42.75" x14ac:dyDescent="0.2">
      <c r="B181" s="72" t="s">
        <v>177</v>
      </c>
      <c r="C181" s="73" t="s">
        <v>48</v>
      </c>
      <c r="D181" s="74" t="s">
        <v>3</v>
      </c>
      <c r="E181" s="70">
        <v>1</v>
      </c>
      <c r="F181" s="13">
        <v>1</v>
      </c>
      <c r="G181" s="58"/>
      <c r="H181" s="22">
        <f t="shared" si="4"/>
        <v>1</v>
      </c>
    </row>
    <row r="182" spans="2:8" ht="42.75" x14ac:dyDescent="0.2">
      <c r="B182" s="72" t="s">
        <v>178</v>
      </c>
      <c r="C182" s="73" t="s">
        <v>49</v>
      </c>
      <c r="D182" s="74" t="s">
        <v>3</v>
      </c>
      <c r="E182" s="70">
        <v>1</v>
      </c>
      <c r="F182" s="13">
        <v>1</v>
      </c>
      <c r="G182" s="58"/>
      <c r="H182" s="22">
        <f t="shared" si="4"/>
        <v>1</v>
      </c>
    </row>
    <row r="183" spans="2:8" ht="71.25" x14ac:dyDescent="0.2">
      <c r="B183" s="72" t="s">
        <v>179</v>
      </c>
      <c r="C183" s="73" t="s">
        <v>180</v>
      </c>
      <c r="D183" s="74" t="s">
        <v>5</v>
      </c>
      <c r="E183" s="70">
        <v>120</v>
      </c>
      <c r="F183" s="13">
        <v>1</v>
      </c>
      <c r="G183" s="58"/>
      <c r="H183" s="22">
        <f t="shared" si="4"/>
        <v>120</v>
      </c>
    </row>
    <row r="184" spans="2:8" ht="71.25" x14ac:dyDescent="0.2">
      <c r="B184" s="72" t="s">
        <v>181</v>
      </c>
      <c r="C184" s="73" t="s">
        <v>182</v>
      </c>
      <c r="D184" s="74" t="s">
        <v>32</v>
      </c>
      <c r="E184" s="70">
        <v>24</v>
      </c>
      <c r="F184" s="13">
        <v>1</v>
      </c>
      <c r="G184" s="58"/>
      <c r="H184" s="22">
        <f t="shared" si="4"/>
        <v>24</v>
      </c>
    </row>
    <row r="185" spans="2:8" ht="57" x14ac:dyDescent="0.2">
      <c r="B185" s="72" t="s">
        <v>183</v>
      </c>
      <c r="C185" s="73" t="s">
        <v>184</v>
      </c>
      <c r="D185" s="74" t="s">
        <v>32</v>
      </c>
      <c r="E185" s="70">
        <v>13</v>
      </c>
      <c r="F185" s="13">
        <v>1</v>
      </c>
      <c r="G185" s="58"/>
      <c r="H185" s="22">
        <f t="shared" si="4"/>
        <v>13</v>
      </c>
    </row>
    <row r="186" spans="2:8" ht="15.75" x14ac:dyDescent="0.2">
      <c r="B186" s="55"/>
      <c r="C186" s="56" t="s">
        <v>227</v>
      </c>
      <c r="D186" s="63"/>
      <c r="E186" s="65"/>
      <c r="F186" s="65"/>
      <c r="G186" s="64"/>
      <c r="H186" s="59">
        <f>SUM(H178:H185)</f>
        <v>163</v>
      </c>
    </row>
    <row r="187" spans="2:8" s="24" customFormat="1" ht="15.75" x14ac:dyDescent="0.25">
      <c r="B187" s="34"/>
      <c r="C187" s="60" t="s">
        <v>165</v>
      </c>
      <c r="D187" s="61"/>
      <c r="E187" s="66"/>
      <c r="F187" s="66"/>
      <c r="G187" s="61"/>
      <c r="H187" s="62"/>
    </row>
    <row r="188" spans="2:8" ht="42.75" x14ac:dyDescent="0.2">
      <c r="B188" s="72" t="s">
        <v>78</v>
      </c>
      <c r="C188" s="73" t="s">
        <v>41</v>
      </c>
      <c r="D188" s="74" t="s">
        <v>4</v>
      </c>
      <c r="E188" s="70">
        <v>15.19</v>
      </c>
      <c r="F188" s="13">
        <v>1</v>
      </c>
      <c r="G188" s="58"/>
      <c r="H188" s="22">
        <f t="shared" ref="H188:H217" si="5">ROUND(E188*F188,2)</f>
        <v>15.19</v>
      </c>
    </row>
    <row r="189" spans="2:8" ht="42.75" x14ac:dyDescent="0.2">
      <c r="B189" s="72" t="s">
        <v>185</v>
      </c>
      <c r="C189" s="73" t="s">
        <v>186</v>
      </c>
      <c r="D189" s="74" t="s">
        <v>21</v>
      </c>
      <c r="E189" s="70">
        <v>26.925000000000001</v>
      </c>
      <c r="F189" s="13">
        <v>1</v>
      </c>
      <c r="G189" s="58"/>
      <c r="H189" s="22">
        <f t="shared" si="5"/>
        <v>26.93</v>
      </c>
    </row>
    <row r="190" spans="2:8" ht="42.75" x14ac:dyDescent="0.2">
      <c r="B190" s="72" t="s">
        <v>80</v>
      </c>
      <c r="C190" s="73" t="s">
        <v>54</v>
      </c>
      <c r="D190" s="74" t="s">
        <v>21</v>
      </c>
      <c r="E190" s="70">
        <v>25.73</v>
      </c>
      <c r="F190" s="13">
        <v>1</v>
      </c>
      <c r="G190" s="58"/>
      <c r="H190" s="22">
        <f t="shared" si="5"/>
        <v>25.73</v>
      </c>
    </row>
    <row r="191" spans="2:8" ht="85.5" x14ac:dyDescent="0.2">
      <c r="B191" s="72" t="s">
        <v>187</v>
      </c>
      <c r="C191" s="73" t="s">
        <v>55</v>
      </c>
      <c r="D191" s="74" t="s">
        <v>4</v>
      </c>
      <c r="E191" s="70">
        <v>12.49</v>
      </c>
      <c r="F191" s="13">
        <v>1</v>
      </c>
      <c r="G191" s="58"/>
      <c r="H191" s="22">
        <f t="shared" si="5"/>
        <v>12.49</v>
      </c>
    </row>
    <row r="192" spans="2:8" ht="57" x14ac:dyDescent="0.2">
      <c r="B192" s="72" t="s">
        <v>96</v>
      </c>
      <c r="C192" s="73" t="s">
        <v>25</v>
      </c>
      <c r="D192" s="74" t="s">
        <v>20</v>
      </c>
      <c r="E192" s="70">
        <v>141.57</v>
      </c>
      <c r="F192" s="13">
        <v>1</v>
      </c>
      <c r="G192" s="58"/>
      <c r="H192" s="22">
        <f t="shared" si="5"/>
        <v>141.57</v>
      </c>
    </row>
    <row r="193" spans="2:8" ht="57" x14ac:dyDescent="0.2">
      <c r="B193" s="72" t="s">
        <v>93</v>
      </c>
      <c r="C193" s="73" t="s">
        <v>24</v>
      </c>
      <c r="D193" s="74" t="s">
        <v>4</v>
      </c>
      <c r="E193" s="70">
        <v>11.7</v>
      </c>
      <c r="F193" s="13">
        <v>1</v>
      </c>
      <c r="G193" s="58"/>
      <c r="H193" s="22">
        <f t="shared" si="5"/>
        <v>11.7</v>
      </c>
    </row>
    <row r="194" spans="2:8" ht="99.75" x14ac:dyDescent="0.2">
      <c r="B194" s="72" t="s">
        <v>188</v>
      </c>
      <c r="C194" s="73" t="s">
        <v>189</v>
      </c>
      <c r="D194" s="74" t="s">
        <v>5</v>
      </c>
      <c r="E194" s="70">
        <v>48.3</v>
      </c>
      <c r="F194" s="13">
        <v>1</v>
      </c>
      <c r="G194" s="58"/>
      <c r="H194" s="22">
        <f t="shared" si="5"/>
        <v>48.3</v>
      </c>
    </row>
    <row r="195" spans="2:8" ht="99.75" x14ac:dyDescent="0.2">
      <c r="B195" s="72" t="s">
        <v>190</v>
      </c>
      <c r="C195" s="73" t="s">
        <v>191</v>
      </c>
      <c r="D195" s="74" t="s">
        <v>5</v>
      </c>
      <c r="E195" s="70">
        <v>2.0499999999999998</v>
      </c>
      <c r="F195" s="13">
        <v>1</v>
      </c>
      <c r="G195" s="58"/>
      <c r="H195" s="22">
        <f t="shared" si="5"/>
        <v>2.0499999999999998</v>
      </c>
    </row>
    <row r="196" spans="2:8" ht="156.75" x14ac:dyDescent="0.2">
      <c r="B196" s="72" t="s">
        <v>121</v>
      </c>
      <c r="C196" s="73" t="s">
        <v>29</v>
      </c>
      <c r="D196" s="74" t="s">
        <v>4</v>
      </c>
      <c r="E196" s="70">
        <v>31.04</v>
      </c>
      <c r="F196" s="13">
        <v>1</v>
      </c>
      <c r="G196" s="58"/>
      <c r="H196" s="22">
        <f t="shared" si="5"/>
        <v>31.04</v>
      </c>
    </row>
    <row r="197" spans="2:8" ht="71.25" x14ac:dyDescent="0.2">
      <c r="B197" s="72" t="s">
        <v>192</v>
      </c>
      <c r="C197" s="73" t="s">
        <v>193</v>
      </c>
      <c r="D197" s="74" t="s">
        <v>5</v>
      </c>
      <c r="E197" s="70">
        <v>55.2</v>
      </c>
      <c r="F197" s="13">
        <v>1</v>
      </c>
      <c r="G197" s="58"/>
      <c r="H197" s="22">
        <f t="shared" si="5"/>
        <v>55.2</v>
      </c>
    </row>
    <row r="198" spans="2:8" ht="156.75" x14ac:dyDescent="0.2">
      <c r="B198" s="72" t="s">
        <v>125</v>
      </c>
      <c r="C198" s="73" t="s">
        <v>19</v>
      </c>
      <c r="D198" s="74" t="s">
        <v>4</v>
      </c>
      <c r="E198" s="70">
        <v>18.96</v>
      </c>
      <c r="F198" s="13">
        <v>1</v>
      </c>
      <c r="G198" s="58"/>
      <c r="H198" s="22">
        <f t="shared" si="5"/>
        <v>18.96</v>
      </c>
    </row>
    <row r="199" spans="2:8" ht="171" x14ac:dyDescent="0.2">
      <c r="B199" s="72" t="s">
        <v>128</v>
      </c>
      <c r="C199" s="73" t="s">
        <v>129</v>
      </c>
      <c r="D199" s="74" t="s">
        <v>4</v>
      </c>
      <c r="E199" s="70">
        <v>18.96</v>
      </c>
      <c r="F199" s="13">
        <v>1</v>
      </c>
      <c r="G199" s="58"/>
      <c r="H199" s="22">
        <f t="shared" si="5"/>
        <v>18.96</v>
      </c>
    </row>
    <row r="200" spans="2:8" ht="99.75" x14ac:dyDescent="0.2">
      <c r="B200" s="72" t="s">
        <v>194</v>
      </c>
      <c r="C200" s="73" t="s">
        <v>195</v>
      </c>
      <c r="D200" s="74" t="s">
        <v>3</v>
      </c>
      <c r="E200" s="70">
        <v>1</v>
      </c>
      <c r="F200" s="13">
        <v>1</v>
      </c>
      <c r="G200" s="58"/>
      <c r="H200" s="22">
        <f t="shared" si="5"/>
        <v>1</v>
      </c>
    </row>
    <row r="201" spans="2:8" ht="99.75" x14ac:dyDescent="0.2">
      <c r="B201" s="72" t="s">
        <v>196</v>
      </c>
      <c r="C201" s="73" t="s">
        <v>197</v>
      </c>
      <c r="D201" s="74" t="s">
        <v>3</v>
      </c>
      <c r="E201" s="70">
        <v>1</v>
      </c>
      <c r="F201" s="13">
        <v>1</v>
      </c>
      <c r="G201" s="58"/>
      <c r="H201" s="22">
        <f t="shared" si="5"/>
        <v>1</v>
      </c>
    </row>
    <row r="202" spans="2:8" ht="85.5" x14ac:dyDescent="0.2">
      <c r="B202" s="72" t="s">
        <v>198</v>
      </c>
      <c r="C202" s="73" t="s">
        <v>199</v>
      </c>
      <c r="D202" s="74" t="s">
        <v>3</v>
      </c>
      <c r="E202" s="70">
        <v>2</v>
      </c>
      <c r="F202" s="13">
        <v>1</v>
      </c>
      <c r="G202" s="58"/>
      <c r="H202" s="22">
        <f t="shared" si="5"/>
        <v>2</v>
      </c>
    </row>
    <row r="203" spans="2:8" ht="28.5" x14ac:dyDescent="0.2">
      <c r="B203" s="72" t="s">
        <v>200</v>
      </c>
      <c r="C203" s="73" t="s">
        <v>201</v>
      </c>
      <c r="D203" s="74" t="s">
        <v>3</v>
      </c>
      <c r="E203" s="70">
        <v>1</v>
      </c>
      <c r="F203" s="13">
        <v>1</v>
      </c>
      <c r="G203" s="58"/>
      <c r="H203" s="22">
        <f t="shared" si="5"/>
        <v>1</v>
      </c>
    </row>
    <row r="204" spans="2:8" ht="28.5" x14ac:dyDescent="0.2">
      <c r="B204" s="72" t="s">
        <v>202</v>
      </c>
      <c r="C204" s="73" t="s">
        <v>203</v>
      </c>
      <c r="D204" s="74" t="s">
        <v>3</v>
      </c>
      <c r="E204" s="70">
        <v>1</v>
      </c>
      <c r="F204" s="13">
        <v>1</v>
      </c>
      <c r="G204" s="58"/>
      <c r="H204" s="22">
        <f t="shared" si="5"/>
        <v>1</v>
      </c>
    </row>
    <row r="205" spans="2:8" ht="28.5" x14ac:dyDescent="0.2">
      <c r="B205" s="72" t="s">
        <v>204</v>
      </c>
      <c r="C205" s="73" t="s">
        <v>205</v>
      </c>
      <c r="D205" s="74" t="s">
        <v>3</v>
      </c>
      <c r="E205" s="70">
        <v>2</v>
      </c>
      <c r="F205" s="13">
        <v>1</v>
      </c>
      <c r="G205" s="58"/>
      <c r="H205" s="22">
        <f t="shared" si="5"/>
        <v>2</v>
      </c>
    </row>
    <row r="206" spans="2:8" ht="28.5" x14ac:dyDescent="0.2">
      <c r="B206" s="72" t="s">
        <v>206</v>
      </c>
      <c r="C206" s="73" t="s">
        <v>207</v>
      </c>
      <c r="D206" s="74" t="s">
        <v>3</v>
      </c>
      <c r="E206" s="70">
        <v>1</v>
      </c>
      <c r="F206" s="13">
        <v>1</v>
      </c>
      <c r="G206" s="58"/>
      <c r="H206" s="22">
        <f t="shared" si="5"/>
        <v>1</v>
      </c>
    </row>
    <row r="207" spans="2:8" ht="42.75" x14ac:dyDescent="0.2">
      <c r="B207" s="72" t="s">
        <v>208</v>
      </c>
      <c r="C207" s="73" t="s">
        <v>40</v>
      </c>
      <c r="D207" s="74" t="s">
        <v>5</v>
      </c>
      <c r="E207" s="70">
        <v>60</v>
      </c>
      <c r="F207" s="13">
        <v>1</v>
      </c>
      <c r="G207" s="58"/>
      <c r="H207" s="22">
        <f t="shared" si="5"/>
        <v>60</v>
      </c>
    </row>
    <row r="208" spans="2:8" ht="42.75" x14ac:dyDescent="0.2">
      <c r="B208" s="72" t="s">
        <v>209</v>
      </c>
      <c r="C208" s="73" t="s">
        <v>210</v>
      </c>
      <c r="D208" s="74" t="s">
        <v>5</v>
      </c>
      <c r="E208" s="70">
        <v>15</v>
      </c>
      <c r="F208" s="13">
        <v>1</v>
      </c>
      <c r="G208" s="58"/>
      <c r="H208" s="22">
        <f t="shared" si="5"/>
        <v>15</v>
      </c>
    </row>
    <row r="209" spans="2:8" ht="42.75" x14ac:dyDescent="0.2">
      <c r="B209" s="72" t="s">
        <v>211</v>
      </c>
      <c r="C209" s="73" t="s">
        <v>212</v>
      </c>
      <c r="D209" s="74" t="s">
        <v>5</v>
      </c>
      <c r="E209" s="70">
        <v>15</v>
      </c>
      <c r="F209" s="13">
        <v>1</v>
      </c>
      <c r="G209" s="58"/>
      <c r="H209" s="22">
        <f t="shared" si="5"/>
        <v>15</v>
      </c>
    </row>
    <row r="210" spans="2:8" ht="42.75" x14ac:dyDescent="0.2">
      <c r="B210" s="72" t="s">
        <v>174</v>
      </c>
      <c r="C210" s="73" t="s">
        <v>50</v>
      </c>
      <c r="D210" s="74" t="s">
        <v>3</v>
      </c>
      <c r="E210" s="70">
        <v>1</v>
      </c>
      <c r="F210" s="13">
        <v>1</v>
      </c>
      <c r="G210" s="58"/>
      <c r="H210" s="22">
        <f t="shared" si="5"/>
        <v>1</v>
      </c>
    </row>
    <row r="211" spans="2:8" ht="71.25" x14ac:dyDescent="0.2">
      <c r="B211" s="72" t="s">
        <v>213</v>
      </c>
      <c r="C211" s="73" t="s">
        <v>214</v>
      </c>
      <c r="D211" s="74" t="s">
        <v>3</v>
      </c>
      <c r="E211" s="70">
        <v>2</v>
      </c>
      <c r="F211" s="13">
        <v>1</v>
      </c>
      <c r="G211" s="58"/>
      <c r="H211" s="22">
        <f t="shared" si="5"/>
        <v>2</v>
      </c>
    </row>
    <row r="212" spans="2:8" ht="57" x14ac:dyDescent="0.2">
      <c r="B212" s="72" t="s">
        <v>215</v>
      </c>
      <c r="C212" s="73" t="s">
        <v>216</v>
      </c>
      <c r="D212" s="74" t="s">
        <v>3</v>
      </c>
      <c r="E212" s="70">
        <v>1</v>
      </c>
      <c r="F212" s="13">
        <v>1</v>
      </c>
      <c r="G212" s="58"/>
      <c r="H212" s="22">
        <f t="shared" si="5"/>
        <v>1</v>
      </c>
    </row>
    <row r="213" spans="2:8" ht="71.25" x14ac:dyDescent="0.2">
      <c r="B213" s="72" t="s">
        <v>217</v>
      </c>
      <c r="C213" s="73" t="s">
        <v>218</v>
      </c>
      <c r="D213" s="74" t="s">
        <v>32</v>
      </c>
      <c r="E213" s="70">
        <v>1</v>
      </c>
      <c r="F213" s="13">
        <v>1</v>
      </c>
      <c r="G213" s="58"/>
      <c r="H213" s="22">
        <f t="shared" si="5"/>
        <v>1</v>
      </c>
    </row>
    <row r="214" spans="2:8" ht="57" x14ac:dyDescent="0.2">
      <c r="B214" s="72" t="s">
        <v>219</v>
      </c>
      <c r="C214" s="73" t="s">
        <v>220</v>
      </c>
      <c r="D214" s="74" t="s">
        <v>3</v>
      </c>
      <c r="E214" s="70">
        <v>2</v>
      </c>
      <c r="F214" s="13">
        <v>1</v>
      </c>
      <c r="G214" s="58"/>
      <c r="H214" s="22">
        <f t="shared" si="5"/>
        <v>2</v>
      </c>
    </row>
    <row r="215" spans="2:8" ht="57" x14ac:dyDescent="0.2">
      <c r="B215" s="76" t="s">
        <v>221</v>
      </c>
      <c r="C215" s="68" t="s">
        <v>222</v>
      </c>
      <c r="D215" s="75" t="s">
        <v>3</v>
      </c>
      <c r="E215" s="70">
        <v>1</v>
      </c>
      <c r="F215" s="13">
        <v>1</v>
      </c>
      <c r="G215" s="58"/>
      <c r="H215" s="22">
        <f t="shared" si="5"/>
        <v>1</v>
      </c>
    </row>
    <row r="216" spans="2:8" ht="57" x14ac:dyDescent="0.2">
      <c r="B216" s="76" t="s">
        <v>223</v>
      </c>
      <c r="C216" s="68" t="s">
        <v>224</v>
      </c>
      <c r="D216" s="75" t="s">
        <v>3</v>
      </c>
      <c r="E216" s="70">
        <v>1</v>
      </c>
      <c r="F216" s="13">
        <v>1</v>
      </c>
      <c r="G216" s="58"/>
      <c r="H216" s="22">
        <f t="shared" si="5"/>
        <v>1</v>
      </c>
    </row>
    <row r="217" spans="2:8" ht="42.75" x14ac:dyDescent="0.2">
      <c r="B217" s="72" t="s">
        <v>225</v>
      </c>
      <c r="C217" s="73" t="s">
        <v>226</v>
      </c>
      <c r="D217" s="74" t="s">
        <v>5</v>
      </c>
      <c r="E217" s="70">
        <v>100</v>
      </c>
      <c r="F217" s="13">
        <v>1</v>
      </c>
      <c r="G217" s="58"/>
      <c r="H217" s="22">
        <f t="shared" si="5"/>
        <v>100</v>
      </c>
    </row>
    <row r="218" spans="2:8" ht="15.75" x14ac:dyDescent="0.2">
      <c r="B218" s="55"/>
      <c r="C218" s="56" t="s">
        <v>228</v>
      </c>
      <c r="D218" s="63"/>
      <c r="E218" s="65"/>
      <c r="F218" s="65"/>
      <c r="G218" s="64"/>
      <c r="H218" s="59">
        <f>SUM(H188:H217)</f>
        <v>616.11999999999989</v>
      </c>
    </row>
    <row r="219" spans="2:8" s="24" customFormat="1" ht="15.75" x14ac:dyDescent="0.25">
      <c r="B219" s="34"/>
      <c r="C219" s="60" t="s">
        <v>166</v>
      </c>
      <c r="D219" s="61"/>
      <c r="E219" s="66"/>
      <c r="F219" s="66"/>
      <c r="G219" s="61"/>
      <c r="H219" s="62"/>
    </row>
    <row r="220" spans="2:8" ht="114" x14ac:dyDescent="0.2">
      <c r="B220" s="67" t="s">
        <v>230</v>
      </c>
      <c r="C220" s="68" t="s">
        <v>231</v>
      </c>
      <c r="D220" s="69" t="s">
        <v>3</v>
      </c>
      <c r="E220" s="77">
        <v>1</v>
      </c>
      <c r="F220" s="13">
        <v>1</v>
      </c>
      <c r="G220" s="58"/>
      <c r="H220" s="22">
        <f t="shared" ref="H220:H250" si="6">ROUND(E220*F220,2)</f>
        <v>1</v>
      </c>
    </row>
    <row r="221" spans="2:8" ht="85.5" x14ac:dyDescent="0.2">
      <c r="B221" s="67" t="s">
        <v>232</v>
      </c>
      <c r="C221" s="68" t="s">
        <v>233</v>
      </c>
      <c r="D221" s="69" t="s">
        <v>3</v>
      </c>
      <c r="E221" s="77">
        <v>1</v>
      </c>
      <c r="F221" s="13">
        <v>1</v>
      </c>
      <c r="G221" s="58"/>
      <c r="H221" s="22">
        <f t="shared" si="6"/>
        <v>1</v>
      </c>
    </row>
    <row r="222" spans="2:8" ht="142.5" x14ac:dyDescent="0.2">
      <c r="B222" s="67" t="s">
        <v>234</v>
      </c>
      <c r="C222" s="68" t="s">
        <v>235</v>
      </c>
      <c r="D222" s="69" t="s">
        <v>3</v>
      </c>
      <c r="E222" s="77">
        <v>1</v>
      </c>
      <c r="F222" s="13">
        <v>1</v>
      </c>
      <c r="G222" s="58"/>
      <c r="H222" s="22">
        <f t="shared" si="6"/>
        <v>1</v>
      </c>
    </row>
    <row r="223" spans="2:8" ht="128.25" x14ac:dyDescent="0.2">
      <c r="B223" s="67" t="s">
        <v>236</v>
      </c>
      <c r="C223" s="68" t="s">
        <v>237</v>
      </c>
      <c r="D223" s="69" t="s">
        <v>3</v>
      </c>
      <c r="E223" s="77">
        <v>1</v>
      </c>
      <c r="F223" s="13">
        <v>1</v>
      </c>
      <c r="G223" s="58"/>
      <c r="H223" s="22">
        <f t="shared" si="6"/>
        <v>1</v>
      </c>
    </row>
    <row r="224" spans="2:8" ht="42.75" x14ac:dyDescent="0.2">
      <c r="B224" s="67" t="s">
        <v>238</v>
      </c>
      <c r="C224" s="68" t="s">
        <v>239</v>
      </c>
      <c r="D224" s="69" t="s">
        <v>3</v>
      </c>
      <c r="E224" s="77">
        <v>1</v>
      </c>
      <c r="F224" s="13">
        <v>1</v>
      </c>
      <c r="G224" s="58"/>
      <c r="H224" s="22">
        <f t="shared" si="6"/>
        <v>1</v>
      </c>
    </row>
    <row r="225" spans="2:8" ht="71.25" x14ac:dyDescent="0.2">
      <c r="B225" s="67"/>
      <c r="C225" s="68" t="s">
        <v>240</v>
      </c>
      <c r="D225" s="69" t="s">
        <v>241</v>
      </c>
      <c r="E225" s="77">
        <v>1</v>
      </c>
      <c r="F225" s="13">
        <v>1</v>
      </c>
      <c r="G225" s="58"/>
      <c r="H225" s="22">
        <f t="shared" si="6"/>
        <v>1</v>
      </c>
    </row>
    <row r="226" spans="2:8" ht="42.75" x14ac:dyDescent="0.2">
      <c r="B226" s="67" t="s">
        <v>242</v>
      </c>
      <c r="C226" s="68" t="s">
        <v>243</v>
      </c>
      <c r="D226" s="69" t="s">
        <v>3</v>
      </c>
      <c r="E226" s="77">
        <v>1</v>
      </c>
      <c r="F226" s="13">
        <v>1</v>
      </c>
      <c r="G226" s="58"/>
      <c r="H226" s="22">
        <f t="shared" si="6"/>
        <v>1</v>
      </c>
    </row>
    <row r="227" spans="2:8" ht="85.5" x14ac:dyDescent="0.2">
      <c r="B227" s="67" t="s">
        <v>244</v>
      </c>
      <c r="C227" s="68" t="s">
        <v>245</v>
      </c>
      <c r="D227" s="69" t="s">
        <v>3</v>
      </c>
      <c r="E227" s="77">
        <v>1</v>
      </c>
      <c r="F227" s="13">
        <v>1</v>
      </c>
      <c r="G227" s="58"/>
      <c r="H227" s="22">
        <f t="shared" si="6"/>
        <v>1</v>
      </c>
    </row>
    <row r="228" spans="2:8" ht="128.25" x14ac:dyDescent="0.2">
      <c r="B228" s="67" t="s">
        <v>246</v>
      </c>
      <c r="C228" s="68" t="s">
        <v>247</v>
      </c>
      <c r="D228" s="69" t="s">
        <v>3</v>
      </c>
      <c r="E228" s="77">
        <v>1</v>
      </c>
      <c r="F228" s="13">
        <v>1</v>
      </c>
      <c r="G228" s="58"/>
      <c r="H228" s="22">
        <f t="shared" si="6"/>
        <v>1</v>
      </c>
    </row>
    <row r="229" spans="2:8" ht="42.75" x14ac:dyDescent="0.2">
      <c r="B229" s="67" t="s">
        <v>248</v>
      </c>
      <c r="C229" s="68" t="s">
        <v>249</v>
      </c>
      <c r="D229" s="69" t="s">
        <v>3</v>
      </c>
      <c r="E229" s="77">
        <v>1</v>
      </c>
      <c r="F229" s="13">
        <v>1</v>
      </c>
      <c r="G229" s="58"/>
      <c r="H229" s="22">
        <f t="shared" si="6"/>
        <v>1</v>
      </c>
    </row>
    <row r="230" spans="2:8" ht="42.75" x14ac:dyDescent="0.2">
      <c r="B230" s="67" t="s">
        <v>250</v>
      </c>
      <c r="C230" s="68" t="s">
        <v>251</v>
      </c>
      <c r="D230" s="69" t="s">
        <v>3</v>
      </c>
      <c r="E230" s="77">
        <v>6</v>
      </c>
      <c r="F230" s="13">
        <v>1</v>
      </c>
      <c r="G230" s="58"/>
      <c r="H230" s="22">
        <f t="shared" si="6"/>
        <v>6</v>
      </c>
    </row>
    <row r="231" spans="2:8" ht="57" x14ac:dyDescent="0.2">
      <c r="B231" s="67"/>
      <c r="C231" s="68" t="s">
        <v>252</v>
      </c>
      <c r="D231" s="69" t="s">
        <v>3</v>
      </c>
      <c r="E231" s="77">
        <v>1</v>
      </c>
      <c r="F231" s="13">
        <v>1</v>
      </c>
      <c r="G231" s="58"/>
      <c r="H231" s="22">
        <f t="shared" si="6"/>
        <v>1</v>
      </c>
    </row>
    <row r="232" spans="2:8" ht="15.75" x14ac:dyDescent="0.2">
      <c r="B232" s="55"/>
      <c r="C232" s="56" t="s">
        <v>253</v>
      </c>
      <c r="D232" s="63"/>
      <c r="E232" s="65"/>
      <c r="F232" s="65"/>
      <c r="G232" s="64"/>
      <c r="H232" s="59">
        <f>SUM(H220:H231)</f>
        <v>17</v>
      </c>
    </row>
    <row r="233" spans="2:8" s="24" customFormat="1" ht="15.75" x14ac:dyDescent="0.25">
      <c r="B233" s="34"/>
      <c r="C233" s="60" t="s">
        <v>167</v>
      </c>
      <c r="D233" s="61"/>
      <c r="E233" s="66"/>
      <c r="F233" s="66"/>
      <c r="G233" s="61"/>
      <c r="H233" s="62"/>
    </row>
    <row r="234" spans="2:8" ht="142.5" x14ac:dyDescent="0.2">
      <c r="B234" s="67" t="s">
        <v>254</v>
      </c>
      <c r="C234" s="68" t="s">
        <v>255</v>
      </c>
      <c r="D234" s="75" t="s">
        <v>3</v>
      </c>
      <c r="E234" s="78">
        <v>1</v>
      </c>
      <c r="F234" s="13">
        <v>1</v>
      </c>
      <c r="G234" s="58"/>
      <c r="H234" s="22">
        <f t="shared" si="6"/>
        <v>1</v>
      </c>
    </row>
    <row r="235" spans="2:8" ht="57" x14ac:dyDescent="0.2">
      <c r="B235" s="67" t="s">
        <v>256</v>
      </c>
      <c r="C235" s="68" t="s">
        <v>257</v>
      </c>
      <c r="D235" s="75" t="s">
        <v>3</v>
      </c>
      <c r="E235" s="78">
        <v>1</v>
      </c>
      <c r="F235" s="13">
        <v>1</v>
      </c>
      <c r="G235" s="58"/>
      <c r="H235" s="22">
        <f t="shared" si="6"/>
        <v>1</v>
      </c>
    </row>
    <row r="236" spans="2:8" ht="85.5" x14ac:dyDescent="0.2">
      <c r="B236" s="67" t="s">
        <v>244</v>
      </c>
      <c r="C236" s="68" t="s">
        <v>245</v>
      </c>
      <c r="D236" s="69" t="s">
        <v>3</v>
      </c>
      <c r="E236" s="77">
        <v>1</v>
      </c>
      <c r="F236" s="13">
        <v>1</v>
      </c>
      <c r="G236" s="58"/>
      <c r="H236" s="22">
        <f t="shared" si="6"/>
        <v>1</v>
      </c>
    </row>
    <row r="237" spans="2:8" ht="71.25" x14ac:dyDescent="0.2">
      <c r="B237" s="67" t="s">
        <v>258</v>
      </c>
      <c r="C237" s="68" t="s">
        <v>259</v>
      </c>
      <c r="D237" s="75" t="s">
        <v>3</v>
      </c>
      <c r="E237" s="78">
        <v>3</v>
      </c>
      <c r="F237" s="13">
        <v>1</v>
      </c>
      <c r="G237" s="58"/>
      <c r="H237" s="22">
        <f t="shared" si="6"/>
        <v>3</v>
      </c>
    </row>
    <row r="238" spans="2:8" ht="57" x14ac:dyDescent="0.2">
      <c r="B238" s="67" t="s">
        <v>260</v>
      </c>
      <c r="C238" s="68" t="s">
        <v>261</v>
      </c>
      <c r="D238" s="75" t="s">
        <v>3</v>
      </c>
      <c r="E238" s="78">
        <v>3</v>
      </c>
      <c r="F238" s="13">
        <v>1</v>
      </c>
      <c r="G238" s="58"/>
      <c r="H238" s="22">
        <f t="shared" si="6"/>
        <v>3</v>
      </c>
    </row>
    <row r="239" spans="2:8" ht="57" x14ac:dyDescent="0.2">
      <c r="B239" s="67" t="s">
        <v>262</v>
      </c>
      <c r="C239" s="68" t="s">
        <v>263</v>
      </c>
      <c r="D239" s="75" t="s">
        <v>3</v>
      </c>
      <c r="E239" s="78">
        <v>3</v>
      </c>
      <c r="F239" s="13">
        <v>1</v>
      </c>
      <c r="G239" s="58"/>
      <c r="H239" s="22">
        <f t="shared" si="6"/>
        <v>3</v>
      </c>
    </row>
    <row r="240" spans="2:8" ht="57" x14ac:dyDescent="0.2">
      <c r="B240" s="67" t="s">
        <v>264</v>
      </c>
      <c r="C240" s="68" t="s">
        <v>265</v>
      </c>
      <c r="D240" s="75" t="s">
        <v>3</v>
      </c>
      <c r="E240" s="78">
        <v>3</v>
      </c>
      <c r="F240" s="13">
        <v>1</v>
      </c>
      <c r="G240" s="58"/>
      <c r="H240" s="22">
        <f t="shared" si="6"/>
        <v>3</v>
      </c>
    </row>
    <row r="241" spans="2:8" ht="99.75" x14ac:dyDescent="0.2">
      <c r="B241" s="67" t="s">
        <v>266</v>
      </c>
      <c r="C241" s="68" t="s">
        <v>267</v>
      </c>
      <c r="D241" s="75" t="s">
        <v>3</v>
      </c>
      <c r="E241" s="78">
        <v>1</v>
      </c>
      <c r="F241" s="13">
        <v>1</v>
      </c>
      <c r="G241" s="58"/>
      <c r="H241" s="22">
        <f t="shared" si="6"/>
        <v>1</v>
      </c>
    </row>
    <row r="242" spans="2:8" ht="156.75" x14ac:dyDescent="0.2">
      <c r="B242" s="67" t="s">
        <v>268</v>
      </c>
      <c r="C242" s="68" t="s">
        <v>269</v>
      </c>
      <c r="D242" s="75" t="s">
        <v>3</v>
      </c>
      <c r="E242" s="78">
        <v>1</v>
      </c>
      <c r="F242" s="13">
        <v>1</v>
      </c>
      <c r="G242" s="58"/>
      <c r="H242" s="22">
        <f t="shared" si="6"/>
        <v>1</v>
      </c>
    </row>
    <row r="243" spans="2:8" ht="71.25" x14ac:dyDescent="0.2">
      <c r="B243" s="67" t="s">
        <v>270</v>
      </c>
      <c r="C243" s="68" t="s">
        <v>271</v>
      </c>
      <c r="D243" s="75" t="s">
        <v>3</v>
      </c>
      <c r="E243" s="78">
        <v>1</v>
      </c>
      <c r="F243" s="13">
        <v>1</v>
      </c>
      <c r="G243" s="58"/>
      <c r="H243" s="22">
        <f t="shared" si="6"/>
        <v>1</v>
      </c>
    </row>
    <row r="244" spans="2:8" ht="57" x14ac:dyDescent="0.2">
      <c r="B244" s="67" t="s">
        <v>272</v>
      </c>
      <c r="C244" s="68" t="s">
        <v>273</v>
      </c>
      <c r="D244" s="75" t="s">
        <v>3</v>
      </c>
      <c r="E244" s="78">
        <v>1</v>
      </c>
      <c r="F244" s="13">
        <v>1</v>
      </c>
      <c r="G244" s="58"/>
      <c r="H244" s="22">
        <f t="shared" si="6"/>
        <v>1</v>
      </c>
    </row>
    <row r="245" spans="2:8" ht="42.75" x14ac:dyDescent="0.2">
      <c r="B245" s="67" t="s">
        <v>274</v>
      </c>
      <c r="C245" s="68" t="s">
        <v>35</v>
      </c>
      <c r="D245" s="75" t="s">
        <v>5</v>
      </c>
      <c r="E245" s="78">
        <v>15</v>
      </c>
      <c r="F245" s="13">
        <v>1</v>
      </c>
      <c r="G245" s="58"/>
      <c r="H245" s="22">
        <f t="shared" si="6"/>
        <v>15</v>
      </c>
    </row>
    <row r="246" spans="2:8" ht="42.75" x14ac:dyDescent="0.2">
      <c r="B246" s="67" t="s">
        <v>275</v>
      </c>
      <c r="C246" s="68" t="s">
        <v>276</v>
      </c>
      <c r="D246" s="75" t="s">
        <v>5</v>
      </c>
      <c r="E246" s="78">
        <v>60</v>
      </c>
      <c r="F246" s="13">
        <v>1</v>
      </c>
      <c r="G246" s="58"/>
      <c r="H246" s="22">
        <f t="shared" si="6"/>
        <v>60</v>
      </c>
    </row>
    <row r="247" spans="2:8" ht="85.5" x14ac:dyDescent="0.2">
      <c r="B247" s="67" t="s">
        <v>277</v>
      </c>
      <c r="C247" s="68" t="s">
        <v>278</v>
      </c>
      <c r="D247" s="75" t="s">
        <v>5</v>
      </c>
      <c r="E247" s="78">
        <v>15</v>
      </c>
      <c r="F247" s="13">
        <v>1</v>
      </c>
      <c r="G247" s="58"/>
      <c r="H247" s="22">
        <f t="shared" si="6"/>
        <v>15</v>
      </c>
    </row>
    <row r="248" spans="2:8" ht="15.75" x14ac:dyDescent="0.2">
      <c r="B248" s="55"/>
      <c r="C248" s="56" t="s">
        <v>279</v>
      </c>
      <c r="D248" s="63"/>
      <c r="E248" s="65"/>
      <c r="F248" s="65"/>
      <c r="G248" s="64"/>
      <c r="H248" s="59">
        <f>SUM(H234:H247)</f>
        <v>109</v>
      </c>
    </row>
    <row r="249" spans="2:8" s="24" customFormat="1" ht="15.75" x14ac:dyDescent="0.25">
      <c r="B249" s="34"/>
      <c r="C249" s="60" t="s">
        <v>168</v>
      </c>
      <c r="D249" s="61"/>
      <c r="E249" s="66"/>
      <c r="F249" s="66"/>
      <c r="G249" s="61"/>
      <c r="H249" s="62"/>
    </row>
    <row r="250" spans="2:8" ht="128.25" x14ac:dyDescent="0.2">
      <c r="B250" s="67" t="s">
        <v>236</v>
      </c>
      <c r="C250" s="68" t="s">
        <v>237</v>
      </c>
      <c r="D250" s="69" t="s">
        <v>3</v>
      </c>
      <c r="E250" s="77">
        <v>6</v>
      </c>
      <c r="F250" s="13">
        <v>1</v>
      </c>
      <c r="G250" s="58"/>
      <c r="H250" s="22">
        <f t="shared" si="6"/>
        <v>6</v>
      </c>
    </row>
    <row r="251" spans="2:8" ht="128.25" x14ac:dyDescent="0.2">
      <c r="B251" s="67" t="s">
        <v>234</v>
      </c>
      <c r="C251" s="68" t="s">
        <v>280</v>
      </c>
      <c r="D251" s="75" t="s">
        <v>3</v>
      </c>
      <c r="E251" s="78">
        <v>4</v>
      </c>
      <c r="F251" s="13">
        <v>1</v>
      </c>
      <c r="G251" s="58"/>
      <c r="H251" s="22">
        <f t="shared" ref="H251:H257" si="7">ROUND(E251*F251,2)</f>
        <v>4</v>
      </c>
    </row>
    <row r="252" spans="2:8" ht="57" x14ac:dyDescent="0.2">
      <c r="B252" s="67" t="s">
        <v>281</v>
      </c>
      <c r="C252" s="68" t="s">
        <v>282</v>
      </c>
      <c r="D252" s="75" t="s">
        <v>3</v>
      </c>
      <c r="E252" s="78">
        <v>10</v>
      </c>
      <c r="F252" s="13">
        <v>1</v>
      </c>
      <c r="G252" s="58"/>
      <c r="H252" s="22">
        <f t="shared" si="7"/>
        <v>10</v>
      </c>
    </row>
    <row r="253" spans="2:8" ht="71.25" x14ac:dyDescent="0.2">
      <c r="B253" s="67" t="s">
        <v>258</v>
      </c>
      <c r="C253" s="68" t="s">
        <v>259</v>
      </c>
      <c r="D253" s="75" t="s">
        <v>3</v>
      </c>
      <c r="E253" s="78">
        <v>30</v>
      </c>
      <c r="F253" s="13">
        <v>1</v>
      </c>
      <c r="G253" s="58"/>
      <c r="H253" s="22">
        <f t="shared" si="7"/>
        <v>30</v>
      </c>
    </row>
    <row r="254" spans="2:8" ht="71.25" x14ac:dyDescent="0.2">
      <c r="B254" s="67" t="s">
        <v>283</v>
      </c>
      <c r="C254" s="68" t="s">
        <v>284</v>
      </c>
      <c r="D254" s="75" t="s">
        <v>5</v>
      </c>
      <c r="E254" s="78">
        <v>380</v>
      </c>
      <c r="F254" s="13">
        <v>1</v>
      </c>
      <c r="G254" s="58"/>
      <c r="H254" s="22">
        <f t="shared" si="7"/>
        <v>380</v>
      </c>
    </row>
    <row r="255" spans="2:8" ht="85.5" x14ac:dyDescent="0.2">
      <c r="B255" s="67" t="s">
        <v>285</v>
      </c>
      <c r="C255" s="68" t="s">
        <v>286</v>
      </c>
      <c r="D255" s="75" t="s">
        <v>5</v>
      </c>
      <c r="E255" s="78">
        <v>1140</v>
      </c>
      <c r="F255" s="13">
        <v>1</v>
      </c>
      <c r="G255" s="58"/>
      <c r="H255" s="22">
        <f t="shared" si="7"/>
        <v>1140</v>
      </c>
    </row>
    <row r="256" spans="2:8" ht="57" x14ac:dyDescent="0.2">
      <c r="B256" s="67" t="s">
        <v>287</v>
      </c>
      <c r="C256" s="68" t="s">
        <v>288</v>
      </c>
      <c r="D256" s="75" t="s">
        <v>5</v>
      </c>
      <c r="E256" s="78">
        <v>380</v>
      </c>
      <c r="F256" s="13">
        <v>1</v>
      </c>
      <c r="G256" s="58"/>
      <c r="H256" s="22">
        <f t="shared" si="7"/>
        <v>380</v>
      </c>
    </row>
    <row r="257" spans="2:8" ht="57" x14ac:dyDescent="0.2">
      <c r="B257" s="67" t="s">
        <v>260</v>
      </c>
      <c r="C257" s="68" t="s">
        <v>261</v>
      </c>
      <c r="D257" s="75" t="s">
        <v>3</v>
      </c>
      <c r="E257" s="78">
        <v>3</v>
      </c>
      <c r="F257" s="13">
        <v>1</v>
      </c>
      <c r="G257" s="58"/>
      <c r="H257" s="22">
        <f t="shared" si="7"/>
        <v>3</v>
      </c>
    </row>
    <row r="258" spans="2:8" ht="15.75" x14ac:dyDescent="0.2">
      <c r="B258" s="55"/>
      <c r="C258" s="56" t="s">
        <v>289</v>
      </c>
      <c r="D258" s="63"/>
      <c r="E258" s="65"/>
      <c r="F258" s="65"/>
      <c r="G258" s="64"/>
      <c r="H258" s="59">
        <f>SUM(H250:H257)</f>
        <v>1953</v>
      </c>
    </row>
    <row r="259" spans="2:8" s="24" customFormat="1" ht="15.75" x14ac:dyDescent="0.25">
      <c r="B259" s="34"/>
      <c r="C259" s="60" t="s">
        <v>171</v>
      </c>
      <c r="D259" s="61"/>
      <c r="E259" s="66"/>
      <c r="F259" s="66"/>
      <c r="G259" s="61"/>
      <c r="H259" s="62"/>
    </row>
    <row r="260" spans="2:8" ht="42.75" x14ac:dyDescent="0.2">
      <c r="B260" s="67" t="s">
        <v>290</v>
      </c>
      <c r="C260" s="68" t="s">
        <v>291</v>
      </c>
      <c r="D260" s="75" t="s">
        <v>292</v>
      </c>
      <c r="E260" s="78">
        <v>600</v>
      </c>
      <c r="F260" s="13">
        <v>1</v>
      </c>
      <c r="G260" s="58"/>
      <c r="H260" s="22">
        <f t="shared" ref="H260:H280" si="8">ROUND(E260*F260,2)</f>
        <v>600</v>
      </c>
    </row>
    <row r="261" spans="2:8" ht="28.5" x14ac:dyDescent="0.2">
      <c r="B261" s="67" t="s">
        <v>293</v>
      </c>
      <c r="C261" s="68" t="s">
        <v>294</v>
      </c>
      <c r="D261" s="75" t="s">
        <v>295</v>
      </c>
      <c r="E261" s="78">
        <v>120</v>
      </c>
      <c r="F261" s="13">
        <v>1</v>
      </c>
      <c r="G261" s="58"/>
      <c r="H261" s="22">
        <f t="shared" si="8"/>
        <v>120</v>
      </c>
    </row>
    <row r="262" spans="2:8" ht="28.5" x14ac:dyDescent="0.2">
      <c r="B262" s="67" t="s">
        <v>296</v>
      </c>
      <c r="C262" s="68" t="s">
        <v>297</v>
      </c>
      <c r="D262" s="75" t="s">
        <v>295</v>
      </c>
      <c r="E262" s="78">
        <v>300</v>
      </c>
      <c r="F262" s="13">
        <v>1</v>
      </c>
      <c r="G262" s="58"/>
      <c r="H262" s="22">
        <f t="shared" si="8"/>
        <v>300</v>
      </c>
    </row>
    <row r="263" spans="2:8" ht="28.5" x14ac:dyDescent="0.2">
      <c r="B263" s="67" t="s">
        <v>298</v>
      </c>
      <c r="C263" s="68" t="s">
        <v>299</v>
      </c>
      <c r="D263" s="75" t="s">
        <v>292</v>
      </c>
      <c r="E263" s="78">
        <v>600</v>
      </c>
      <c r="F263" s="13">
        <v>1</v>
      </c>
      <c r="G263" s="58"/>
      <c r="H263" s="22">
        <f t="shared" si="8"/>
        <v>600</v>
      </c>
    </row>
    <row r="264" spans="2:8" ht="28.5" x14ac:dyDescent="0.2">
      <c r="B264" s="67" t="s">
        <v>300</v>
      </c>
      <c r="C264" s="68" t="s">
        <v>301</v>
      </c>
      <c r="D264" s="75" t="s">
        <v>295</v>
      </c>
      <c r="E264" s="78">
        <v>120</v>
      </c>
      <c r="F264" s="13">
        <v>1</v>
      </c>
      <c r="G264" s="58"/>
      <c r="H264" s="22">
        <f t="shared" si="8"/>
        <v>120</v>
      </c>
    </row>
    <row r="265" spans="2:8" ht="28.5" x14ac:dyDescent="0.2">
      <c r="B265" s="67" t="s">
        <v>302</v>
      </c>
      <c r="C265" s="68" t="s">
        <v>303</v>
      </c>
      <c r="D265" s="75" t="s">
        <v>241</v>
      </c>
      <c r="E265" s="78">
        <v>2</v>
      </c>
      <c r="F265" s="13">
        <v>1</v>
      </c>
      <c r="G265" s="58"/>
      <c r="H265" s="22">
        <f t="shared" si="8"/>
        <v>2</v>
      </c>
    </row>
    <row r="266" spans="2:8" ht="28.5" x14ac:dyDescent="0.2">
      <c r="B266" s="67" t="s">
        <v>304</v>
      </c>
      <c r="C266" s="68" t="s">
        <v>305</v>
      </c>
      <c r="D266" s="75" t="s">
        <v>241</v>
      </c>
      <c r="E266" s="78">
        <v>2</v>
      </c>
      <c r="F266" s="13">
        <v>1</v>
      </c>
      <c r="G266" s="58"/>
      <c r="H266" s="22">
        <f t="shared" si="8"/>
        <v>2</v>
      </c>
    </row>
    <row r="267" spans="2:8" ht="15" x14ac:dyDescent="0.2">
      <c r="B267" s="67" t="s">
        <v>306</v>
      </c>
      <c r="C267" s="68" t="s">
        <v>307</v>
      </c>
      <c r="D267" s="75" t="s">
        <v>241</v>
      </c>
      <c r="E267" s="78">
        <v>2</v>
      </c>
      <c r="F267" s="13">
        <v>1</v>
      </c>
      <c r="G267" s="58"/>
      <c r="H267" s="22">
        <f t="shared" si="8"/>
        <v>2</v>
      </c>
    </row>
    <row r="268" spans="2:8" ht="28.5" x14ac:dyDescent="0.2">
      <c r="B268" s="67" t="s">
        <v>308</v>
      </c>
      <c r="C268" s="68" t="s">
        <v>309</v>
      </c>
      <c r="D268" s="75" t="s">
        <v>241</v>
      </c>
      <c r="E268" s="78">
        <v>1</v>
      </c>
      <c r="F268" s="13">
        <v>1</v>
      </c>
      <c r="G268" s="58"/>
      <c r="H268" s="22">
        <f t="shared" si="8"/>
        <v>1</v>
      </c>
    </row>
    <row r="269" spans="2:8" ht="28.5" x14ac:dyDescent="0.2">
      <c r="B269" s="67" t="s">
        <v>310</v>
      </c>
      <c r="C269" s="68" t="s">
        <v>311</v>
      </c>
      <c r="D269" s="75" t="s">
        <v>241</v>
      </c>
      <c r="E269" s="78">
        <v>24</v>
      </c>
      <c r="F269" s="13">
        <v>1</v>
      </c>
      <c r="G269" s="58"/>
      <c r="H269" s="22">
        <f t="shared" si="8"/>
        <v>24</v>
      </c>
    </row>
    <row r="270" spans="2:8" ht="114" x14ac:dyDescent="0.2">
      <c r="B270" s="67" t="s">
        <v>312</v>
      </c>
      <c r="C270" s="68" t="s">
        <v>313</v>
      </c>
      <c r="D270" s="75" t="s">
        <v>314</v>
      </c>
      <c r="E270" s="78">
        <v>1</v>
      </c>
      <c r="F270" s="13">
        <v>1</v>
      </c>
      <c r="G270" s="58"/>
      <c r="H270" s="22">
        <f t="shared" si="8"/>
        <v>1</v>
      </c>
    </row>
    <row r="271" spans="2:8" ht="28.5" x14ac:dyDescent="0.2">
      <c r="B271" s="67" t="s">
        <v>315</v>
      </c>
      <c r="C271" s="68" t="s">
        <v>316</v>
      </c>
      <c r="D271" s="75" t="s">
        <v>241</v>
      </c>
      <c r="E271" s="78">
        <v>5</v>
      </c>
      <c r="F271" s="13">
        <v>1</v>
      </c>
      <c r="G271" s="58"/>
      <c r="H271" s="22">
        <f t="shared" si="8"/>
        <v>5</v>
      </c>
    </row>
    <row r="272" spans="2:8" ht="28.5" x14ac:dyDescent="0.2">
      <c r="B272" s="67" t="s">
        <v>317</v>
      </c>
      <c r="C272" s="68" t="s">
        <v>318</v>
      </c>
      <c r="D272" s="75" t="s">
        <v>241</v>
      </c>
      <c r="E272" s="78">
        <v>3</v>
      </c>
      <c r="F272" s="13">
        <v>1</v>
      </c>
      <c r="G272" s="58"/>
      <c r="H272" s="22">
        <f t="shared" si="8"/>
        <v>3</v>
      </c>
    </row>
    <row r="273" spans="2:8" ht="28.5" x14ac:dyDescent="0.2">
      <c r="B273" s="67" t="s">
        <v>319</v>
      </c>
      <c r="C273" s="68" t="s">
        <v>320</v>
      </c>
      <c r="D273" s="75" t="s">
        <v>241</v>
      </c>
      <c r="E273" s="78">
        <v>12</v>
      </c>
      <c r="F273" s="13">
        <v>1</v>
      </c>
      <c r="G273" s="58"/>
      <c r="H273" s="22">
        <f t="shared" si="8"/>
        <v>12</v>
      </c>
    </row>
    <row r="274" spans="2:8" ht="28.5" x14ac:dyDescent="0.2">
      <c r="B274" s="67" t="s">
        <v>321</v>
      </c>
      <c r="C274" s="68" t="s">
        <v>322</v>
      </c>
      <c r="D274" s="75" t="s">
        <v>241</v>
      </c>
      <c r="E274" s="78">
        <v>1</v>
      </c>
      <c r="F274" s="13">
        <v>1</v>
      </c>
      <c r="G274" s="58"/>
      <c r="H274" s="22">
        <f t="shared" si="8"/>
        <v>1</v>
      </c>
    </row>
    <row r="275" spans="2:8" ht="28.5" x14ac:dyDescent="0.2">
      <c r="B275" s="67" t="s">
        <v>323</v>
      </c>
      <c r="C275" s="68" t="s">
        <v>324</v>
      </c>
      <c r="D275" s="75" t="s">
        <v>241</v>
      </c>
      <c r="E275" s="78">
        <v>1</v>
      </c>
      <c r="F275" s="13">
        <v>1</v>
      </c>
      <c r="G275" s="58"/>
      <c r="H275" s="22">
        <f t="shared" si="8"/>
        <v>1</v>
      </c>
    </row>
    <row r="276" spans="2:8" ht="28.5" x14ac:dyDescent="0.2">
      <c r="B276" s="67" t="s">
        <v>325</v>
      </c>
      <c r="C276" s="68" t="s">
        <v>326</v>
      </c>
      <c r="D276" s="75" t="s">
        <v>241</v>
      </c>
      <c r="E276" s="78">
        <v>1</v>
      </c>
      <c r="F276" s="13">
        <v>1</v>
      </c>
      <c r="G276" s="58"/>
      <c r="H276" s="22">
        <f t="shared" si="8"/>
        <v>1</v>
      </c>
    </row>
    <row r="277" spans="2:8" ht="15" x14ac:dyDescent="0.2">
      <c r="B277" s="67" t="s">
        <v>327</v>
      </c>
      <c r="C277" s="68" t="s">
        <v>328</v>
      </c>
      <c r="D277" s="75" t="s">
        <v>241</v>
      </c>
      <c r="E277" s="78">
        <v>1</v>
      </c>
      <c r="F277" s="13">
        <v>1</v>
      </c>
      <c r="G277" s="58"/>
      <c r="H277" s="22">
        <f t="shared" si="8"/>
        <v>1</v>
      </c>
    </row>
    <row r="278" spans="2:8" ht="28.5" x14ac:dyDescent="0.2">
      <c r="B278" s="67" t="s">
        <v>329</v>
      </c>
      <c r="C278" s="68" t="s">
        <v>330</v>
      </c>
      <c r="D278" s="75" t="s">
        <v>241</v>
      </c>
      <c r="E278" s="78">
        <v>5</v>
      </c>
      <c r="F278" s="13">
        <v>1</v>
      </c>
      <c r="G278" s="58"/>
      <c r="H278" s="22">
        <f t="shared" si="8"/>
        <v>5</v>
      </c>
    </row>
    <row r="279" spans="2:8" ht="15" x14ac:dyDescent="0.2">
      <c r="B279" s="67" t="s">
        <v>327</v>
      </c>
      <c r="C279" s="68" t="s">
        <v>328</v>
      </c>
      <c r="D279" s="75" t="s">
        <v>241</v>
      </c>
      <c r="E279" s="78">
        <v>3</v>
      </c>
      <c r="F279" s="13">
        <v>1</v>
      </c>
      <c r="G279" s="58"/>
      <c r="H279" s="22">
        <f t="shared" si="8"/>
        <v>3</v>
      </c>
    </row>
    <row r="280" spans="2:8" ht="28.5" x14ac:dyDescent="0.2">
      <c r="B280" s="67" t="s">
        <v>329</v>
      </c>
      <c r="C280" s="68" t="s">
        <v>330</v>
      </c>
      <c r="D280" s="75" t="s">
        <v>241</v>
      </c>
      <c r="E280" s="78">
        <v>3</v>
      </c>
      <c r="F280" s="13">
        <v>1</v>
      </c>
      <c r="G280" s="58"/>
      <c r="H280" s="22">
        <f t="shared" si="8"/>
        <v>3</v>
      </c>
    </row>
    <row r="281" spans="2:8" ht="15.75" x14ac:dyDescent="0.2">
      <c r="B281" s="55"/>
      <c r="C281" s="56" t="s">
        <v>331</v>
      </c>
      <c r="D281" s="63"/>
      <c r="E281" s="65"/>
      <c r="F281" s="64"/>
      <c r="G281" s="64"/>
      <c r="H281" s="59">
        <f>SUM(H260:H280)</f>
        <v>1807</v>
      </c>
    </row>
  </sheetData>
  <protectedRanges>
    <protectedRange sqref="D142 D160 B126 D156 B156 D107 B107 D175 B175 D126 B160 B142" name="Rango1_17_1_1_2"/>
    <protectedRange sqref="C107 C142 C126 C160 C156 C175" name="Rango1_47_1_1_2"/>
    <protectedRange sqref="D108 D127 D143 D157 D161 B108 B127 B143 B157 B161 B176:B177 B249 D104:D105 B104:B105 B232:B233 D232:D233 B186:B187 D176:D177 D249 B218:B219 D186:D187 D218:D219 B259 D259" name="Rango1_17_1_1_2_2"/>
    <protectedRange sqref="C108 C127 C143 C157 C161 C218:C219 C176:C177 C249 C232:C233 C186:C187 C104:C105 C259" name="Rango1_47_1_1_2_1"/>
  </protectedRanges>
  <autoFilter ref="B104:H281"/>
  <mergeCells count="19">
    <mergeCell ref="C102:H102"/>
    <mergeCell ref="C101:H101"/>
    <mergeCell ref="B1:H1"/>
    <mergeCell ref="B6:H7"/>
    <mergeCell ref="C8:H8"/>
    <mergeCell ref="C9:H9"/>
    <mergeCell ref="C10:H10"/>
    <mergeCell ref="C11:H11"/>
    <mergeCell ref="B92:H92"/>
    <mergeCell ref="B97:H98"/>
    <mergeCell ref="C99:H99"/>
    <mergeCell ref="C100:H100"/>
    <mergeCell ref="C15:G15"/>
    <mergeCell ref="C25:G25"/>
    <mergeCell ref="C35:G35"/>
    <mergeCell ref="C40:G40"/>
    <mergeCell ref="C45:G45"/>
    <mergeCell ref="C50:G50"/>
    <mergeCell ref="C30:G30"/>
  </mergeCells>
  <printOptions horizontalCentered="1"/>
  <pageMargins left="0.23622047244094491" right="0.23622047244094491" top="0.35433070866141736" bottom="0.51" header="0.31496062992125984" footer="0.31496062992125984"/>
  <pageSetup scale="51" fitToHeight="0" orientation="portrait" horizontalDpi="300" verticalDpi="300" r:id="rId1"/>
  <headerFooter differentFirst="1">
    <oddFooter>&amp;L
 &amp;CPágina &amp;P</oddFooter>
  </headerFooter>
  <rowBreaks count="1" manualBreakCount="1">
    <brk id="9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Edith González</dc:creator>
  <cp:lastModifiedBy>Cynthia Guadalupe Rubio Osuna</cp:lastModifiedBy>
  <cp:lastPrinted>2023-10-26T18:36:05Z</cp:lastPrinted>
  <dcterms:created xsi:type="dcterms:W3CDTF">2023-05-08T21:18:26Z</dcterms:created>
  <dcterms:modified xsi:type="dcterms:W3CDTF">2023-10-26T18:38:04Z</dcterms:modified>
</cp:coreProperties>
</file>