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3.1.5\Obras\NOHEMY\2023\LICITACIONES\ESTATALES\LICITACIÓN AIRE ACONDICIONADO HGCC\"/>
    </mc:Choice>
  </mc:AlternateContent>
  <bookViews>
    <workbookView xWindow="0" yWindow="0" windowWidth="28800" windowHeight="11835" activeTab="1"/>
  </bookViews>
  <sheets>
    <sheet name="RESUMEN" sheetId="2" r:id="rId1"/>
    <sheet name="CD CONSTITUCION" sheetId="1" r:id="rId2"/>
  </sheets>
  <definedNames>
    <definedName name="_xlnm.Print_Area" localSheetId="1">'CD CONSTITUCION'!$B$2:$H$127</definedName>
    <definedName name="_xlnm.Print_Area" localSheetId="0">RESUMEN!$D$4:$J$25</definedName>
    <definedName name="_xlnm.Print_Titles" localSheetId="1">'CD CONSTITUCION'!$2:$11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32" i="1"/>
  <c r="H37" i="1"/>
  <c r="H41" i="1" l="1"/>
  <c r="H42" i="1"/>
  <c r="H40" i="1"/>
  <c r="H44" i="1" s="1"/>
  <c r="H36" i="1"/>
  <c r="H38" i="1" l="1"/>
  <c r="J16" i="2" s="1"/>
  <c r="J17" i="2"/>
  <c r="H33" i="1"/>
  <c r="H31" i="1"/>
  <c r="H22" i="1"/>
  <c r="H16" i="1"/>
  <c r="H17" i="1"/>
  <c r="H18" i="1"/>
  <c r="H19" i="1"/>
  <c r="H23" i="1"/>
  <c r="H24" i="1"/>
  <c r="H25" i="1"/>
  <c r="H26" i="1"/>
  <c r="H27" i="1"/>
  <c r="H28" i="1"/>
  <c r="H15" i="1"/>
  <c r="H14" i="1"/>
  <c r="H20" i="1" l="1"/>
  <c r="H34" i="1"/>
  <c r="J15" i="2" s="1"/>
  <c r="H29" i="1"/>
  <c r="J14" i="2" s="1"/>
  <c r="H191" i="1"/>
  <c r="H192" i="1" s="1"/>
  <c r="J13" i="2" l="1"/>
  <c r="H46" i="1"/>
  <c r="H193" i="1"/>
  <c r="H261" i="1"/>
  <c r="H256" i="1"/>
  <c r="H255" i="1"/>
  <c r="H254" i="1"/>
  <c r="H253" i="1"/>
  <c r="H275" i="1"/>
  <c r="H270" i="1"/>
  <c r="H274" i="1"/>
  <c r="H294" i="1"/>
  <c r="H295" i="1" s="1"/>
  <c r="H291" i="1"/>
  <c r="H290" i="1"/>
  <c r="H287" i="1"/>
  <c r="H288" i="1" s="1"/>
  <c r="H284" i="1"/>
  <c r="H280" i="1"/>
  <c r="H271" i="1"/>
  <c r="H266" i="1"/>
  <c r="H265" i="1"/>
  <c r="H47" i="1" l="1"/>
  <c r="H48" i="1" s="1"/>
  <c r="H292" i="1"/>
  <c r="H276" i="1"/>
  <c r="H257" i="1"/>
  <c r="H264" i="1"/>
  <c r="H279" i="1"/>
  <c r="H283" i="1"/>
  <c r="H285" i="1" s="1"/>
  <c r="H278" i="1"/>
  <c r="H263" i="1"/>
  <c r="H262" i="1"/>
  <c r="H269" i="1"/>
  <c r="H272" i="1" s="1"/>
  <c r="H267" i="1" l="1"/>
  <c r="H281" i="1"/>
  <c r="J23" i="2" l="1"/>
  <c r="J24" i="2" s="1"/>
  <c r="J25" i="2" s="1"/>
  <c r="H296" i="1"/>
  <c r="H297" i="1" s="1"/>
  <c r="H298" i="1" s="1"/>
</calcChain>
</file>

<file path=xl/sharedStrings.xml><?xml version="1.0" encoding="utf-8"?>
<sst xmlns="http://schemas.openxmlformats.org/spreadsheetml/2006/main" count="234" uniqueCount="164">
  <si>
    <t>CATALOGO DE CONCEPTOS</t>
  </si>
  <si>
    <t>CLAVE:</t>
  </si>
  <si>
    <t>PARTIDA/CONCEPTO:</t>
  </si>
  <si>
    <t>UNIDAD:</t>
  </si>
  <si>
    <t>CANTIDAD:</t>
  </si>
  <si>
    <t>P.U.</t>
  </si>
  <si>
    <t>PRECIO UNITARIO CON LETRA:</t>
  </si>
  <si>
    <t>IMPORTE:</t>
  </si>
  <si>
    <t>SUMA:</t>
  </si>
  <si>
    <t>TOTAL:</t>
  </si>
  <si>
    <t>Instituto de Servicios de Salud</t>
  </si>
  <si>
    <t>Dirección de Administración y Finanzas</t>
  </si>
  <si>
    <t>RESUMEN DE PRESUPUESTO</t>
  </si>
  <si>
    <t>IVA</t>
  </si>
  <si>
    <t>PZA</t>
  </si>
  <si>
    <t>III</t>
  </si>
  <si>
    <t>ALBAÑILERIA</t>
  </si>
  <si>
    <t>V</t>
  </si>
  <si>
    <t>ACABADOS</t>
  </si>
  <si>
    <t>VI</t>
  </si>
  <si>
    <t>AZOTEAS</t>
  </si>
  <si>
    <t>VII</t>
  </si>
  <si>
    <t>SEÑALETICA</t>
  </si>
  <si>
    <t>XI</t>
  </si>
  <si>
    <t>TABLAROCA</t>
  </si>
  <si>
    <t>XIII</t>
  </si>
  <si>
    <t>HERRERIA</t>
  </si>
  <si>
    <t>XV</t>
  </si>
  <si>
    <t>TELECOMUNICACIONES</t>
  </si>
  <si>
    <t>XVI</t>
  </si>
  <si>
    <t>INSTALACIONES HIDRAULICAS</t>
  </si>
  <si>
    <t>XVIII</t>
  </si>
  <si>
    <t>INSTALACIONES ELÉCTRICAS</t>
  </si>
  <si>
    <t>SUMINISTRO Y APLICACIÓN DE IMPERMEABILIZANTE DE CARTON SBS EN LOSAS DE AZOTEA</t>
  </si>
  <si>
    <t>M²</t>
  </si>
  <si>
    <t>REPOSICION DE TABLAROCA EN CONSULTA EXTERNA, APLICACIÓN DE PINTURA VINILICA Y NIVELACION DE PLAFON</t>
  </si>
  <si>
    <t>REHABILITACION Y REPARACION DE BARANDAL DE HERRERIA Y PRETIL EN BALCON DE CONSULTA EXTERNA.</t>
  </si>
  <si>
    <t>ML</t>
  </si>
  <si>
    <t>REPARACION DE PLAFONES DAÑADOS Y APLICACIÓN Y APLICACIÓN DE PINTURA VINILICA</t>
  </si>
  <si>
    <t>FORJADO DE CURVA SANITARIA CON MOLDURA PREFABRICADA Y PISO VINILICO TIPO TARKET</t>
  </si>
  <si>
    <t>REMODELACION DE AREA PARA LABORATORIO, INCLUYE DEMOLICIONES Y ADECUACIONES EN VANOS Y PUERTAS, COLOCACION DE AZULEJO, APLICACIÓN DE PINTURA VINILICA, COLOCACION DE PUERTA DE ALUMINIO DOBLE ABATIMIENTO, REUBICACION Y COLOCACION DE MESA DE TRABAJO EXISTENTE CON TARJA PROFUNDA A BASE DE ACERO INOXIDABLE E INSTALACION ELECTRICA, DESINSTALACION Y RETIRO DE SALIDAS DE CONTACTO EXISTENTE, COLOCACION DE SALIDA PARA 3 CONTACTOS NUEVOS E INTERRUPTOR TERMOMAGNETICO.</t>
  </si>
  <si>
    <t>REMODELACION DE AREA PARA ARCHIVO CLINICO, INCLUYE: DESINSTALACION DE VENTANAL DE ALUMINIO Y CRISTAL DE 6 MM. INSTALACION DE MURO CON DUROCK, APLICACIÓN DE PINTURA INTERIOR, INSTALACION DE AIRE ACONDICIONADO MINI SPLIT DE 1 TON DE CAPACIDAD, INSTALACION DE LUMINARIAS, MATERIAL, HERRAMIENTA Y MANO DE OBRA.</t>
  </si>
  <si>
    <t>APLICACIÓN DE PINTURA ESMALTE EN ESTRUCTURA DE CELOSIAS DE FACHAS HASTA UNA ALTURA DE 10 METROS, INCLUYE: RENTA DE EQUIPO DE PLATAFORMA CON ELEVADOR DE TIJERA O SIMILAR.</t>
  </si>
  <si>
    <t>LOTE</t>
  </si>
  <si>
    <t>REHABILITACION Y REPARACION DE SANITARIO PUBLICO PARA HOMBRES Y MUJERES EN SALAS DE ESPERA DE CONSULTA EXTERNA, SALA DE ESPERA DE URGENCIAS Y SALA DE ESPERA DE URGENCIAS OBSTETRICAS, INCLUYE: REHABILITACION DE 16 M² DE PLAFON CON PINTURA, SUSTITUCION DE FLUXOMETROS, LLAVES MEZCLADORAS, REPARACION DE MAMPARAS DE ALUMINIO, LUMINARIAS Y CHAPA DE PUERTA PRINCIPAL.</t>
  </si>
  <si>
    <t>REHABILITACION DE CASETA DE ACCESO AL AREA DE URGENCIAS, INCLUYE; SUSTITUCION DE SISTEMA ELECTRONICO DE PRESENCIA DE ACCESO, REHABILITACION DE PUERTA Y CAMBIO DE SENSORES.</t>
  </si>
  <si>
    <t>SUSTITUCION DE LUMINARIA EXTERIOR SOBRE POSTE DE 12 METROS EXISTENTE, INCLUYE: LA DESINSTALACION DE LAMPARA EXISTENTE E INSTALACION DE NUEVA LAMPARA CON SISTEMA DE FOTOCELDA, RENTA DE PLATAFORMA O GRUA CON CANASTA PARA LIBRAR ALTURA DE HASTA 12 METROS</t>
  </si>
  <si>
    <t>SUMINISTRO Y COLOCACION DE PUERTA METALICA DE 90X2,10 M. CON CHAPA DE PARCHE, LAMINA ESTRIADA CALIBRE 18 Y MARCO METALICO, INCLUYE: LA DESINSTALACION DE PUERTAS EXISTENTES.</t>
  </si>
  <si>
    <t>REHABILITACION Y REPARACION DE BAÑOS DE AISLADOS EN ENCAMADOS, INCLUYE: REPARACION TOTAL DE CHAROLA DE REGADERA, CAMBIO DE MEZCLADORA, SISTUTICION DE FLUXOMETRO, MEZCLADORA EN LAVABO, SUSTITUCION DE FALSO PLAFON DE TABLAROCA, SUSTITUCION DE LAMPARA INTERIOR, CAMBIO DE CHAPA EN PUERTA Y TRAMPA PARA LAVABO CON REGISTRO</t>
  </si>
  <si>
    <t>REPOSICION DE TABLAROCA EN COCINA, APLICACIÓN DE PINTURA VINILICA Y NIVELACION DE PLAFON</t>
  </si>
  <si>
    <t>SUMINISTRO E INSTALACION DE COLADERA METALICA</t>
  </si>
  <si>
    <t>ENTORTADO EN AREAS DE BARANDAL CON MORTERO CEMENTO ARENA</t>
  </si>
  <si>
    <t>ACTUALIZACON DE SEÑALETICA EN FACHADA PRINCIPAL, INCLUYE: EL RETIRO DE 4 LOGOTIPOS DE 80X60 CM. E INSTALACION DE 2 LOGOTIPOS DE 1,20X0,60 EN ACRILICO ESMALTADO. EN COLORES OFICIALES VIGENTES</t>
  </si>
  <si>
    <t xml:space="preserve">SUMA: </t>
  </si>
  <si>
    <t>ROTULACION PARA PROTECCION CIVIL PUNTOS DE ENCUENTRO EN BANQUETAS EXTERIORES.</t>
  </si>
  <si>
    <t>III-01</t>
  </si>
  <si>
    <t>V-01</t>
  </si>
  <si>
    <t>V-02</t>
  </si>
  <si>
    <t>V-03</t>
  </si>
  <si>
    <t>V-04</t>
  </si>
  <si>
    <t>V-05</t>
  </si>
  <si>
    <t>VI-01</t>
  </si>
  <si>
    <t>VI-02</t>
  </si>
  <si>
    <t>VI-03</t>
  </si>
  <si>
    <t>VII-01</t>
  </si>
  <si>
    <t>VII-02</t>
  </si>
  <si>
    <t>XI-01</t>
  </si>
  <si>
    <t>XI-02</t>
  </si>
  <si>
    <t>XI-03</t>
  </si>
  <si>
    <t>XIII-01</t>
  </si>
  <si>
    <t>XIII-02</t>
  </si>
  <si>
    <t>XV-01</t>
  </si>
  <si>
    <t>XVI-01</t>
  </si>
  <si>
    <t>XVI-02</t>
  </si>
  <si>
    <t>XVIII-01</t>
  </si>
  <si>
    <t>SUBTOTAL:</t>
  </si>
  <si>
    <t>16% I.V.A.</t>
  </si>
  <si>
    <t>DEMOLICIÓN POR MEDIOS MANUALES DE AZULEJO EN PISO DE CHAROLA DE REGADERA SIN RECUPERACIÓN, EL P.U. INCLUYE: ACARREO DE ESCOMBRO A PIE DE CAMION, HERRAMIENTA, EQUIPO  Y MANO DE OBRA EN CUALQUIER NIVEL.</t>
  </si>
  <si>
    <t>FORJADO DE CHAROÑA PARA REGADERA CON SUMINISTRO E INSTALACION DE RECUBRIMIENTO PARA DUCHA DE PVC, FORJADO CON MORTERO CEMENTO-ARENA PROPORCION 1:3 A REGLA Y NIVEL CON PENDIENTE AL CENTRO, INCLUYE: DETALLADO EN ESQUINAS Y DOBLESES Y EN PERIMETRO DE COLADERA, MATERIAL, HERRAMIENTA Y MANO DE OBRA EN CUALQUIER NIVEL.</t>
  </si>
  <si>
    <t>SUMINISTRO E INSTALACION DE COLADERA PARA REGADERA DE ACERO INOXIDABLE, MARCA HURREA O SIMILAR DE 4" DE DIAMETRO, INCLUYE: LA DESINSTALACION DE COLADERA EXISTENTE, DETALLADO PERIMETRAL, MATERIAL, HERRAMIENTA Y MANO DE OBRA EN CUALQUIER NIVEL.</t>
  </si>
  <si>
    <t>SUMINISTRO E INSTALACION DE PISO DE AZULEJO ANTIDERRAPANTE DE 20X20 CM. DE SECCION MARCA INTERCERAMIC O SIMILAR, ASENTADO CON PEGAPISO, JUNTEADO CON BOQUILLA ANTIHONGO MARCA INTERCERAMIC O SIMILAR, INCLUYE: ACARREO DENTRO DE OBRA, MATERIAL, HERRAMIENTA Y MANO DE OBRA.</t>
  </si>
  <si>
    <t>III-02</t>
  </si>
  <si>
    <t>III-03</t>
  </si>
  <si>
    <t>III-04</t>
  </si>
  <si>
    <t>RETIRO TOTAL DE PISO VINILICO TIPO TARCKET SIN RECUPERACION Y AUTONIVELANTE BASE YESO, EL PRECIO UNITARIO INCLUYE: SELLADO TOTAL DEL AREA, MOBIMIENTOS DE MUEBLES, DEMOLICIONES NECESARIAS, ACARREO DE ESCOMBRO A PIE DE CAMION, HERRAMIENTA, EQUIPO Y MANO DE OBRA.</t>
  </si>
  <si>
    <t>SUMINISTRO E INSTALACION DE PISO DE PORCELANATO RECTIFICADO DE 60X60 CM. DE SECCION MODELO BANTAGIO DE INTERCERAMIC O SIMILAR, ASENTADO CON PEGAPISO Y JUNTEADO CON CEMENTO BLANCO, EL PRECIO UNITARIO INCLUYE: ZOCLO DE 10 CM. DE PERALTE ASENTADO IDEM A PISO, ACARREOS DENTRO DE OBRA, MATERIAL, HERRAMIENTA Y MANO DE OBRA EN CUALQUIER NIVEL</t>
  </si>
  <si>
    <t>Subdirección de Infraestructura</t>
  </si>
  <si>
    <t>V-06</t>
  </si>
  <si>
    <t>D</t>
  </si>
  <si>
    <t>I.V.A.</t>
  </si>
  <si>
    <t xml:space="preserve">TIPOLOGÍA: </t>
  </si>
  <si>
    <r>
      <t>JURISDICCIÓN SANITARIA:</t>
    </r>
    <r>
      <rPr>
        <b/>
        <sz val="10"/>
        <color theme="1"/>
        <rFont val="Arial"/>
        <family val="2"/>
      </rPr>
      <t xml:space="preserve"> </t>
    </r>
  </si>
  <si>
    <t xml:space="preserve">FECHA DE ELABORACIÓN: </t>
  </si>
  <si>
    <r>
      <t>LOCALIDAD:</t>
    </r>
    <r>
      <rPr>
        <b/>
        <sz val="10"/>
        <rFont val="Arial"/>
        <family val="2"/>
      </rPr>
      <t xml:space="preserve">  </t>
    </r>
  </si>
  <si>
    <r>
      <t xml:space="preserve">TIPOLOGÍA: </t>
    </r>
    <r>
      <rPr>
        <b/>
        <sz val="11"/>
        <color theme="1"/>
        <rFont val="Arial"/>
        <family val="2"/>
      </rPr>
      <t>HOSPITAL GENERAL</t>
    </r>
  </si>
  <si>
    <r>
      <t>JURISDICCIÓN SANITARIA:</t>
    </r>
    <r>
      <rPr>
        <b/>
        <sz val="10"/>
        <color theme="1"/>
        <rFont val="Arial"/>
        <family val="2"/>
      </rPr>
      <t xml:space="preserve"> 01, COMONDU</t>
    </r>
  </si>
  <si>
    <r>
      <t xml:space="preserve">LOCALIDAD: </t>
    </r>
    <r>
      <rPr>
        <b/>
        <sz val="10"/>
        <rFont val="Arial"/>
        <family val="2"/>
      </rPr>
      <t>CD. CONSTITUCION</t>
    </r>
  </si>
  <si>
    <t>PZA.</t>
  </si>
  <si>
    <r>
      <t xml:space="preserve">EVAPORADOR MARCA LENNOX O SIMILAR FANCOIL INVERTER LIFH, H/P, 16 SEER, 230 V. 1F R22/R41DA DE </t>
    </r>
    <r>
      <rPr>
        <b/>
        <sz val="8"/>
        <color rgb="FFFF0000"/>
        <rFont val="Arial Unicode MS"/>
        <family val="2"/>
      </rPr>
      <t xml:space="preserve">4 TONELADAS </t>
    </r>
    <r>
      <rPr>
        <sz val="8"/>
        <color theme="1"/>
        <rFont val="Arial Unicode MS"/>
        <family val="2"/>
      </rPr>
      <t>DE CAPACIDAD</t>
    </r>
  </si>
  <si>
    <r>
      <t xml:space="preserve">EVAPORADOR MARCA LENNOX O SIMILAR FANCOIL INVERTER LIFH, H/P, 16 SEER, 230 V. 1F R22/R41DA DE </t>
    </r>
    <r>
      <rPr>
        <b/>
        <sz val="8"/>
        <color rgb="FFFF0000"/>
        <rFont val="Arial Unicode MS"/>
        <family val="2"/>
      </rPr>
      <t>3 TONELADAS</t>
    </r>
    <r>
      <rPr>
        <sz val="8"/>
        <color theme="1"/>
        <rFont val="Arial Unicode MS"/>
        <family val="2"/>
      </rPr>
      <t xml:space="preserve"> DE CAPACIDAD</t>
    </r>
  </si>
  <si>
    <r>
      <t xml:space="preserve">SUMINISTRO, INSTALACION Y PUESTA EN MARCHA DE SISTEMA DE AIRE ACONDICIONADO TIPO PAQUETE COMERCIAL MARCA LENNOX, MODELO XION KCC  O SIMILAR, SOLO FRIO EFICIENCIA ESTANDAR CON SERPENTIN TUBO DE COBRE Y ALETA DE ALUMINIO, VOLTAJE : 208-230 V-3F, CAPACIDAD DEL EQUIPO: </t>
    </r>
    <r>
      <rPr>
        <b/>
        <sz val="8"/>
        <color rgb="FFFF0000"/>
        <rFont val="Arial Unicode MS"/>
        <family val="2"/>
      </rPr>
      <t>20 TONELADAS.</t>
    </r>
  </si>
  <si>
    <r>
      <t>SUMINISTRO, INSTALACION Y PUESTA EN MARCHA DE SISTEMA DE AIRE ACONDICIONADO TIPO PAQUETE COMERCIAL MARCA LENNOX, MODELO XION KCC  O SIMILAR, SOLO FRIO EFICIENCIA ESTANDAR CON SERPENTIN ENVIRON EFICIENCIA HASTA 11,2 EER Y 14,8 IEER, VOLTAJE: 460 V-3F, CAPACIDAD DEL EQUIPO</t>
    </r>
    <r>
      <rPr>
        <b/>
        <sz val="8"/>
        <color rgb="FFFF0000"/>
        <rFont val="Arial Unicode MS"/>
        <family val="2"/>
      </rPr>
      <t xml:space="preserve"> 25 TONELAS</t>
    </r>
  </si>
  <si>
    <r>
      <t>SUMINISTRO, INSTALACION Y PUESTA EN MARCHA DE SISTEMA DE AIRE ACONDICIONADO TIPO PAQUETE COMERCIAL MARCA LENNOX, MODELO XION KCC  O SIMILAR, SOLO FRIO EFICIENCIA ESTANDAR CON SERPENTIN ENVIRON EFICIENCIA HASTA 11,2 EER Y 14,8 IEER, VOLTAJE: 208-230 V V-3F, CAPACIDAD DEL EQUIPO</t>
    </r>
    <r>
      <rPr>
        <b/>
        <sz val="8"/>
        <color rgb="FFFF0000"/>
        <rFont val="Arial Unicode MS"/>
        <family val="2"/>
      </rPr>
      <t xml:space="preserve"> 25 TONELAS</t>
    </r>
  </si>
  <si>
    <r>
      <t xml:space="preserve">SUMINISTRO, INSTALACION Y PUESTA EN MARCHA DE SISTEMA DE AIRE ACONDICIONADO TIPO PAQUETE COMERCIAL MARCA LENNOX, MODELO XION KCC  O SIMILAR, SOLO FRIO EFICIENCIA ESTANDAR CON SERPENTIN TUBO DE COBRE Y ALETA DE ALUMINIO, VOLTAJE : 460 V-3F, CAPACIDAD DEL EQUIPO: </t>
    </r>
    <r>
      <rPr>
        <b/>
        <sz val="8"/>
        <color rgb="FFFF0000"/>
        <rFont val="Arial Unicode MS"/>
        <family val="2"/>
      </rPr>
      <t>20 TONELADAS.</t>
    </r>
  </si>
  <si>
    <r>
      <t>SUMINISTRO, INSTALACION Y PUESTA EN MARCHA DE SISTEMA DE AIRE ACONDICIONADO TIPO PAQUETE COMERCIAL MARCA LENNOX, MODELO XION KCC  O SIMILAR, SOLO FRIO EFICIENCIA ESTANDAR CON SERPENTIN ENVIRON EFICIENCIA HASTA 11,2 EER Y 14,8 IEER, VOLTAJE: 208-230 V V-3F, CAPACIDAD DEL EQUIPO</t>
    </r>
    <r>
      <rPr>
        <b/>
        <sz val="8"/>
        <color rgb="FFFF0000"/>
        <rFont val="Arial Unicode MS"/>
        <family val="2"/>
      </rPr>
      <t xml:space="preserve"> 15 TONELAS</t>
    </r>
  </si>
  <si>
    <r>
      <t>SUMINISTRO, INSTALACION Y PUESTA EN MARCHA DE SISTEMA DE AIRE ACONDICIONADO TIPO PAQUETE COMERCIAL MARCA LENNOX, MODELO XION KCC  O SIMILAR, SOLO FRIO EFICIENCIA ESTANDAR CON SERPENTIN ENVIRON EFICIENCIA HASTA 11,2 EER Y 14,8 IEER, VOLTAJE: 460V-3F, CAPACIDAD DEL EQUIPO</t>
    </r>
    <r>
      <rPr>
        <b/>
        <sz val="8"/>
        <color rgb="FFFF0000"/>
        <rFont val="Arial Unicode MS"/>
        <family val="2"/>
      </rPr>
      <t xml:space="preserve"> 15 TONELAS</t>
    </r>
  </si>
  <si>
    <r>
      <t xml:space="preserve">SUMINISTRO, INSTALACION Y PUESTA EN MARCHA DE SISTEMA DE AIRE ACONDICIONADO TIPO PAQUETE COMERCIAL MARCA LENNOX, O SIMILAR, KCB S/F R41DA, VOLTAJE: 230 V., 3 FASES, CAPACIDAD DEL EQUIPO </t>
    </r>
    <r>
      <rPr>
        <b/>
        <sz val="8"/>
        <color rgb="FFFF0000"/>
        <rFont val="Arial Unicode MS"/>
        <family val="2"/>
      </rPr>
      <t>25 TONELADAS</t>
    </r>
  </si>
  <si>
    <r>
      <t xml:space="preserve">EVAPORADOR MARCA LENNOX O SIMILAR FANCOIL INVERTER LIFH, H/P, 16 SEER, 230 V. 1F R22/R410A DE </t>
    </r>
    <r>
      <rPr>
        <b/>
        <sz val="8"/>
        <color rgb="FFFF0000"/>
        <rFont val="Arial Unicode MS"/>
        <family val="2"/>
      </rPr>
      <t>5 TONELADAS</t>
    </r>
    <r>
      <rPr>
        <sz val="8"/>
        <color theme="1"/>
        <rFont val="Arial Unicode MS"/>
        <family val="2"/>
      </rPr>
      <t xml:space="preserve"> DE CAPACIDAD</t>
    </r>
  </si>
  <si>
    <t>DUCTERIA</t>
  </si>
  <si>
    <t>INSTALACION ELECTRICA</t>
  </si>
  <si>
    <t>A.1</t>
  </si>
  <si>
    <t>A.2</t>
  </si>
  <si>
    <t>D.1</t>
  </si>
  <si>
    <t>D.2</t>
  </si>
  <si>
    <t>IE</t>
  </si>
  <si>
    <t>A-1</t>
  </si>
  <si>
    <t>A.-1.1</t>
  </si>
  <si>
    <t>A.-1.2</t>
  </si>
  <si>
    <t>A.-1.3</t>
  </si>
  <si>
    <t>A.-1.4</t>
  </si>
  <si>
    <t>A.-1.5</t>
  </si>
  <si>
    <t>A.-1.6</t>
  </si>
  <si>
    <t>SISTEMA DE AIRE ACONDICIONDO FAN AND COIL</t>
  </si>
  <si>
    <t>SISTEMA DE AIRE ACONDICIONADO TIPO PAQUETE</t>
  </si>
  <si>
    <t>A.-2.1</t>
  </si>
  <si>
    <t>A.-2.2</t>
  </si>
  <si>
    <t>A.-2.3</t>
  </si>
  <si>
    <t>A.-2.4</t>
  </si>
  <si>
    <t>A.-2.5</t>
  </si>
  <si>
    <t>A.-2.6</t>
  </si>
  <si>
    <t>A.-2.7</t>
  </si>
  <si>
    <t>CONSTRUCCION DE BASE METALICA DE PTR EN ANGULO DE 2 1/2" X 2 1/2" x 1/4" EN DIFERENTES MEDIDAS, EL PRECIO UNITARIO INCLUYE: HABILITADO DE PERFILES, APLICACIÓN DE PRIMER Y PINTURA ANTICORROSIVA, ACARREOS, MATERIAL, MANO DE OBRA Y TODO LO NECESARIO PARA SU CORRECTA INSTALACION.</t>
  </si>
  <si>
    <t>IE.-1</t>
  </si>
  <si>
    <t>SISTEMA A/A-F&amp;C</t>
  </si>
  <si>
    <t>SISTEMA A/A PAQUETE</t>
  </si>
  <si>
    <t>DUCTERIAL</t>
  </si>
  <si>
    <t>VEHICULO DE OPERACIÓN PARA MANIOBRAS DE TRASLADO E INSTALACION DE TIPO AIRES ACONDICIONADOS EN AZOTEA, EL PRECIO UNITARIO INCLUYE: MOVIMIENTO DE GRUA PARA TRAZLADO DE UNIDADES PAQUETE, HERRAMIENTA, Y TODO LO NECESARIO PARA SU CORRECTA OPERACIÓN.</t>
  </si>
  <si>
    <t>TRABAJOS  ADICIONALES</t>
  </si>
  <si>
    <t>TA</t>
  </si>
  <si>
    <t>TA.-1</t>
  </si>
  <si>
    <t>TA.-2</t>
  </si>
  <si>
    <t>TA.-3</t>
  </si>
  <si>
    <t>TRABAJOS ADICIONALES</t>
  </si>
  <si>
    <t>SUBTOTAL</t>
  </si>
  <si>
    <t>IVA DE 16%</t>
  </si>
  <si>
    <t>TOTAL</t>
  </si>
  <si>
    <t>SUMINISTRO, INSTALACIÓN Y PUESTA EN MARCHA DE EQUIPO DE AIRE ACONDICIONADO CON SISTEMA TIPO FAN AND COIL, CON CAPACIDAD DE OPERAR A 220/1/60 SISTEMA INVERTER HASTA 16,0 SEER, R-410 REFRIGERANTE ECOLOGICO. FRIO/CALOR EXPANSIÓN DIRECTA, DESCARGA HORIZONTAL, EL PRECIO UNITARIO INCLUYE: EQUIPO PUESTO EN  EN OBRA, DEMOLICIONES NECESARIAS, RESANES, SOPORTERIA NECESARIA Y RETOQUES DE PINTURA VINILICA,TUBERIAS DE COBRE, ARMAFLEX, CABLES DE SEÑAL.  LOS EQUIPOS DE CONDENSADORAS Y EVAPORADORES SE REQUIEREN EN LAS SIGUIENTES CAPACIDADES Y CANTIDADES:</t>
  </si>
  <si>
    <t xml:space="preserve">SUMINISTRO, INSTALACION Y PUESTA DE FILTROS TIPO AIRE, BOLSA Y HEPA 99.9%, EL PRECIO UNITARIO INCLUYE: MONTAJE DE FILTROS EN PORTA FILTROS DE EQUIPOS PAQUETE, HERRAMIENTA, MANO DE OBRA Y TODO LO NECESARIO PARA SU CORRECTA INSTALACION Y FUNCIONALIDAD </t>
  </si>
  <si>
    <t xml:space="preserve">TERMOSTATO PARA CONTROL DE TEMPERATURA MARCA HONEYWELL O SIMILAR EN CALIDAD, EL PRECIO INCLUYE: SUMINISTRO, INSTALACION Y PUESTA EN SERVICIO DE TERMOSTATO, CABLE DE SEÑAL EN TUBERIA PVC DE 1/2, EMPOTRADO CON DEMOLISION Y RESANE EN MURO, PINTURA VINILICA, INTERCONEXION A EQUIPO PAQUETE, HERRAMIENTA, MATERAL, MANO DE OBRA Y TODO LO NECESARIO PARA SU CORRECTA INSTALACION Y FUNCIONALIDAD </t>
  </si>
  <si>
    <t>TA-4</t>
  </si>
  <si>
    <t>IE.-2</t>
  </si>
  <si>
    <t>INSTALACION ELECTRICA PARA SISTEMAS DE PAQUETE DE DIFERENTES CAPACIDADES, VOLTAJES 440/3, 230/3 Y 220/1, EL PRECIO UNITARIO INCLUYE: CANALIZACIONES, CABLEADO DE ALIMENTAION DE 3 FASES + 1 TIERRA FISICA DIFERENTES CALIBRES, SOPORTERIA, INTERRUPTORES INDUSTRIALES, DESCONECTADORES DE SEGURIDAD, INTERCONEXION ENTRE DESCONECTADORES Y EQUIPOS PAQUETES, MATERIALES, HERRAMIENTA, MANO DE OBRA, ARRANQUE Y PRUEBAS, TODO LO NECESARIO PARA SU CORRECTA INSTALACION.</t>
  </si>
  <si>
    <t>D.3</t>
  </si>
  <si>
    <t>SUMINISTRO, FABRICACION E INSTALACION DE DUCTERIA CON LAMINA GALVANIZADA CAL.24, PARA EQUIPO DE PAQUETE, EL PRECIO UNITARIO INCLUYE: DESMONTAJE DE DUCTERIA EXISTENTE, FABRICACION E INSTALACION DE ENTRONQUES DE DUCTERIA A RAMAL DE INYECCION Y /O RETORNO, DUCTERIAS FLEXIBLES DE #8", FABRICACION E INSTALACION DE PORTAFILTROS DE INYECCION Y RETORNO, AISLAMIENTO DE DUCTERIA CON FIBRA DE VIDRIO, MEMBRANA, ELASTOMERICO BLANCO, VAPORTITE, MATERIALES, HERRAMIENTA, MANO DE OBRA EN CUALQUIER NIVEL Y TODO LO NECESARIO PARA SU CORRECTA INSTALACION Y FUNCIONALIDAD</t>
  </si>
  <si>
    <t>SUMINISTRO, FABRICACION E INSTALACION DE DUCTERIA CON LAMINA GALVANIZADA EN INYECCION Y/O RETORNOS, EL PRECIO UNITARIO INCLUYE: DESMONTAJE DE DUCTERIA EXISTENTE, FABRICACION E INSTALACION DE ENTRONQUES DE DUCTERIA A RAMAL DE INYECCIONES Y /O RETORNOS, DUCTERIAS FLEXIBLES # 8" FABRICACION E INSTALACION AISLAMIENTO DE DUCTERIA CON FIBRA DE VIDRIO, MEMBRANA, ELASTOMERICO BLANCO, VAPORTITE, MATERIALES, HERRAMIENTA, MANO DE OBRA EN CUALQUIER NIVEL Y TODO LO NECESARIO PARA SU CORRECTA INSTALACION Y FUNCIONALIDAD.</t>
  </si>
  <si>
    <t>INSTALACION ELECTRICA PARA SISTEMAS DE FAN AND COIL DE DIFERENTES CAPACIDADES, VOLTAJES 220/2, EL PRECIO UNITARIO INCLUYE: CANALIZACIONES, CABLEADO DE ALIMENTAION DE 2 FASES + 1 TIERRA FISICA DIFERENTES CALIBRES, PARA CONDENSADORAS Y EVAPORADORAS, SOPORTERIA, INTERRUPTORES INDUSTRIALES, DESCONECTADORES DE SEGURIDAD, INTERCONEXION ENTRE DESCONECTADORES Y EQUIPOS FAN AND COIL, MATERIALES, HERRAMIENTA, MANO DE OBRA, ARRANQUE Y PRUEBAS, TODO LO NECESARIO PARA SU CORRECTA INSTALACION.</t>
  </si>
  <si>
    <t xml:space="preserve">DESISTALACION DE MANEJADORAS FAND AND COIL DE AGUA HELADA, EL PRECIO UNITARIO INCLUYE: DESMANTELAMIENTO DE UNIDADES FAND AND COIL, RETIRO FUERA DE LA UNIDAD, LIMPIEZA, HERRAMIENTA, MATERIAL Y MANO DE OBRA </t>
  </si>
  <si>
    <r>
      <t>CONDENSADORA INVERTER MARCA LENNOX LISH O SIMILAR H/P, 16 SEER, 230 V 1F R410A DE</t>
    </r>
    <r>
      <rPr>
        <b/>
        <sz val="8"/>
        <color rgb="FFFF0000"/>
        <rFont val="Arial Unicode MS"/>
        <family val="2"/>
      </rPr>
      <t xml:space="preserve"> 5 TONELADAS </t>
    </r>
    <r>
      <rPr>
        <sz val="8"/>
        <color theme="1"/>
        <rFont val="Arial Unicode MS"/>
        <family val="2"/>
      </rPr>
      <t>DE CAPACIDAD.</t>
    </r>
  </si>
  <si>
    <r>
      <t xml:space="preserve">CONDENSADORA INVERTER MARCA LENNOX LISH O SIMILAR H/P 16 SEER, 230 V 1F R410 A DE </t>
    </r>
    <r>
      <rPr>
        <b/>
        <sz val="8"/>
        <color rgb="FFFF0000"/>
        <rFont val="Arial Unicode MS"/>
        <family val="2"/>
      </rPr>
      <t>4 TONELADAS</t>
    </r>
    <r>
      <rPr>
        <sz val="8"/>
        <color theme="1"/>
        <rFont val="Arial Unicode MS"/>
        <family val="2"/>
      </rPr>
      <t xml:space="preserve"> DE CAPACIDAD.</t>
    </r>
  </si>
  <si>
    <r>
      <t>CONDENSADORA INVERTER MARCA LENNOX LISH O SIMILAR H/P 16 SEER, 230 V 1F R410 A DE</t>
    </r>
    <r>
      <rPr>
        <b/>
        <sz val="8"/>
        <color rgb="FFFF0000"/>
        <rFont val="Arial Unicode MS"/>
        <family val="2"/>
      </rPr>
      <t xml:space="preserve"> 3 TONELADAS </t>
    </r>
    <r>
      <rPr>
        <sz val="8"/>
        <color theme="1"/>
        <rFont val="Arial Unicode MS"/>
        <family val="2"/>
      </rPr>
      <t>DE CAPACIDAD.</t>
    </r>
  </si>
  <si>
    <t xml:space="preserve">PROPONENTE:              </t>
  </si>
  <si>
    <r>
      <t>NOMBRE DE LA OBRA:</t>
    </r>
    <r>
      <rPr>
        <b/>
        <sz val="11"/>
        <color theme="1"/>
        <rFont val="Arial"/>
        <family val="2"/>
      </rPr>
      <t xml:space="preserve"> SUSTITUCIÓN DE SISTEMA DE AIRE ACONDICIONADO PARA EL HOSPITAL GENERAL DE CIUDAD CONSTITUCIÓN EN EL MUNICIPIO DE COMONDÚ.</t>
    </r>
  </si>
  <si>
    <r>
      <t>NOMBRE DE LA OBRA:</t>
    </r>
    <r>
      <rPr>
        <b/>
        <sz val="8"/>
        <color theme="1"/>
        <rFont val="Arial"/>
        <family val="2"/>
      </rPr>
      <t xml:space="preserve">  SUSTITUCIÓN DE SISTEMA DE AIRE ACONDICIONADO PARA EL HOSPITAL GENERAL DE CIUDAD CONSTITUCIÓN EN EL MUNICIPIO DE COMONDÚ.</t>
    </r>
  </si>
  <si>
    <t xml:space="preserve">PROPONENTE: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</si>
</sst>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_-[$$-80A]* #,##0.00_-;\-[$$-80A]* #,##0.00_-;_-[$$-80A]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14"/>
      <color theme="1"/>
      <name val="Arial Unicode MS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 tint="0.249977111117893"/>
      <name val="Arial Unicode MS"/>
      <family val="2"/>
    </font>
    <font>
      <b/>
      <sz val="10"/>
      <color rgb="FF990033"/>
      <name val="Arial Unicode MS"/>
      <family val="2"/>
    </font>
    <font>
      <b/>
      <sz val="10"/>
      <color theme="1" tint="0.249977111117893"/>
      <name val="Arial Unicode MS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rgb="FF990033"/>
      <name val="Arial Unicode MS"/>
      <family val="2"/>
    </font>
    <font>
      <sz val="16"/>
      <color theme="1" tint="0.249977111117893"/>
      <name val="Arial Unicode MS"/>
      <family val="2"/>
    </font>
    <font>
      <sz val="11"/>
      <color theme="0"/>
      <name val="Calibri"/>
      <family val="2"/>
      <scheme val="minor"/>
    </font>
    <font>
      <sz val="1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0"/>
      <name val="Abadi"/>
    </font>
    <font>
      <sz val="10"/>
      <color theme="1"/>
      <name val="Arial Unicode MS"/>
      <family val="2"/>
    </font>
    <font>
      <b/>
      <sz val="11"/>
      <color theme="1"/>
      <name val="Arial"/>
      <family val="2"/>
    </font>
    <font>
      <b/>
      <sz val="8"/>
      <color rgb="FFFF0000"/>
      <name val="Arial Unicode MS"/>
      <family val="2"/>
    </font>
    <font>
      <sz val="9"/>
      <color theme="1"/>
      <name val="Arial Unicode MS"/>
      <family val="2"/>
    </font>
    <font>
      <sz val="9"/>
      <color theme="1"/>
      <name val="Calibri"/>
      <family val="2"/>
      <scheme val="minor"/>
    </font>
    <font>
      <b/>
      <sz val="9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1"/>
    <xf numFmtId="0" fontId="0" fillId="0" borderId="0" xfId="0" applyBorder="1"/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3" fontId="0" fillId="0" borderId="0" xfId="2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164" fontId="15" fillId="0" borderId="6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7" fillId="0" borderId="1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justify"/>
    </xf>
    <xf numFmtId="4" fontId="6" fillId="0" borderId="11" xfId="0" applyNumberFormat="1" applyFont="1" applyFill="1" applyBorder="1" applyAlignment="1">
      <alignment horizontal="center" vertical="top"/>
    </xf>
    <xf numFmtId="44" fontId="0" fillId="0" borderId="13" xfId="0" applyNumberFormat="1" applyFill="1" applyBorder="1" applyAlignment="1">
      <alignment vertical="top"/>
    </xf>
    <xf numFmtId="0" fontId="0" fillId="0" borderId="12" xfId="0" applyBorder="1"/>
    <xf numFmtId="164" fontId="15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justify" vertical="justify"/>
    </xf>
    <xf numFmtId="0" fontId="6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4" fontId="0" fillId="0" borderId="0" xfId="0" applyNumberFormat="1" applyFill="1" applyBorder="1" applyAlignment="1">
      <alignment vertical="top"/>
    </xf>
    <xf numFmtId="0" fontId="7" fillId="0" borderId="0" xfId="0" applyFont="1" applyFill="1" applyBorder="1" applyAlignment="1">
      <alignment horizontal="right" vertical="center"/>
    </xf>
    <xf numFmtId="164" fontId="15" fillId="0" borderId="0" xfId="3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/>
    <xf numFmtId="44" fontId="15" fillId="0" borderId="0" xfId="3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justify"/>
    </xf>
    <xf numFmtId="0" fontId="17" fillId="0" borderId="0" xfId="0" applyFont="1"/>
    <xf numFmtId="164" fontId="0" fillId="0" borderId="0" xfId="2" applyNumberFormat="1" applyFont="1"/>
    <xf numFmtId="0" fontId="0" fillId="0" borderId="0" xfId="0" applyAlignment="1">
      <alignment horizontal="center"/>
    </xf>
    <xf numFmtId="165" fontId="23" fillId="0" borderId="0" xfId="0" applyNumberFormat="1" applyFont="1" applyFill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/>
    <xf numFmtId="0" fontId="4" fillId="0" borderId="14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 applyAlignment="1">
      <alignment horizontal="right" vertical="center"/>
    </xf>
    <xf numFmtId="0" fontId="21" fillId="0" borderId="6" xfId="1" applyFont="1" applyFill="1" applyBorder="1" applyAlignment="1">
      <alignment horizontal="center" vertical="justify"/>
    </xf>
    <xf numFmtId="0" fontId="21" fillId="0" borderId="6" xfId="1" applyFont="1" applyFill="1" applyBorder="1" applyAlignment="1">
      <alignment horizontal="justify" vertical="justify"/>
    </xf>
    <xf numFmtId="0" fontId="22" fillId="0" borderId="6" xfId="0" applyFont="1" applyBorder="1" applyAlignment="1">
      <alignment horizontal="center"/>
    </xf>
    <xf numFmtId="4" fontId="22" fillId="0" borderId="6" xfId="0" applyNumberFormat="1" applyFont="1" applyBorder="1" applyAlignment="1">
      <alignment horizontal="center"/>
    </xf>
    <xf numFmtId="165" fontId="22" fillId="0" borderId="6" xfId="0" applyNumberFormat="1" applyFont="1" applyFill="1" applyBorder="1"/>
    <xf numFmtId="0" fontId="3" fillId="0" borderId="6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center" vertical="center"/>
    </xf>
    <xf numFmtId="165" fontId="23" fillId="4" borderId="6" xfId="0" applyNumberFormat="1" applyFont="1" applyFill="1" applyBorder="1"/>
    <xf numFmtId="0" fontId="20" fillId="3" borderId="6" xfId="0" applyFont="1" applyFill="1" applyBorder="1" applyAlignment="1">
      <alignment horizontal="center" vertical="center"/>
    </xf>
    <xf numFmtId="0" fontId="20" fillId="3" borderId="6" xfId="0" applyFont="1" applyFill="1" applyBorder="1"/>
    <xf numFmtId="0" fontId="4" fillId="0" borderId="6" xfId="0" applyFont="1" applyBorder="1" applyAlignment="1">
      <alignment horizontal="center"/>
    </xf>
    <xf numFmtId="0" fontId="0" fillId="0" borderId="6" xfId="0" applyBorder="1"/>
    <xf numFmtId="0" fontId="3" fillId="0" borderId="6" xfId="0" applyFont="1" applyBorder="1" applyAlignment="1">
      <alignment horizontal="right" vertic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165" fontId="0" fillId="0" borderId="7" xfId="0" applyNumberFormat="1" applyBorder="1"/>
    <xf numFmtId="0" fontId="3" fillId="0" borderId="7" xfId="0" applyFont="1" applyFill="1" applyBorder="1" applyAlignment="1">
      <alignment horizontal="right" vertical="center"/>
    </xf>
    <xf numFmtId="165" fontId="23" fillId="4" borderId="7" xfId="0" applyNumberFormat="1" applyFont="1" applyFill="1" applyBorder="1"/>
    <xf numFmtId="165" fontId="22" fillId="0" borderId="0" xfId="0" applyNumberFormat="1" applyFont="1" applyFill="1" applyBorder="1"/>
    <xf numFmtId="0" fontId="18" fillId="0" borderId="0" xfId="0" applyFont="1" applyBorder="1"/>
    <xf numFmtId="0" fontId="1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/>
    <xf numFmtId="165" fontId="0" fillId="0" borderId="0" xfId="0" applyNumberFormat="1" applyFill="1" applyBorder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0" fillId="0" borderId="6" xfId="0" applyFont="1" applyFill="1" applyBorder="1"/>
    <xf numFmtId="0" fontId="3" fillId="0" borderId="0" xfId="0" applyFont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/>
    </xf>
    <xf numFmtId="165" fontId="23" fillId="0" borderId="6" xfId="0" applyNumberFormat="1" applyFont="1" applyFill="1" applyBorder="1"/>
    <xf numFmtId="165" fontId="23" fillId="0" borderId="0" xfId="0" applyNumberFormat="1" applyFont="1" applyFill="1" applyBorder="1"/>
    <xf numFmtId="0" fontId="3" fillId="0" borderId="6" xfId="0" applyFont="1" applyFill="1" applyBorder="1" applyAlignment="1">
      <alignment horizontal="left" vertical="center"/>
    </xf>
    <xf numFmtId="0" fontId="0" fillId="0" borderId="6" xfId="0" applyFill="1" applyBorder="1"/>
    <xf numFmtId="0" fontId="22" fillId="0" borderId="6" xfId="0" applyFont="1" applyFill="1" applyBorder="1" applyAlignment="1">
      <alignment horizontal="center"/>
    </xf>
    <xf numFmtId="4" fontId="22" fillId="0" borderId="6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justify" vertical="justify"/>
    </xf>
    <xf numFmtId="165" fontId="0" fillId="0" borderId="6" xfId="0" applyNumberFormat="1" applyFill="1" applyBorder="1"/>
    <xf numFmtId="0" fontId="2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0" fontId="25" fillId="0" borderId="6" xfId="0" applyFont="1" applyFill="1" applyBorder="1" applyAlignment="1">
      <alignment horizontal="left" vertical="center"/>
    </xf>
    <xf numFmtId="4" fontId="22" fillId="0" borderId="7" xfId="0" applyNumberFormat="1" applyFont="1" applyFill="1" applyBorder="1" applyAlignment="1">
      <alignment horizontal="center"/>
    </xf>
    <xf numFmtId="0" fontId="0" fillId="0" borderId="15" xfId="0" applyBorder="1"/>
    <xf numFmtId="4" fontId="22" fillId="0" borderId="15" xfId="0" applyNumberFormat="1" applyFont="1" applyFill="1" applyBorder="1" applyAlignment="1">
      <alignment horizontal="center"/>
    </xf>
    <xf numFmtId="0" fontId="23" fillId="0" borderId="15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top"/>
    </xf>
    <xf numFmtId="0" fontId="23" fillId="0" borderId="6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justify" vertical="top"/>
    </xf>
    <xf numFmtId="0" fontId="24" fillId="0" borderId="6" xfId="0" applyFont="1" applyFill="1" applyBorder="1"/>
    <xf numFmtId="0" fontId="0" fillId="0" borderId="6" xfId="0" applyFill="1" applyBorder="1" applyAlignment="1">
      <alignment horizontal="left"/>
    </xf>
    <xf numFmtId="0" fontId="0" fillId="0" borderId="7" xfId="0" applyFill="1" applyBorder="1"/>
    <xf numFmtId="0" fontId="23" fillId="0" borderId="7" xfId="0" applyFont="1" applyFill="1" applyBorder="1" applyAlignment="1">
      <alignment horizontal="right" vertical="center"/>
    </xf>
    <xf numFmtId="165" fontId="23" fillId="0" borderId="7" xfId="0" applyNumberFormat="1" applyFont="1" applyFill="1" applyBorder="1"/>
    <xf numFmtId="0" fontId="4" fillId="0" borderId="6" xfId="0" applyFont="1" applyFill="1" applyBorder="1" applyAlignment="1">
      <alignment horizontal="justify" vertical="justify"/>
    </xf>
    <xf numFmtId="0" fontId="4" fillId="0" borderId="6" xfId="0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/>
    </xf>
    <xf numFmtId="4" fontId="30" fillId="0" borderId="6" xfId="0" applyNumberFormat="1" applyFont="1" applyFill="1" applyBorder="1" applyAlignment="1">
      <alignment horizontal="center"/>
    </xf>
    <xf numFmtId="165" fontId="30" fillId="0" borderId="6" xfId="0" applyNumberFormat="1" applyFont="1" applyFill="1" applyBorder="1"/>
    <xf numFmtId="0" fontId="31" fillId="0" borderId="6" xfId="0" applyFont="1" applyFill="1" applyBorder="1"/>
    <xf numFmtId="0" fontId="31" fillId="0" borderId="6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right" vertical="center"/>
    </xf>
    <xf numFmtId="165" fontId="32" fillId="0" borderId="6" xfId="0" applyNumberFormat="1" applyFont="1" applyFill="1" applyBorder="1"/>
    <xf numFmtId="0" fontId="22" fillId="0" borderId="17" xfId="0" applyFont="1" applyFill="1" applyBorder="1" applyAlignment="1">
      <alignment horizontal="justify" vertical="justify"/>
    </xf>
    <xf numFmtId="0" fontId="3" fillId="0" borderId="16" xfId="0" applyFont="1" applyFill="1" applyBorder="1" applyAlignment="1">
      <alignment horizontal="left" vertical="center"/>
    </xf>
    <xf numFmtId="0" fontId="0" fillId="0" borderId="16" xfId="0" applyFill="1" applyBorder="1"/>
    <xf numFmtId="0" fontId="25" fillId="4" borderId="1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justify" vertical="justify"/>
    </xf>
    <xf numFmtId="0" fontId="25" fillId="4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165" fontId="32" fillId="4" borderId="6" xfId="0" applyNumberFormat="1" applyFont="1" applyFill="1" applyBorder="1"/>
    <xf numFmtId="0" fontId="25" fillId="4" borderId="6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left" vertical="center"/>
    </xf>
    <xf numFmtId="4" fontId="6" fillId="0" borderId="9" xfId="0" applyNumberFormat="1" applyFont="1" applyFill="1" applyBorder="1" applyAlignment="1">
      <alignment horizontal="center"/>
    </xf>
    <xf numFmtId="0" fontId="26" fillId="0" borderId="19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top"/>
    </xf>
    <xf numFmtId="0" fontId="17" fillId="0" borderId="23" xfId="0" applyFont="1" applyBorder="1"/>
    <xf numFmtId="0" fontId="26" fillId="0" borderId="9" xfId="0" applyFont="1" applyFill="1" applyBorder="1" applyAlignment="1">
      <alignment horizontal="left" vertical="center"/>
    </xf>
    <xf numFmtId="0" fontId="24" fillId="4" borderId="6" xfId="0" applyFont="1" applyFill="1" applyBorder="1"/>
    <xf numFmtId="165" fontId="24" fillId="4" borderId="6" xfId="0" applyNumberFormat="1" applyFont="1" applyFill="1" applyBorder="1"/>
    <xf numFmtId="0" fontId="0" fillId="4" borderId="6" xfId="0" applyFill="1" applyBorder="1"/>
    <xf numFmtId="165" fontId="0" fillId="4" borderId="6" xfId="0" applyNumberFormat="1" applyFill="1" applyBorder="1"/>
    <xf numFmtId="44" fontId="0" fillId="4" borderId="6" xfId="4" applyFont="1" applyFill="1" applyBorder="1"/>
    <xf numFmtId="44" fontId="3" fillId="0" borderId="0" xfId="4" applyFont="1" applyFill="1" applyBorder="1" applyAlignment="1">
      <alignment horizontal="left"/>
    </xf>
    <xf numFmtId="44" fontId="3" fillId="0" borderId="0" xfId="4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justify" wrapText="1"/>
    </xf>
    <xf numFmtId="0" fontId="6" fillId="0" borderId="3" xfId="0" applyFont="1" applyBorder="1" applyAlignment="1">
      <alignment horizontal="justify" vertical="justify" wrapText="1"/>
    </xf>
    <xf numFmtId="0" fontId="6" fillId="0" borderId="2" xfId="0" applyFont="1" applyBorder="1" applyAlignment="1">
      <alignment horizontal="justify" vertical="justify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</cellXfs>
  <cellStyles count="5">
    <cellStyle name="Hipervínculo" xfId="1" builtinId="8"/>
    <cellStyle name="Millares" xfId="2" builtinId="3"/>
    <cellStyle name="Moneda" xfId="4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3</xdr:row>
      <xdr:rowOff>38100</xdr:rowOff>
    </xdr:from>
    <xdr:to>
      <xdr:col>5</xdr:col>
      <xdr:colOff>630766</xdr:colOff>
      <xdr:row>6</xdr:row>
      <xdr:rowOff>115815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09600"/>
          <a:ext cx="2592916" cy="677790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3</xdr:row>
      <xdr:rowOff>152400</xdr:rowOff>
    </xdr:from>
    <xdr:to>
      <xdr:col>9</xdr:col>
      <xdr:colOff>1126490</xdr:colOff>
      <xdr:row>6</xdr:row>
      <xdr:rowOff>158750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723900"/>
          <a:ext cx="802640" cy="606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423334</xdr:colOff>
      <xdr:row>2</xdr:row>
      <xdr:rowOff>31750</xdr:rowOff>
    </xdr:from>
    <xdr:to>
      <xdr:col>2</xdr:col>
      <xdr:colOff>2254250</xdr:colOff>
      <xdr:row>5</xdr:row>
      <xdr:rowOff>106290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34" y="412750"/>
          <a:ext cx="2592916" cy="67779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1809751</xdr:colOff>
      <xdr:row>2</xdr:row>
      <xdr:rowOff>137583</xdr:rowOff>
    </xdr:from>
    <xdr:to>
      <xdr:col>7</xdr:col>
      <xdr:colOff>728557</xdr:colOff>
      <xdr:row>5</xdr:row>
      <xdr:rowOff>140758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1084" y="518583"/>
          <a:ext cx="802640" cy="60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M27"/>
  <sheetViews>
    <sheetView workbookViewId="0">
      <selection activeCell="N10" sqref="N10"/>
    </sheetView>
  </sheetViews>
  <sheetFormatPr baseColWidth="10" defaultRowHeight="15"/>
  <cols>
    <col min="4" max="4" width="14.7109375" bestFit="1" customWidth="1"/>
    <col min="5" max="5" width="25" customWidth="1"/>
    <col min="6" max="6" width="31.140625" customWidth="1"/>
    <col min="9" max="9" width="11.42578125" customWidth="1"/>
    <col min="10" max="10" width="17.42578125" customWidth="1"/>
    <col min="11" max="11" width="21" customWidth="1"/>
    <col min="12" max="12" width="15.42578125" bestFit="1" customWidth="1"/>
    <col min="13" max="13" width="15.7109375" customWidth="1"/>
  </cols>
  <sheetData>
    <row r="5" spans="4:13" ht="17.25">
      <c r="D5" s="65"/>
      <c r="E5" s="65"/>
      <c r="F5" s="65"/>
      <c r="G5" s="65" t="s">
        <v>10</v>
      </c>
      <c r="H5" s="65"/>
      <c r="I5" s="65"/>
      <c r="J5" s="5"/>
      <c r="K5" s="152"/>
      <c r="L5" s="152"/>
      <c r="M5" s="152"/>
    </row>
    <row r="6" spans="4:13">
      <c r="D6" s="66"/>
      <c r="E6" s="66"/>
      <c r="F6" s="66"/>
      <c r="G6" s="66" t="s">
        <v>11</v>
      </c>
      <c r="H6" s="66"/>
      <c r="I6" s="66"/>
      <c r="J6" s="5"/>
      <c r="K6" s="153"/>
      <c r="L6" s="153"/>
      <c r="M6" s="153"/>
    </row>
    <row r="7" spans="4:13">
      <c r="D7" s="67"/>
      <c r="E7" s="67"/>
      <c r="F7" s="67"/>
      <c r="G7" s="67" t="s">
        <v>86</v>
      </c>
      <c r="H7" s="67"/>
      <c r="I7" s="67"/>
      <c r="J7" s="5"/>
      <c r="K7" s="154"/>
      <c r="L7" s="154"/>
      <c r="M7" s="154"/>
    </row>
    <row r="8" spans="4:13" ht="45.75" customHeight="1">
      <c r="D8" s="149" t="s">
        <v>162</v>
      </c>
      <c r="E8" s="150"/>
      <c r="F8" s="151"/>
      <c r="G8" s="140" t="s">
        <v>163</v>
      </c>
      <c r="H8" s="141"/>
      <c r="I8" s="141"/>
      <c r="J8" s="142"/>
    </row>
    <row r="9" spans="4:13">
      <c r="D9" s="140" t="s">
        <v>90</v>
      </c>
      <c r="E9" s="141"/>
      <c r="F9" s="142"/>
      <c r="G9" s="140" t="s">
        <v>92</v>
      </c>
      <c r="H9" s="141"/>
      <c r="I9" s="141"/>
      <c r="J9" s="142"/>
    </row>
    <row r="10" spans="4:13">
      <c r="D10" s="140" t="s">
        <v>91</v>
      </c>
      <c r="E10" s="141"/>
      <c r="F10" s="142"/>
      <c r="G10" s="143" t="s">
        <v>93</v>
      </c>
      <c r="H10" s="144"/>
      <c r="I10" s="144"/>
      <c r="J10" s="145"/>
    </row>
    <row r="11" spans="4:13" ht="18">
      <c r="D11" s="146" t="s">
        <v>12</v>
      </c>
      <c r="E11" s="146"/>
      <c r="F11" s="146"/>
      <c r="G11" s="146"/>
      <c r="H11" s="146"/>
      <c r="I11" s="146"/>
      <c r="J11" s="146"/>
      <c r="L11" s="6"/>
    </row>
    <row r="12" spans="4:13">
      <c r="D12" s="7" t="s">
        <v>1</v>
      </c>
      <c r="E12" s="147" t="s">
        <v>2</v>
      </c>
      <c r="F12" s="148"/>
      <c r="G12" s="8"/>
      <c r="H12" s="8"/>
      <c r="I12" s="9"/>
      <c r="J12" s="7" t="s">
        <v>7</v>
      </c>
      <c r="L12" s="6"/>
    </row>
    <row r="13" spans="4:13">
      <c r="D13" s="122" t="s">
        <v>110</v>
      </c>
      <c r="E13" s="121" t="s">
        <v>122</v>
      </c>
      <c r="F13" s="125"/>
      <c r="G13" s="10"/>
      <c r="H13" s="11"/>
      <c r="I13" s="12"/>
      <c r="J13" s="13">
        <f>+'CD CONSTITUCION'!H20</f>
        <v>0</v>
      </c>
      <c r="L13" s="6"/>
    </row>
    <row r="14" spans="4:13">
      <c r="D14" s="122" t="s">
        <v>111</v>
      </c>
      <c r="E14" s="127" t="s">
        <v>123</v>
      </c>
      <c r="F14" s="128"/>
      <c r="G14" s="10"/>
      <c r="H14" s="11"/>
      <c r="I14" s="12"/>
      <c r="J14" s="13">
        <f>+'CD CONSTITUCION'!H29</f>
        <v>0</v>
      </c>
      <c r="L14" s="6"/>
    </row>
    <row r="15" spans="4:13">
      <c r="D15" s="89" t="s">
        <v>88</v>
      </c>
      <c r="E15" s="123" t="s">
        <v>108</v>
      </c>
      <c r="F15" s="126"/>
      <c r="G15" s="124"/>
      <c r="H15" s="11"/>
      <c r="I15" s="12"/>
      <c r="J15" s="13">
        <f>+'CD CONSTITUCION'!H34</f>
        <v>0</v>
      </c>
      <c r="L15" s="6"/>
    </row>
    <row r="16" spans="4:13">
      <c r="D16" s="89" t="s">
        <v>114</v>
      </c>
      <c r="E16" s="123" t="s">
        <v>109</v>
      </c>
      <c r="F16" s="126"/>
      <c r="G16" s="10"/>
      <c r="H16" s="11"/>
      <c r="I16" s="12"/>
      <c r="J16" s="13">
        <f>+'CD CONSTITUCION'!H38</f>
        <v>0</v>
      </c>
      <c r="L16" s="6"/>
    </row>
    <row r="17" spans="4:13">
      <c r="D17" s="89" t="s">
        <v>138</v>
      </c>
      <c r="E17" s="129" t="s">
        <v>142</v>
      </c>
      <c r="F17" s="126"/>
      <c r="G17" s="10"/>
      <c r="H17" s="11"/>
      <c r="I17" s="12"/>
      <c r="J17" s="13">
        <f>+'CD CONSTITUCION'!H44</f>
        <v>0</v>
      </c>
      <c r="L17" s="6"/>
    </row>
    <row r="18" spans="4:13">
      <c r="D18" s="89"/>
      <c r="E18" s="129"/>
      <c r="F18" s="126"/>
      <c r="G18" s="124"/>
      <c r="H18" s="11"/>
      <c r="I18" s="12"/>
      <c r="J18" s="13"/>
      <c r="L18" s="6"/>
    </row>
    <row r="19" spans="4:13">
      <c r="D19" s="89"/>
      <c r="E19" s="129"/>
      <c r="F19" s="126"/>
      <c r="G19" s="124"/>
      <c r="H19" s="11"/>
      <c r="I19" s="12"/>
      <c r="J19" s="13"/>
      <c r="L19" s="14"/>
    </row>
    <row r="20" spans="4:13">
      <c r="D20" s="89"/>
      <c r="E20" s="129"/>
      <c r="F20" s="126"/>
      <c r="G20" s="124"/>
      <c r="H20" s="11"/>
      <c r="I20" s="12"/>
      <c r="J20" s="13"/>
      <c r="L20" s="14"/>
    </row>
    <row r="21" spans="4:13">
      <c r="D21" s="89"/>
      <c r="E21" s="132"/>
      <c r="F21" s="88"/>
      <c r="G21" s="124"/>
      <c r="H21" s="11"/>
      <c r="I21" s="15"/>
      <c r="J21" s="13"/>
      <c r="L21" s="14"/>
      <c r="M21" s="14"/>
    </row>
    <row r="22" spans="4:13">
      <c r="D22" s="16"/>
      <c r="E22" s="131"/>
      <c r="F22" s="130"/>
      <c r="G22" s="17"/>
      <c r="H22" s="18"/>
      <c r="I22" s="19"/>
      <c r="J22" s="20"/>
      <c r="L22" s="6"/>
    </row>
    <row r="23" spans="4:13">
      <c r="D23" s="21"/>
      <c r="E23" s="22"/>
      <c r="F23" s="23"/>
      <c r="G23" s="24"/>
      <c r="H23" s="25"/>
      <c r="I23" s="26" t="s">
        <v>8</v>
      </c>
      <c r="J23" s="27">
        <f>SUM(J13:J22)</f>
        <v>0</v>
      </c>
      <c r="K23" s="30"/>
      <c r="L23" s="30"/>
      <c r="M23" s="29"/>
    </row>
    <row r="24" spans="4:13">
      <c r="D24" s="21"/>
      <c r="E24" s="22"/>
      <c r="F24" s="23"/>
      <c r="G24" s="24"/>
      <c r="H24" s="25"/>
      <c r="I24" s="26" t="s">
        <v>13</v>
      </c>
      <c r="J24" s="30">
        <f>J23*0.16</f>
        <v>0</v>
      </c>
      <c r="L24" s="30"/>
    </row>
    <row r="25" spans="4:13">
      <c r="D25" s="31"/>
      <c r="E25" s="32"/>
      <c r="I25" s="26" t="s">
        <v>9</v>
      </c>
      <c r="J25" s="27">
        <f>J23+J24</f>
        <v>0</v>
      </c>
      <c r="L25" s="33"/>
    </row>
    <row r="26" spans="4:13">
      <c r="I26" s="6"/>
      <c r="L26" s="14"/>
    </row>
    <row r="27" spans="4:13">
      <c r="I27" s="6"/>
      <c r="L27" s="14"/>
    </row>
  </sheetData>
  <mergeCells count="11">
    <mergeCell ref="D8:F8"/>
    <mergeCell ref="G8:J8"/>
    <mergeCell ref="K5:M5"/>
    <mergeCell ref="K6:M6"/>
    <mergeCell ref="K7:M7"/>
    <mergeCell ref="D10:F10"/>
    <mergeCell ref="G10:J10"/>
    <mergeCell ref="D11:J11"/>
    <mergeCell ref="E12:F12"/>
    <mergeCell ref="D9:F9"/>
    <mergeCell ref="G9:J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tabSelected="1" zoomScale="115" zoomScaleNormal="115" workbookViewId="0">
      <selection activeCell="C11" sqref="C11"/>
    </sheetView>
  </sheetViews>
  <sheetFormatPr baseColWidth="10" defaultRowHeight="15"/>
  <cols>
    <col min="3" max="3" width="65" customWidth="1"/>
    <col min="6" max="6" width="17.42578125" bestFit="1" customWidth="1"/>
    <col min="7" max="7" width="28.28515625" customWidth="1"/>
    <col min="8" max="8" width="19.42578125" bestFit="1" customWidth="1"/>
    <col min="9" max="9" width="13.28515625" bestFit="1" customWidth="1"/>
    <col min="10" max="10" width="18.42578125" customWidth="1"/>
    <col min="11" max="11" width="13.42578125" bestFit="1" customWidth="1"/>
    <col min="15" max="15" width="11.42578125" customWidth="1"/>
  </cols>
  <sheetData>
    <row r="1" spans="1:13">
      <c r="A1" s="1"/>
    </row>
    <row r="3" spans="1:13">
      <c r="A3" s="34"/>
    </row>
    <row r="4" spans="1:13" ht="17.25">
      <c r="A4" s="5"/>
      <c r="B4" s="65"/>
      <c r="C4" s="65"/>
      <c r="D4" s="152" t="s">
        <v>10</v>
      </c>
      <c r="E4" s="152"/>
      <c r="F4" s="152"/>
      <c r="G4" s="5"/>
      <c r="H4" s="5"/>
      <c r="J4" s="152"/>
      <c r="K4" s="152"/>
      <c r="L4" s="152"/>
    </row>
    <row r="5" spans="1:13">
      <c r="B5" s="66"/>
      <c r="C5" s="66"/>
      <c r="D5" s="153" t="s">
        <v>11</v>
      </c>
      <c r="E5" s="153"/>
      <c r="F5" s="153"/>
      <c r="G5" s="5"/>
      <c r="H5" s="5"/>
      <c r="J5" s="153"/>
      <c r="K5" s="153"/>
      <c r="L5" s="153"/>
    </row>
    <row r="6" spans="1:13">
      <c r="B6" s="67"/>
      <c r="C6" s="67"/>
      <c r="D6" s="154" t="s">
        <v>86</v>
      </c>
      <c r="E6" s="154"/>
      <c r="F6" s="154"/>
      <c r="G6" s="5"/>
      <c r="H6" s="5"/>
      <c r="J6" s="154"/>
      <c r="K6" s="154"/>
      <c r="L6" s="154"/>
    </row>
    <row r="7" spans="1:13" ht="50.25" customHeight="1">
      <c r="B7" s="156" t="s">
        <v>161</v>
      </c>
      <c r="C7" s="157"/>
      <c r="D7" s="158"/>
      <c r="E7" s="140" t="s">
        <v>160</v>
      </c>
      <c r="F7" s="141"/>
      <c r="G7" s="141"/>
      <c r="H7" s="142"/>
      <c r="I7" s="2"/>
      <c r="J7" s="2"/>
      <c r="K7" s="2"/>
      <c r="L7" s="2"/>
      <c r="M7" s="2"/>
    </row>
    <row r="8" spans="1:13" ht="26.1" customHeight="1">
      <c r="B8" s="140" t="s">
        <v>94</v>
      </c>
      <c r="C8" s="141"/>
      <c r="D8" s="142"/>
      <c r="E8" s="140" t="s">
        <v>92</v>
      </c>
      <c r="F8" s="141"/>
      <c r="G8" s="141"/>
      <c r="H8" s="142"/>
      <c r="I8" s="60"/>
      <c r="J8" s="59"/>
      <c r="K8" s="2"/>
      <c r="L8" s="2"/>
      <c r="M8" s="2"/>
    </row>
    <row r="9" spans="1:13" ht="26.1" customHeight="1">
      <c r="B9" s="140" t="s">
        <v>95</v>
      </c>
      <c r="C9" s="141"/>
      <c r="D9" s="142"/>
      <c r="E9" s="143" t="s">
        <v>96</v>
      </c>
      <c r="F9" s="144"/>
      <c r="G9" s="144"/>
      <c r="H9" s="145"/>
      <c r="I9" s="61"/>
      <c r="J9" s="2"/>
      <c r="K9" s="2"/>
      <c r="L9" s="2"/>
      <c r="M9" s="2"/>
    </row>
    <row r="10" spans="1:13" ht="20.25">
      <c r="B10" s="155" t="s">
        <v>0</v>
      </c>
      <c r="C10" s="155"/>
      <c r="D10" s="155"/>
      <c r="E10" s="155"/>
      <c r="F10" s="155"/>
      <c r="G10" s="155"/>
      <c r="H10" s="155"/>
      <c r="I10" s="2"/>
      <c r="J10" s="2"/>
      <c r="K10" s="2"/>
      <c r="L10" s="2"/>
      <c r="M10" s="2"/>
    </row>
    <row r="11" spans="1:13">
      <c r="B11" s="3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2"/>
      <c r="J11" s="62"/>
      <c r="K11" s="2"/>
      <c r="L11" s="2"/>
      <c r="M11" s="2"/>
    </row>
    <row r="12" spans="1:13">
      <c r="B12" s="113" t="s">
        <v>110</v>
      </c>
      <c r="C12" s="114" t="s">
        <v>122</v>
      </c>
      <c r="D12" s="111"/>
      <c r="E12" s="112"/>
      <c r="F12" s="112"/>
      <c r="G12" s="112"/>
      <c r="H12" s="112"/>
      <c r="I12" s="69"/>
      <c r="J12" s="62"/>
      <c r="K12" s="2"/>
      <c r="L12" s="2"/>
      <c r="M12" s="2"/>
    </row>
    <row r="13" spans="1:13" ht="105" customHeight="1">
      <c r="B13" s="102" t="s">
        <v>115</v>
      </c>
      <c r="C13" s="99" t="s">
        <v>146</v>
      </c>
      <c r="D13" s="100"/>
      <c r="E13" s="101"/>
      <c r="F13" s="74"/>
      <c r="G13" s="74"/>
      <c r="H13" s="74"/>
      <c r="I13" s="69"/>
      <c r="J13" s="62"/>
      <c r="K13" s="2"/>
      <c r="L13" s="2"/>
      <c r="M13" s="2"/>
    </row>
    <row r="14" spans="1:13" s="28" customFormat="1" ht="25.5">
      <c r="B14" s="102" t="s">
        <v>116</v>
      </c>
      <c r="C14" s="99" t="s">
        <v>157</v>
      </c>
      <c r="D14" s="107" t="s">
        <v>97</v>
      </c>
      <c r="E14" s="104">
        <v>6</v>
      </c>
      <c r="F14" s="105"/>
      <c r="G14" s="106"/>
      <c r="H14" s="105">
        <f>E14*F14</f>
        <v>0</v>
      </c>
      <c r="K14" s="63"/>
      <c r="L14" s="59"/>
      <c r="M14" s="59"/>
    </row>
    <row r="15" spans="1:13" s="28" customFormat="1" ht="25.5">
      <c r="B15" s="102" t="s">
        <v>117</v>
      </c>
      <c r="C15" s="99" t="s">
        <v>107</v>
      </c>
      <c r="D15" s="107" t="s">
        <v>97</v>
      </c>
      <c r="E15" s="104">
        <v>6</v>
      </c>
      <c r="F15" s="105"/>
      <c r="G15" s="106"/>
      <c r="H15" s="105">
        <f>E15*F15</f>
        <v>0</v>
      </c>
      <c r="K15" s="63"/>
      <c r="L15" s="59"/>
      <c r="M15" s="59"/>
    </row>
    <row r="16" spans="1:13" s="28" customFormat="1" ht="25.5">
      <c r="B16" s="102" t="s">
        <v>118</v>
      </c>
      <c r="C16" s="99" t="s">
        <v>158</v>
      </c>
      <c r="D16" s="107" t="s">
        <v>97</v>
      </c>
      <c r="E16" s="104">
        <v>2</v>
      </c>
      <c r="F16" s="105"/>
      <c r="G16" s="106"/>
      <c r="H16" s="105">
        <f t="shared" ref="H16:H28" si="0">E16*F16</f>
        <v>0</v>
      </c>
      <c r="K16" s="63"/>
      <c r="L16" s="59"/>
      <c r="M16" s="59"/>
    </row>
    <row r="17" spans="2:13" s="28" customFormat="1" ht="25.5">
      <c r="B17" s="102" t="s">
        <v>119</v>
      </c>
      <c r="C17" s="99" t="s">
        <v>98</v>
      </c>
      <c r="D17" s="107" t="s">
        <v>97</v>
      </c>
      <c r="E17" s="104">
        <v>2</v>
      </c>
      <c r="F17" s="105"/>
      <c r="G17" s="106"/>
      <c r="H17" s="105">
        <f t="shared" si="0"/>
        <v>0</v>
      </c>
      <c r="K17" s="63"/>
      <c r="L17" s="59"/>
      <c r="M17" s="59"/>
    </row>
    <row r="18" spans="2:13" s="28" customFormat="1" ht="25.5">
      <c r="B18" s="102" t="s">
        <v>120</v>
      </c>
      <c r="C18" s="99" t="s">
        <v>159</v>
      </c>
      <c r="D18" s="107" t="s">
        <v>97</v>
      </c>
      <c r="E18" s="104">
        <v>2</v>
      </c>
      <c r="F18" s="105"/>
      <c r="G18" s="106"/>
      <c r="H18" s="105">
        <f t="shared" si="0"/>
        <v>0</v>
      </c>
      <c r="K18" s="63"/>
      <c r="L18" s="59"/>
      <c r="M18" s="59"/>
    </row>
    <row r="19" spans="2:13" s="28" customFormat="1" ht="25.5">
      <c r="B19" s="102" t="s">
        <v>121</v>
      </c>
      <c r="C19" s="99" t="s">
        <v>99</v>
      </c>
      <c r="D19" s="107" t="s">
        <v>97</v>
      </c>
      <c r="E19" s="104">
        <v>2</v>
      </c>
      <c r="F19" s="105"/>
      <c r="G19" s="108"/>
      <c r="H19" s="105">
        <f t="shared" si="0"/>
        <v>0</v>
      </c>
      <c r="K19" s="63"/>
      <c r="L19" s="63"/>
      <c r="M19" s="59"/>
    </row>
    <row r="20" spans="2:13" s="28" customFormat="1" ht="16.5">
      <c r="B20" s="115"/>
      <c r="C20" s="116"/>
      <c r="D20" s="107"/>
      <c r="E20" s="104"/>
      <c r="F20" s="105"/>
      <c r="G20" s="108" t="s">
        <v>133</v>
      </c>
      <c r="H20" s="119">
        <f>SUM(H13:H19)</f>
        <v>0</v>
      </c>
      <c r="K20" s="63"/>
      <c r="L20" s="63"/>
      <c r="M20" s="59"/>
    </row>
    <row r="21" spans="2:13" s="28" customFormat="1" ht="16.5">
      <c r="B21" s="113" t="s">
        <v>111</v>
      </c>
      <c r="C21" s="114" t="s">
        <v>123</v>
      </c>
      <c r="D21" s="107"/>
      <c r="E21" s="107"/>
      <c r="F21" s="107"/>
      <c r="G21" s="108"/>
      <c r="H21" s="105"/>
      <c r="K21" s="63"/>
      <c r="L21" s="63"/>
      <c r="M21" s="59"/>
    </row>
    <row r="22" spans="2:13" ht="63.75">
      <c r="B22" s="102" t="s">
        <v>124</v>
      </c>
      <c r="C22" s="99" t="s">
        <v>100</v>
      </c>
      <c r="D22" s="107" t="s">
        <v>14</v>
      </c>
      <c r="E22" s="104">
        <v>3</v>
      </c>
      <c r="F22" s="105"/>
      <c r="G22" s="106"/>
      <c r="H22" s="105">
        <f>E22*F22</f>
        <v>0</v>
      </c>
      <c r="K22" s="2"/>
      <c r="L22" s="2"/>
      <c r="M22" s="59"/>
    </row>
    <row r="23" spans="2:13" ht="63.75">
      <c r="B23" s="102" t="s">
        <v>125</v>
      </c>
      <c r="C23" s="99" t="s">
        <v>101</v>
      </c>
      <c r="D23" s="107" t="s">
        <v>14</v>
      </c>
      <c r="E23" s="104">
        <v>2</v>
      </c>
      <c r="F23" s="105"/>
      <c r="G23" s="106"/>
      <c r="H23" s="105">
        <f t="shared" si="0"/>
        <v>0</v>
      </c>
      <c r="K23" s="2"/>
      <c r="L23" s="2"/>
      <c r="M23" s="59"/>
    </row>
    <row r="24" spans="2:13" ht="63.75">
      <c r="B24" s="102" t="s">
        <v>126</v>
      </c>
      <c r="C24" s="99" t="s">
        <v>102</v>
      </c>
      <c r="D24" s="107" t="s">
        <v>14</v>
      </c>
      <c r="E24" s="104">
        <v>1</v>
      </c>
      <c r="F24" s="105"/>
      <c r="G24" s="106"/>
      <c r="H24" s="105">
        <f t="shared" si="0"/>
        <v>0</v>
      </c>
      <c r="I24" s="69"/>
      <c r="J24" s="62"/>
      <c r="K24" s="2"/>
      <c r="L24" s="2"/>
      <c r="M24" s="59"/>
    </row>
    <row r="25" spans="2:13" ht="57.75" customHeight="1">
      <c r="B25" s="102" t="s">
        <v>127</v>
      </c>
      <c r="C25" s="99" t="s">
        <v>103</v>
      </c>
      <c r="D25" s="107" t="s">
        <v>14</v>
      </c>
      <c r="E25" s="104">
        <v>2</v>
      </c>
      <c r="F25" s="105"/>
      <c r="G25" s="106"/>
      <c r="H25" s="105">
        <f t="shared" si="0"/>
        <v>0</v>
      </c>
      <c r="I25" s="69"/>
      <c r="J25" s="62"/>
      <c r="K25" s="2"/>
      <c r="L25" s="2"/>
      <c r="M25" s="59"/>
    </row>
    <row r="26" spans="2:13" ht="63.75">
      <c r="B26" s="102" t="s">
        <v>128</v>
      </c>
      <c r="C26" s="99" t="s">
        <v>104</v>
      </c>
      <c r="D26" s="107" t="s">
        <v>14</v>
      </c>
      <c r="E26" s="104">
        <v>1</v>
      </c>
      <c r="F26" s="105"/>
      <c r="G26" s="106"/>
      <c r="H26" s="105">
        <f t="shared" si="0"/>
        <v>0</v>
      </c>
      <c r="I26" s="69"/>
      <c r="J26" s="62"/>
      <c r="K26" s="2"/>
      <c r="L26" s="2"/>
      <c r="M26" s="59"/>
    </row>
    <row r="27" spans="2:13" ht="63.75">
      <c r="B27" s="102" t="s">
        <v>129</v>
      </c>
      <c r="C27" s="99" t="s">
        <v>105</v>
      </c>
      <c r="D27" s="107" t="s">
        <v>14</v>
      </c>
      <c r="E27" s="104">
        <v>1</v>
      </c>
      <c r="F27" s="105"/>
      <c r="G27" s="106"/>
      <c r="H27" s="105">
        <f t="shared" si="0"/>
        <v>0</v>
      </c>
      <c r="I27" s="69"/>
      <c r="J27" s="62"/>
      <c r="K27" s="2"/>
      <c r="L27" s="2"/>
      <c r="M27" s="59"/>
    </row>
    <row r="28" spans="2:13" ht="38.25">
      <c r="B28" s="102" t="s">
        <v>130</v>
      </c>
      <c r="C28" s="99" t="s">
        <v>106</v>
      </c>
      <c r="D28" s="107" t="s">
        <v>14</v>
      </c>
      <c r="E28" s="104">
        <v>2</v>
      </c>
      <c r="F28" s="105"/>
      <c r="G28" s="106"/>
      <c r="H28" s="105">
        <f t="shared" si="0"/>
        <v>0</v>
      </c>
      <c r="I28" s="69"/>
      <c r="J28" s="62"/>
      <c r="K28" s="2"/>
      <c r="L28" s="2"/>
      <c r="M28" s="59"/>
    </row>
    <row r="29" spans="2:13" ht="16.5">
      <c r="B29" s="91"/>
      <c r="C29" s="77"/>
      <c r="D29" s="103"/>
      <c r="E29" s="104"/>
      <c r="F29" s="105"/>
      <c r="G29" s="108" t="s">
        <v>134</v>
      </c>
      <c r="H29" s="119">
        <f>SUM(H22:H28)</f>
        <v>0</v>
      </c>
      <c r="I29" s="69"/>
      <c r="J29" s="62"/>
      <c r="K29" s="2"/>
      <c r="L29" s="2"/>
      <c r="M29" s="59"/>
    </row>
    <row r="30" spans="2:13" ht="16.5">
      <c r="B30" s="117" t="s">
        <v>88</v>
      </c>
      <c r="C30" s="114" t="s">
        <v>108</v>
      </c>
      <c r="D30" s="103"/>
      <c r="E30" s="104"/>
      <c r="F30" s="105"/>
      <c r="G30" s="106"/>
      <c r="H30" s="105"/>
      <c r="I30" s="69"/>
      <c r="J30" s="62"/>
      <c r="K30" s="2"/>
      <c r="L30" s="2"/>
      <c r="M30" s="59"/>
    </row>
    <row r="31" spans="2:13" s="28" customFormat="1" ht="103.5" customHeight="1">
      <c r="B31" s="102" t="s">
        <v>112</v>
      </c>
      <c r="C31" s="99" t="s">
        <v>153</v>
      </c>
      <c r="D31" s="107" t="s">
        <v>43</v>
      </c>
      <c r="E31" s="107">
        <v>12</v>
      </c>
      <c r="F31" s="105"/>
      <c r="G31" s="108"/>
      <c r="H31" s="105">
        <f>E31*F31</f>
        <v>0</v>
      </c>
      <c r="I31" s="69"/>
      <c r="J31" s="138"/>
      <c r="K31" s="63"/>
      <c r="L31" s="63"/>
      <c r="M31" s="64"/>
    </row>
    <row r="32" spans="2:13" s="28" customFormat="1" ht="92.25" customHeight="1">
      <c r="B32" s="102" t="s">
        <v>113</v>
      </c>
      <c r="C32" s="99" t="s">
        <v>154</v>
      </c>
      <c r="D32" s="107" t="s">
        <v>43</v>
      </c>
      <c r="E32" s="107">
        <v>10</v>
      </c>
      <c r="F32" s="105"/>
      <c r="G32" s="108"/>
      <c r="H32" s="105">
        <f>E32*F32</f>
        <v>0</v>
      </c>
      <c r="I32" s="69"/>
      <c r="J32" s="138"/>
      <c r="K32" s="63"/>
      <c r="L32" s="63"/>
      <c r="M32" s="64"/>
    </row>
    <row r="33" spans="2:13" s="28" customFormat="1" ht="53.25" customHeight="1">
      <c r="B33" s="102" t="s">
        <v>152</v>
      </c>
      <c r="C33" s="99" t="s">
        <v>131</v>
      </c>
      <c r="D33" s="107" t="s">
        <v>14</v>
      </c>
      <c r="E33" s="107">
        <v>12</v>
      </c>
      <c r="F33" s="105"/>
      <c r="G33" s="106"/>
      <c r="H33" s="105">
        <f>E33*F33</f>
        <v>0</v>
      </c>
      <c r="I33" s="69"/>
      <c r="J33" s="62"/>
      <c r="K33" s="63"/>
      <c r="L33" s="63"/>
      <c r="M33" s="63"/>
    </row>
    <row r="34" spans="2:13" s="28" customFormat="1" ht="16.5">
      <c r="B34" s="91"/>
      <c r="C34" s="110"/>
      <c r="D34" s="103"/>
      <c r="E34" s="104"/>
      <c r="F34" s="105"/>
      <c r="G34" s="108" t="s">
        <v>135</v>
      </c>
      <c r="H34" s="119">
        <f>SUM(H31:H33)</f>
        <v>0</v>
      </c>
      <c r="I34" s="69"/>
      <c r="J34" s="62"/>
      <c r="K34" s="63"/>
      <c r="L34" s="63"/>
      <c r="M34" s="63"/>
    </row>
    <row r="35" spans="2:13" s="28" customFormat="1">
      <c r="B35" s="117" t="s">
        <v>114</v>
      </c>
      <c r="C35" s="120" t="s">
        <v>109</v>
      </c>
      <c r="D35" s="103"/>
      <c r="E35" s="104"/>
      <c r="F35" s="105"/>
      <c r="G35" s="108"/>
      <c r="H35" s="109"/>
      <c r="I35" s="69"/>
      <c r="J35" s="62"/>
      <c r="K35" s="63"/>
      <c r="L35" s="63"/>
      <c r="M35" s="63"/>
    </row>
    <row r="36" spans="2:13" s="28" customFormat="1" ht="93" customHeight="1">
      <c r="B36" s="118" t="s">
        <v>132</v>
      </c>
      <c r="C36" s="99" t="s">
        <v>151</v>
      </c>
      <c r="D36" s="107" t="s">
        <v>43</v>
      </c>
      <c r="E36" s="107">
        <v>12</v>
      </c>
      <c r="F36" s="105"/>
      <c r="G36" s="106"/>
      <c r="H36" s="105">
        <f>+F36*E36</f>
        <v>0</v>
      </c>
      <c r="I36" s="69"/>
      <c r="J36" s="62"/>
      <c r="K36" s="63"/>
      <c r="L36" s="63"/>
      <c r="M36" s="63"/>
    </row>
    <row r="37" spans="2:13" s="28" customFormat="1" ht="102" customHeight="1">
      <c r="B37" s="118" t="s">
        <v>150</v>
      </c>
      <c r="C37" s="99" t="s">
        <v>155</v>
      </c>
      <c r="D37" s="107" t="s">
        <v>43</v>
      </c>
      <c r="E37" s="107">
        <v>10</v>
      </c>
      <c r="F37" s="105"/>
      <c r="G37" s="106"/>
      <c r="H37" s="105">
        <f>+F37*E37</f>
        <v>0</v>
      </c>
      <c r="I37" s="69"/>
      <c r="J37" s="62"/>
      <c r="K37" s="63"/>
      <c r="L37" s="63"/>
      <c r="M37" s="63"/>
    </row>
    <row r="38" spans="2:13" s="28" customFormat="1">
      <c r="B38" s="118"/>
      <c r="C38" s="99"/>
      <c r="D38" s="107"/>
      <c r="E38" s="107"/>
      <c r="F38" s="105"/>
      <c r="G38" s="108" t="s">
        <v>109</v>
      </c>
      <c r="H38" s="119">
        <f>SUM(H36:H37)</f>
        <v>0</v>
      </c>
      <c r="I38" s="69"/>
      <c r="J38" s="62"/>
      <c r="K38" s="63"/>
      <c r="L38" s="63"/>
      <c r="M38" s="63"/>
    </row>
    <row r="39" spans="2:13" s="28" customFormat="1">
      <c r="B39" s="117" t="s">
        <v>138</v>
      </c>
      <c r="C39" s="120" t="s">
        <v>137</v>
      </c>
      <c r="D39" s="107"/>
      <c r="E39" s="107"/>
      <c r="F39" s="105"/>
      <c r="G39" s="106"/>
      <c r="H39" s="105"/>
      <c r="I39" s="69"/>
      <c r="J39" s="62"/>
      <c r="K39" s="63"/>
      <c r="L39" s="63"/>
      <c r="M39" s="63"/>
    </row>
    <row r="40" spans="2:13" s="28" customFormat="1" ht="38.25" customHeight="1">
      <c r="B40" s="118" t="s">
        <v>139</v>
      </c>
      <c r="C40" s="99" t="s">
        <v>156</v>
      </c>
      <c r="D40" s="107" t="s">
        <v>43</v>
      </c>
      <c r="E40" s="107">
        <v>1</v>
      </c>
      <c r="F40" s="105"/>
      <c r="G40" s="106"/>
      <c r="H40" s="105">
        <f>+F40*E40</f>
        <v>0</v>
      </c>
      <c r="I40" s="69"/>
      <c r="K40" s="63"/>
      <c r="L40" s="63"/>
      <c r="M40" s="63"/>
    </row>
    <row r="41" spans="2:13" s="28" customFormat="1" ht="51">
      <c r="B41" s="118" t="s">
        <v>140</v>
      </c>
      <c r="C41" s="99" t="s">
        <v>147</v>
      </c>
      <c r="D41" s="107" t="s">
        <v>43</v>
      </c>
      <c r="E41" s="107">
        <v>1</v>
      </c>
      <c r="F41" s="105"/>
      <c r="G41" s="106"/>
      <c r="H41" s="105">
        <f>+F41*E41</f>
        <v>0</v>
      </c>
      <c r="I41" s="69"/>
      <c r="J41" s="139"/>
      <c r="K41" s="63"/>
      <c r="L41" s="63"/>
      <c r="M41" s="63"/>
    </row>
    <row r="42" spans="2:13" s="28" customFormat="1" ht="51">
      <c r="B42" s="118" t="s">
        <v>141</v>
      </c>
      <c r="C42" s="99" t="s">
        <v>136</v>
      </c>
      <c r="D42" s="107" t="s">
        <v>43</v>
      </c>
      <c r="E42" s="107">
        <v>1</v>
      </c>
      <c r="F42" s="105"/>
      <c r="G42" s="106"/>
      <c r="H42" s="105">
        <f>+F42*E42</f>
        <v>0</v>
      </c>
      <c r="I42" s="69"/>
      <c r="J42" s="62"/>
      <c r="K42" s="64"/>
      <c r="L42" s="63"/>
      <c r="M42" s="63"/>
    </row>
    <row r="43" spans="2:13" s="28" customFormat="1" ht="76.5">
      <c r="B43" s="118" t="s">
        <v>149</v>
      </c>
      <c r="C43" s="99" t="s">
        <v>148</v>
      </c>
      <c r="D43" s="107" t="s">
        <v>43</v>
      </c>
      <c r="E43" s="107">
        <v>12</v>
      </c>
      <c r="F43" s="105"/>
      <c r="G43" s="106"/>
      <c r="H43" s="105">
        <f>+F43*E43</f>
        <v>0</v>
      </c>
      <c r="I43" s="69"/>
      <c r="J43" s="62"/>
      <c r="K43" s="63"/>
      <c r="L43" s="63"/>
      <c r="M43" s="63"/>
    </row>
    <row r="44" spans="2:13" s="28" customFormat="1">
      <c r="B44" s="74"/>
      <c r="C44" s="74"/>
      <c r="D44" s="74"/>
      <c r="E44" s="74"/>
      <c r="F44" s="74"/>
      <c r="G44" s="108" t="s">
        <v>142</v>
      </c>
      <c r="H44" s="119">
        <f>SUM(H40:H43)</f>
        <v>0</v>
      </c>
      <c r="I44" s="69"/>
      <c r="J44" s="62"/>
      <c r="K44" s="63"/>
      <c r="L44" s="63"/>
      <c r="M44" s="63"/>
    </row>
    <row r="45" spans="2:13">
      <c r="B45" s="74"/>
      <c r="C45" s="74"/>
      <c r="D45" s="74"/>
      <c r="E45" s="74"/>
      <c r="F45" s="74"/>
      <c r="G45" s="74"/>
      <c r="H45" s="74"/>
      <c r="I45" s="69"/>
      <c r="J45" s="62"/>
      <c r="K45" s="2"/>
      <c r="L45" s="2"/>
      <c r="M45" s="2"/>
    </row>
    <row r="46" spans="2:13">
      <c r="B46" s="79"/>
      <c r="C46" s="81"/>
      <c r="D46" s="74"/>
      <c r="E46" s="74"/>
      <c r="F46" s="74"/>
      <c r="G46" s="135" t="s">
        <v>143</v>
      </c>
      <c r="H46" s="136">
        <f>+H20+H29+H34+H38+H44</f>
        <v>0</v>
      </c>
      <c r="I46" s="69"/>
      <c r="J46" s="62"/>
      <c r="K46" s="2"/>
      <c r="L46" s="2"/>
      <c r="M46" s="2"/>
    </row>
    <row r="47" spans="2:13">
      <c r="B47" s="90"/>
      <c r="C47" s="73"/>
      <c r="D47" s="74"/>
      <c r="E47" s="74"/>
      <c r="F47" s="74"/>
      <c r="G47" s="135" t="s">
        <v>144</v>
      </c>
      <c r="H47" s="137">
        <f>+H46*0.16</f>
        <v>0</v>
      </c>
      <c r="I47" s="69"/>
      <c r="J47" s="62"/>
      <c r="K47" s="2"/>
      <c r="L47" s="2"/>
      <c r="M47" s="2"/>
    </row>
    <row r="48" spans="2:13" ht="16.5">
      <c r="B48" s="91"/>
      <c r="C48" s="77"/>
      <c r="D48" s="75"/>
      <c r="E48" s="76"/>
      <c r="F48" s="45"/>
      <c r="G48" s="133" t="s">
        <v>145</v>
      </c>
      <c r="H48" s="134">
        <f>+H46+H47</f>
        <v>0</v>
      </c>
      <c r="I48" s="69"/>
      <c r="J48" s="62"/>
      <c r="K48" s="2"/>
      <c r="L48" s="2"/>
      <c r="M48" s="2"/>
    </row>
    <row r="49" spans="2:13" ht="16.5">
      <c r="B49" s="91"/>
      <c r="C49" s="77"/>
      <c r="D49" s="75"/>
      <c r="E49" s="76"/>
      <c r="F49" s="45"/>
      <c r="G49" s="92"/>
      <c r="H49" s="71"/>
      <c r="I49" s="69"/>
      <c r="J49" s="62"/>
      <c r="K49" s="2"/>
      <c r="L49" s="2"/>
      <c r="M49" s="2"/>
    </row>
    <row r="50" spans="2:13" ht="16.5">
      <c r="B50" s="90"/>
      <c r="C50" s="73"/>
      <c r="D50" s="74"/>
      <c r="E50" s="76"/>
      <c r="F50" s="45"/>
      <c r="G50" s="74"/>
      <c r="H50" s="74"/>
      <c r="I50" s="69"/>
      <c r="J50" s="62"/>
      <c r="K50" s="2"/>
      <c r="L50" s="2"/>
      <c r="M50" s="2"/>
    </row>
    <row r="51" spans="2:13" ht="16.5">
      <c r="B51" s="91"/>
      <c r="C51" s="77"/>
      <c r="D51" s="75"/>
      <c r="E51" s="76"/>
      <c r="F51" s="45"/>
      <c r="G51" s="74"/>
      <c r="H51" s="78"/>
      <c r="I51" s="69"/>
      <c r="J51" s="62"/>
      <c r="K51" s="2"/>
      <c r="L51" s="2"/>
      <c r="M51" s="2"/>
    </row>
    <row r="52" spans="2:13" ht="16.5">
      <c r="B52" s="91"/>
      <c r="C52" s="77"/>
      <c r="D52" s="75"/>
      <c r="E52" s="76"/>
      <c r="F52" s="74"/>
      <c r="G52" s="92"/>
      <c r="H52" s="71"/>
      <c r="I52" s="69"/>
      <c r="J52" s="62"/>
      <c r="K52" s="2"/>
      <c r="L52" s="2"/>
      <c r="M52" s="2"/>
    </row>
    <row r="53" spans="2:13">
      <c r="B53" s="90"/>
      <c r="C53" s="73"/>
      <c r="D53" s="74"/>
      <c r="E53" s="74"/>
      <c r="F53" s="74"/>
      <c r="G53" s="74"/>
      <c r="H53" s="74"/>
      <c r="I53" s="69"/>
      <c r="J53" s="62"/>
      <c r="K53" s="2"/>
      <c r="L53" s="2"/>
      <c r="M53" s="2"/>
    </row>
    <row r="54" spans="2:13" ht="16.5">
      <c r="B54" s="91"/>
      <c r="C54" s="77"/>
      <c r="D54" s="75"/>
      <c r="E54" s="76"/>
      <c r="F54" s="45"/>
      <c r="G54" s="74"/>
      <c r="H54" s="45"/>
      <c r="I54" s="69"/>
      <c r="J54" s="62"/>
      <c r="K54" s="2"/>
      <c r="L54" s="2"/>
      <c r="M54" s="2"/>
    </row>
    <row r="55" spans="2:13" ht="16.5">
      <c r="B55" s="91"/>
      <c r="C55" s="77"/>
      <c r="D55" s="75"/>
      <c r="E55" s="76"/>
      <c r="F55" s="45"/>
      <c r="G55" s="74"/>
      <c r="H55" s="45"/>
      <c r="I55" s="69"/>
      <c r="J55" s="62"/>
      <c r="K55" s="2"/>
      <c r="L55" s="2"/>
      <c r="M55" s="2"/>
    </row>
    <row r="56" spans="2:13" ht="16.5">
      <c r="B56" s="91"/>
      <c r="C56" s="77"/>
      <c r="D56" s="75"/>
      <c r="E56" s="74"/>
      <c r="F56" s="74"/>
      <c r="G56" s="92"/>
      <c r="H56" s="71"/>
      <c r="I56" s="69"/>
      <c r="J56" s="62"/>
      <c r="K56" s="2"/>
      <c r="L56" s="2"/>
      <c r="M56" s="2"/>
    </row>
    <row r="57" spans="2:13">
      <c r="B57" s="90"/>
      <c r="C57" s="73"/>
      <c r="D57" s="74"/>
      <c r="E57" s="74"/>
      <c r="F57" s="74"/>
      <c r="G57" s="74"/>
      <c r="H57" s="74"/>
      <c r="I57" s="69"/>
      <c r="J57" s="62"/>
      <c r="K57" s="2"/>
      <c r="L57" s="2"/>
      <c r="M57" s="2"/>
    </row>
    <row r="58" spans="2:13" ht="16.5">
      <c r="B58" s="91"/>
      <c r="C58" s="77"/>
      <c r="D58" s="75"/>
      <c r="E58" s="76"/>
      <c r="F58" s="45"/>
      <c r="G58" s="74"/>
      <c r="H58" s="45"/>
      <c r="I58" s="69"/>
      <c r="J58" s="62"/>
      <c r="K58" s="2"/>
      <c r="L58" s="2"/>
      <c r="M58" s="2"/>
    </row>
    <row r="59" spans="2:13" ht="16.5">
      <c r="B59" s="74"/>
      <c r="C59" s="74"/>
      <c r="D59" s="74"/>
      <c r="E59" s="74"/>
      <c r="F59" s="74"/>
      <c r="G59" s="92"/>
      <c r="H59" s="71"/>
      <c r="I59" s="69"/>
      <c r="J59" s="62"/>
      <c r="K59" s="2"/>
      <c r="L59" s="2"/>
      <c r="M59" s="2"/>
    </row>
    <row r="60" spans="2:13" ht="16.5">
      <c r="B60" s="74"/>
      <c r="C60" s="74"/>
      <c r="D60" s="74"/>
      <c r="E60" s="74"/>
      <c r="F60" s="74"/>
      <c r="G60" s="92"/>
      <c r="H60" s="71"/>
      <c r="I60" s="69"/>
      <c r="J60" s="62"/>
      <c r="K60" s="2"/>
      <c r="L60" s="2"/>
      <c r="M60" s="2"/>
    </row>
    <row r="61" spans="2:13">
      <c r="B61" s="74"/>
      <c r="C61" s="74"/>
      <c r="D61" s="74"/>
      <c r="E61" s="74"/>
      <c r="F61" s="74"/>
      <c r="G61" s="74"/>
      <c r="H61" s="74"/>
      <c r="I61" s="69"/>
      <c r="J61" s="62"/>
      <c r="K61" s="2"/>
      <c r="L61" s="2"/>
      <c r="M61" s="2"/>
    </row>
    <row r="62" spans="2:13">
      <c r="B62" s="79"/>
      <c r="C62" s="81"/>
      <c r="D62" s="74"/>
      <c r="E62" s="74"/>
      <c r="F62" s="74"/>
      <c r="G62" s="74"/>
      <c r="H62" s="74"/>
      <c r="I62" s="69"/>
      <c r="J62" s="62"/>
      <c r="K62" s="2"/>
      <c r="L62" s="2"/>
      <c r="M62" s="2"/>
    </row>
    <row r="63" spans="2:13">
      <c r="B63" s="90"/>
      <c r="C63" s="73"/>
      <c r="D63" s="74"/>
      <c r="E63" s="74"/>
      <c r="F63" s="74"/>
      <c r="G63" s="74"/>
      <c r="H63" s="74"/>
      <c r="I63" s="69"/>
      <c r="J63" s="62"/>
      <c r="K63" s="2"/>
      <c r="L63" s="2"/>
      <c r="M63" s="2"/>
    </row>
    <row r="64" spans="2:13" s="28" customFormat="1" ht="16.5">
      <c r="B64" s="91"/>
      <c r="C64" s="77"/>
      <c r="D64" s="75"/>
      <c r="E64" s="76"/>
      <c r="F64" s="45"/>
      <c r="G64" s="74"/>
      <c r="H64" s="45"/>
      <c r="I64" s="69"/>
      <c r="J64" s="62"/>
      <c r="K64" s="63"/>
      <c r="L64" s="63"/>
      <c r="M64" s="63"/>
    </row>
    <row r="65" spans="2:13" s="28" customFormat="1" ht="16.5">
      <c r="B65" s="74"/>
      <c r="C65" s="77"/>
      <c r="D65" s="75"/>
      <c r="E65" s="75"/>
      <c r="F65" s="45"/>
      <c r="G65" s="92"/>
      <c r="H65" s="71"/>
      <c r="I65" s="69"/>
      <c r="J65" s="62"/>
      <c r="K65" s="63"/>
      <c r="L65" s="63"/>
      <c r="M65" s="63"/>
    </row>
    <row r="66" spans="2:13" s="28" customFormat="1">
      <c r="B66" s="90"/>
      <c r="C66" s="73"/>
      <c r="D66" s="74"/>
      <c r="E66" s="74"/>
      <c r="F66" s="74"/>
      <c r="G66" s="74"/>
      <c r="H66" s="74"/>
      <c r="I66" s="69"/>
      <c r="J66" s="62"/>
      <c r="K66" s="63"/>
      <c r="L66" s="63"/>
      <c r="M66" s="63"/>
    </row>
    <row r="67" spans="2:13" s="28" customFormat="1" ht="16.5">
      <c r="B67" s="91"/>
      <c r="C67" s="77"/>
      <c r="D67" s="75"/>
      <c r="E67" s="76"/>
      <c r="F67" s="45"/>
      <c r="G67" s="74"/>
      <c r="H67" s="45"/>
      <c r="I67" s="69"/>
      <c r="J67" s="62"/>
      <c r="K67" s="63"/>
      <c r="L67" s="63"/>
      <c r="M67" s="63"/>
    </row>
    <row r="68" spans="2:13" s="28" customFormat="1" ht="16.5">
      <c r="B68" s="91"/>
      <c r="C68" s="77"/>
      <c r="D68" s="75"/>
      <c r="E68" s="76"/>
      <c r="F68" s="45"/>
      <c r="G68" s="74"/>
      <c r="H68" s="45"/>
      <c r="I68" s="69"/>
      <c r="J68" s="62"/>
      <c r="K68" s="63"/>
      <c r="L68" s="63"/>
      <c r="M68" s="63"/>
    </row>
    <row r="69" spans="2:13" s="28" customFormat="1" ht="16.5">
      <c r="B69" s="91"/>
      <c r="C69" s="77"/>
      <c r="D69" s="75"/>
      <c r="E69" s="76"/>
      <c r="F69" s="45"/>
      <c r="G69" s="74"/>
      <c r="H69" s="45"/>
      <c r="I69" s="69"/>
      <c r="J69" s="62"/>
      <c r="K69" s="63"/>
      <c r="L69" s="63"/>
      <c r="M69" s="63"/>
    </row>
    <row r="70" spans="2:13" s="28" customFormat="1" ht="16.5">
      <c r="B70" s="91"/>
      <c r="C70" s="77"/>
      <c r="D70" s="75"/>
      <c r="E70" s="76"/>
      <c r="F70" s="45"/>
      <c r="G70" s="74"/>
      <c r="H70" s="45"/>
      <c r="I70" s="69"/>
      <c r="J70" s="62"/>
      <c r="K70" s="63"/>
      <c r="L70" s="63"/>
      <c r="M70" s="63"/>
    </row>
    <row r="71" spans="2:13" s="28" customFormat="1" ht="16.5">
      <c r="B71" s="74"/>
      <c r="C71" s="77"/>
      <c r="D71" s="75"/>
      <c r="E71" s="76"/>
      <c r="F71" s="45"/>
      <c r="G71" s="92"/>
      <c r="H71" s="71"/>
      <c r="I71" s="69"/>
      <c r="J71" s="62"/>
      <c r="K71" s="63"/>
      <c r="L71" s="63"/>
      <c r="M71" s="63"/>
    </row>
    <row r="72" spans="2:13" s="28" customFormat="1" ht="16.5">
      <c r="B72" s="90"/>
      <c r="C72" s="73"/>
      <c r="D72" s="74"/>
      <c r="E72" s="74"/>
      <c r="F72" s="45"/>
      <c r="G72" s="74"/>
      <c r="H72" s="74"/>
      <c r="I72" s="69"/>
      <c r="J72" s="62"/>
      <c r="K72" s="63"/>
      <c r="L72" s="63"/>
      <c r="M72" s="63"/>
    </row>
    <row r="73" spans="2:13" s="28" customFormat="1" ht="16.5">
      <c r="B73" s="91"/>
      <c r="C73" s="77"/>
      <c r="D73" s="75"/>
      <c r="E73" s="76"/>
      <c r="F73" s="45"/>
      <c r="G73" s="74"/>
      <c r="H73" s="45"/>
      <c r="I73" s="69"/>
      <c r="J73" s="62"/>
      <c r="K73" s="63"/>
      <c r="L73" s="63"/>
      <c r="M73" s="63"/>
    </row>
    <row r="74" spans="2:13" s="28" customFormat="1" ht="16.5">
      <c r="B74" s="74"/>
      <c r="C74" s="77"/>
      <c r="D74" s="75"/>
      <c r="E74" s="76"/>
      <c r="F74" s="45"/>
      <c r="G74" s="92"/>
      <c r="H74" s="71"/>
      <c r="I74" s="69"/>
      <c r="J74" s="62"/>
      <c r="K74" s="63"/>
      <c r="L74" s="63"/>
      <c r="M74" s="63"/>
    </row>
    <row r="75" spans="2:13">
      <c r="B75" s="90"/>
      <c r="C75" s="73"/>
      <c r="D75" s="74"/>
      <c r="E75" s="74"/>
      <c r="F75" s="74"/>
      <c r="G75" s="74"/>
      <c r="H75" s="74"/>
      <c r="I75" s="69"/>
      <c r="J75" s="62"/>
      <c r="K75" s="2"/>
      <c r="L75" s="2"/>
      <c r="M75" s="2"/>
    </row>
    <row r="76" spans="2:13" s="28" customFormat="1" ht="16.5">
      <c r="B76" s="91"/>
      <c r="C76" s="77"/>
      <c r="D76" s="75"/>
      <c r="E76" s="76"/>
      <c r="F76" s="45"/>
      <c r="G76" s="74"/>
      <c r="H76" s="45"/>
      <c r="I76" s="69"/>
      <c r="J76" s="62"/>
      <c r="K76" s="63"/>
      <c r="L76" s="63"/>
      <c r="M76" s="63"/>
    </row>
    <row r="77" spans="2:13" s="28" customFormat="1" ht="16.5">
      <c r="B77" s="74"/>
      <c r="C77" s="77"/>
      <c r="D77" s="75"/>
      <c r="E77" s="76"/>
      <c r="F77" s="74"/>
      <c r="G77" s="92"/>
      <c r="H77" s="71"/>
      <c r="I77" s="69"/>
      <c r="J77" s="62"/>
      <c r="K77" s="63"/>
      <c r="L77" s="63"/>
      <c r="M77" s="63"/>
    </row>
    <row r="78" spans="2:13" s="28" customFormat="1">
      <c r="B78" s="90"/>
      <c r="C78" s="73"/>
      <c r="D78" s="74"/>
      <c r="E78" s="74"/>
      <c r="F78" s="74"/>
      <c r="G78" s="74"/>
      <c r="H78" s="74"/>
      <c r="I78" s="69"/>
      <c r="J78" s="62"/>
      <c r="K78" s="63"/>
      <c r="L78" s="63"/>
      <c r="M78" s="63"/>
    </row>
    <row r="79" spans="2:13" ht="16.5">
      <c r="B79" s="91"/>
      <c r="C79" s="77"/>
      <c r="D79" s="75"/>
      <c r="E79" s="76"/>
      <c r="F79" s="45"/>
      <c r="G79" s="74"/>
      <c r="H79" s="45"/>
      <c r="I79" s="69"/>
      <c r="J79" s="62"/>
      <c r="K79" s="2"/>
      <c r="L79" s="2"/>
      <c r="M79" s="2"/>
    </row>
    <row r="80" spans="2:13" ht="16.5">
      <c r="B80" s="74"/>
      <c r="C80" s="77"/>
      <c r="D80" s="75"/>
      <c r="E80" s="74"/>
      <c r="F80" s="74"/>
      <c r="G80" s="92"/>
      <c r="H80" s="71"/>
      <c r="I80" s="69"/>
      <c r="J80" s="62"/>
      <c r="K80" s="2"/>
      <c r="L80" s="2"/>
      <c r="M80" s="2"/>
    </row>
    <row r="81" spans="2:13">
      <c r="B81" s="90"/>
      <c r="C81" s="73"/>
      <c r="D81" s="74"/>
      <c r="E81" s="74"/>
      <c r="F81" s="74"/>
      <c r="G81" s="74"/>
      <c r="H81" s="74"/>
      <c r="I81" s="69"/>
      <c r="J81" s="62"/>
      <c r="K81" s="2"/>
      <c r="L81" s="2"/>
      <c r="M81" s="2"/>
    </row>
    <row r="82" spans="2:13" ht="16.5">
      <c r="B82" s="91"/>
      <c r="C82" s="77"/>
      <c r="D82" s="75"/>
      <c r="E82" s="76"/>
      <c r="F82" s="45"/>
      <c r="G82" s="74"/>
      <c r="H82" s="45"/>
      <c r="I82" s="69"/>
      <c r="J82" s="62"/>
      <c r="K82" s="2"/>
      <c r="L82" s="2"/>
      <c r="M82" s="2"/>
    </row>
    <row r="83" spans="2:13" ht="16.5">
      <c r="B83" s="74"/>
      <c r="C83" s="77"/>
      <c r="D83" s="75"/>
      <c r="E83" s="74"/>
      <c r="F83" s="74"/>
      <c r="G83" s="92"/>
      <c r="H83" s="71"/>
      <c r="I83" s="69"/>
      <c r="J83" s="62"/>
      <c r="K83" s="2"/>
      <c r="L83" s="2"/>
      <c r="M83" s="2"/>
    </row>
    <row r="84" spans="2:13" ht="16.5">
      <c r="B84" s="74"/>
      <c r="C84" s="77"/>
      <c r="D84" s="75"/>
      <c r="E84" s="74"/>
      <c r="F84" s="74"/>
      <c r="G84" s="92"/>
      <c r="H84" s="71"/>
      <c r="I84" s="69"/>
      <c r="J84" s="62"/>
      <c r="K84" s="2"/>
      <c r="L84" s="2"/>
      <c r="M84" s="2"/>
    </row>
    <row r="85" spans="2:13" ht="16.5">
      <c r="B85" s="74"/>
      <c r="C85" s="77"/>
      <c r="D85" s="75"/>
      <c r="E85" s="74"/>
      <c r="F85" s="74"/>
      <c r="G85" s="92"/>
      <c r="H85" s="71"/>
      <c r="I85" s="69"/>
      <c r="J85" s="62"/>
      <c r="K85" s="2"/>
      <c r="L85" s="2"/>
      <c r="M85" s="2"/>
    </row>
    <row r="86" spans="2:13">
      <c r="B86" s="79"/>
      <c r="C86" s="81"/>
      <c r="D86" s="74"/>
      <c r="E86" s="74"/>
      <c r="F86" s="74"/>
      <c r="G86" s="74"/>
      <c r="H86" s="74"/>
      <c r="I86" s="69"/>
      <c r="J86" s="62"/>
      <c r="K86" s="2"/>
      <c r="L86" s="2"/>
      <c r="M86" s="2"/>
    </row>
    <row r="87" spans="2:13">
      <c r="B87" s="90"/>
      <c r="C87" s="73"/>
      <c r="D87" s="74"/>
      <c r="E87" s="74"/>
      <c r="F87" s="74"/>
      <c r="G87" s="74"/>
      <c r="H87" s="74"/>
      <c r="I87" s="69"/>
      <c r="J87" s="62"/>
      <c r="K87" s="2"/>
      <c r="L87" s="2"/>
      <c r="M87" s="2"/>
    </row>
    <row r="88" spans="2:13" ht="16.5">
      <c r="B88" s="91"/>
      <c r="C88" s="77"/>
      <c r="D88" s="75"/>
      <c r="E88" s="76"/>
      <c r="F88" s="45"/>
      <c r="G88" s="74"/>
      <c r="H88" s="78"/>
      <c r="I88" s="69"/>
      <c r="J88" s="62"/>
      <c r="K88" s="2"/>
      <c r="L88" s="2"/>
      <c r="M88" s="2"/>
    </row>
    <row r="89" spans="2:13" ht="16.5">
      <c r="B89" s="91"/>
      <c r="C89" s="77"/>
      <c r="D89" s="75"/>
      <c r="E89" s="76"/>
      <c r="F89" s="45"/>
      <c r="G89" s="74"/>
      <c r="H89" s="78"/>
      <c r="I89" s="69"/>
      <c r="J89" s="62"/>
      <c r="K89" s="2"/>
      <c r="L89" s="2"/>
      <c r="M89" s="2"/>
    </row>
    <row r="90" spans="2:13" ht="16.5">
      <c r="B90" s="91"/>
      <c r="C90" s="77"/>
      <c r="D90" s="75"/>
      <c r="E90" s="76"/>
      <c r="F90" s="45"/>
      <c r="G90" s="74"/>
      <c r="H90" s="78"/>
      <c r="I90" s="69"/>
      <c r="J90" s="62"/>
      <c r="K90" s="2"/>
      <c r="L90" s="2"/>
      <c r="M90" s="2"/>
    </row>
    <row r="91" spans="2:13" ht="16.5">
      <c r="B91" s="79"/>
      <c r="C91" s="74"/>
      <c r="D91" s="74"/>
      <c r="E91" s="74"/>
      <c r="F91" s="45"/>
      <c r="G91" s="92"/>
      <c r="H91" s="71"/>
      <c r="I91" s="69"/>
      <c r="J91" s="62"/>
      <c r="K91" s="2"/>
      <c r="L91" s="2"/>
      <c r="M91" s="2"/>
    </row>
    <row r="92" spans="2:13" ht="16.5">
      <c r="B92" s="90"/>
      <c r="C92" s="73"/>
      <c r="D92" s="74"/>
      <c r="E92" s="74"/>
      <c r="F92" s="45"/>
      <c r="G92" s="74"/>
      <c r="H92" s="74"/>
      <c r="I92" s="69"/>
      <c r="J92" s="62"/>
      <c r="K92" s="2"/>
      <c r="L92" s="2"/>
      <c r="M92" s="2"/>
    </row>
    <row r="93" spans="2:13" ht="16.5">
      <c r="B93" s="91"/>
      <c r="C93" s="77"/>
      <c r="D93" s="75"/>
      <c r="E93" s="76"/>
      <c r="F93" s="45"/>
      <c r="G93" s="74"/>
      <c r="H93" s="78"/>
      <c r="I93" s="69"/>
      <c r="J93" s="62"/>
      <c r="K93" s="2"/>
      <c r="L93" s="2"/>
      <c r="M93" s="2"/>
    </row>
    <row r="94" spans="2:13" ht="16.5">
      <c r="B94" s="79"/>
      <c r="C94" s="77"/>
      <c r="D94" s="75"/>
      <c r="E94" s="76"/>
      <c r="F94" s="45"/>
      <c r="G94" s="92"/>
      <c r="H94" s="71"/>
      <c r="I94" s="69"/>
      <c r="J94" s="62"/>
      <c r="K94" s="2"/>
      <c r="L94" s="2"/>
      <c r="M94" s="2"/>
    </row>
    <row r="95" spans="2:13" ht="16.5">
      <c r="B95" s="90"/>
      <c r="C95" s="73"/>
      <c r="D95" s="74"/>
      <c r="E95" s="74"/>
      <c r="F95" s="45"/>
      <c r="G95" s="74"/>
      <c r="H95" s="74"/>
      <c r="I95" s="69"/>
      <c r="J95" s="62"/>
      <c r="K95" s="2"/>
      <c r="L95" s="2"/>
      <c r="M95" s="2"/>
    </row>
    <row r="96" spans="2:13" ht="16.5">
      <c r="B96" s="91"/>
      <c r="C96" s="77"/>
      <c r="D96" s="74"/>
      <c r="E96" s="76"/>
      <c r="F96" s="45"/>
      <c r="G96" s="74"/>
      <c r="H96" s="78"/>
      <c r="I96" s="69"/>
      <c r="J96" s="62"/>
      <c r="K96" s="2"/>
      <c r="L96" s="2"/>
      <c r="M96" s="2"/>
    </row>
    <row r="97" spans="2:13" ht="16.5">
      <c r="B97" s="91"/>
      <c r="C97" s="77"/>
      <c r="D97" s="74"/>
      <c r="E97" s="76"/>
      <c r="F97" s="45"/>
      <c r="G97" s="74"/>
      <c r="H97" s="78"/>
      <c r="I97" s="69"/>
      <c r="J97" s="62"/>
      <c r="K97" s="2"/>
      <c r="L97" s="2"/>
      <c r="M97" s="2"/>
    </row>
    <row r="98" spans="2:13" ht="16.5">
      <c r="B98" s="74"/>
      <c r="C98" s="74"/>
      <c r="D98" s="74"/>
      <c r="E98" s="74"/>
      <c r="F98" s="45"/>
      <c r="G98" s="92"/>
      <c r="H98" s="71"/>
      <c r="I98" s="69"/>
      <c r="J98" s="62"/>
      <c r="K98" s="2"/>
      <c r="L98" s="2"/>
      <c r="M98" s="2"/>
    </row>
    <row r="99" spans="2:13" ht="16.5">
      <c r="B99" s="74"/>
      <c r="C99" s="74"/>
      <c r="D99" s="74"/>
      <c r="E99" s="74"/>
      <c r="F99" s="45"/>
      <c r="G99" s="74"/>
      <c r="H99" s="74"/>
      <c r="I99" s="69"/>
      <c r="J99" s="62"/>
      <c r="K99" s="2"/>
      <c r="L99" s="2"/>
      <c r="M99" s="2"/>
    </row>
    <row r="100" spans="2:13" ht="16.5">
      <c r="B100" s="90"/>
      <c r="C100" s="73"/>
      <c r="D100" s="74"/>
      <c r="E100" s="74"/>
      <c r="F100" s="45"/>
      <c r="G100" s="74"/>
      <c r="H100" s="74"/>
      <c r="I100" s="69"/>
      <c r="J100" s="62"/>
      <c r="K100" s="2"/>
      <c r="L100" s="2"/>
      <c r="M100" s="2"/>
    </row>
    <row r="101" spans="2:13" ht="16.5">
      <c r="B101" s="91"/>
      <c r="C101" s="77"/>
      <c r="D101" s="75"/>
      <c r="E101" s="76"/>
      <c r="F101" s="45"/>
      <c r="G101" s="74"/>
      <c r="H101" s="78"/>
      <c r="I101" s="69"/>
      <c r="J101" s="62"/>
      <c r="K101" s="2"/>
      <c r="L101" s="2"/>
      <c r="M101" s="2"/>
    </row>
    <row r="102" spans="2:13" ht="16.5">
      <c r="B102" s="90"/>
      <c r="C102" s="77"/>
      <c r="D102" s="75"/>
      <c r="E102" s="74"/>
      <c r="F102" s="45"/>
      <c r="G102" s="92"/>
      <c r="H102" s="71"/>
      <c r="I102" s="69"/>
      <c r="J102" s="62"/>
      <c r="K102" s="2"/>
      <c r="L102" s="2"/>
      <c r="M102" s="2"/>
    </row>
    <row r="103" spans="2:13" ht="16.5">
      <c r="B103" s="90"/>
      <c r="C103" s="73"/>
      <c r="D103" s="74"/>
      <c r="E103" s="74"/>
      <c r="F103" s="45"/>
      <c r="G103" s="74"/>
      <c r="H103" s="74"/>
      <c r="I103" s="69"/>
      <c r="J103" s="62"/>
      <c r="K103" s="2"/>
      <c r="L103" s="2"/>
      <c r="M103" s="2"/>
    </row>
    <row r="104" spans="2:13" ht="16.5">
      <c r="B104" s="91"/>
      <c r="C104" s="42"/>
      <c r="D104" s="75"/>
      <c r="E104" s="76"/>
      <c r="F104" s="45"/>
      <c r="G104" s="74"/>
      <c r="H104" s="78"/>
      <c r="I104" s="69"/>
      <c r="J104" s="62"/>
      <c r="K104" s="2"/>
      <c r="L104" s="2"/>
      <c r="M104" s="2"/>
    </row>
    <row r="105" spans="2:13" ht="16.5">
      <c r="B105" s="74"/>
      <c r="C105" s="74"/>
      <c r="D105" s="74"/>
      <c r="E105" s="74"/>
      <c r="F105" s="74"/>
      <c r="G105" s="92"/>
      <c r="H105" s="71"/>
      <c r="I105" s="69"/>
      <c r="J105" s="62"/>
      <c r="K105" s="2"/>
      <c r="L105" s="2"/>
      <c r="M105" s="2"/>
    </row>
    <row r="106" spans="2:13" ht="16.5">
      <c r="B106" s="74"/>
      <c r="C106" s="74"/>
      <c r="D106" s="74"/>
      <c r="E106" s="74"/>
      <c r="F106" s="74"/>
      <c r="G106" s="92"/>
      <c r="H106" s="71"/>
      <c r="I106" s="69"/>
      <c r="J106" s="62"/>
      <c r="K106" s="2"/>
      <c r="L106" s="2"/>
      <c r="M106" s="2"/>
    </row>
    <row r="107" spans="2:13">
      <c r="B107" s="79"/>
      <c r="C107" s="81"/>
      <c r="D107" s="74"/>
      <c r="E107" s="74"/>
      <c r="F107" s="74"/>
      <c r="G107" s="74"/>
      <c r="H107" s="74"/>
      <c r="I107" s="69"/>
      <c r="J107" s="62"/>
      <c r="K107" s="2"/>
      <c r="L107" s="2"/>
      <c r="M107" s="2"/>
    </row>
    <row r="108" spans="2:13">
      <c r="B108" s="90"/>
      <c r="C108" s="73"/>
      <c r="D108" s="74"/>
      <c r="E108" s="74"/>
      <c r="F108" s="74"/>
      <c r="G108" s="74"/>
      <c r="H108" s="74"/>
      <c r="I108" s="69"/>
      <c r="J108" s="62"/>
      <c r="K108" s="2"/>
      <c r="L108" s="2"/>
      <c r="M108" s="2"/>
    </row>
    <row r="109" spans="2:13" ht="16.5">
      <c r="B109" s="91"/>
      <c r="C109" s="42"/>
      <c r="D109" s="75"/>
      <c r="E109" s="76"/>
      <c r="F109" s="45"/>
      <c r="G109" s="74"/>
      <c r="H109" s="78"/>
      <c r="I109" s="69"/>
      <c r="J109" s="62"/>
      <c r="K109" s="2"/>
      <c r="L109" s="2"/>
      <c r="M109" s="2"/>
    </row>
    <row r="110" spans="2:13" ht="16.5">
      <c r="B110" s="74"/>
      <c r="C110" s="42"/>
      <c r="D110" s="75"/>
      <c r="E110" s="76"/>
      <c r="F110" s="45"/>
      <c r="G110" s="92"/>
      <c r="H110" s="71"/>
      <c r="I110" s="69"/>
      <c r="J110" s="62"/>
      <c r="K110" s="2"/>
      <c r="L110" s="2"/>
      <c r="M110" s="2"/>
    </row>
    <row r="111" spans="2:13" ht="16.5">
      <c r="B111" s="90"/>
      <c r="C111" s="73"/>
      <c r="D111" s="74"/>
      <c r="E111" s="76"/>
      <c r="F111" s="74"/>
      <c r="G111" s="74"/>
      <c r="H111" s="78"/>
      <c r="I111" s="69"/>
      <c r="J111" s="62"/>
      <c r="K111" s="2"/>
      <c r="L111" s="2"/>
      <c r="M111" s="2"/>
    </row>
    <row r="112" spans="2:13" ht="16.5">
      <c r="B112" s="91"/>
      <c r="C112" s="42"/>
      <c r="D112" s="75"/>
      <c r="E112" s="76"/>
      <c r="F112" s="45"/>
      <c r="G112" s="74"/>
      <c r="H112" s="78"/>
      <c r="I112" s="69"/>
      <c r="J112" s="62"/>
      <c r="K112" s="2"/>
      <c r="L112" s="2"/>
      <c r="M112" s="2"/>
    </row>
    <row r="113" spans="2:13" ht="16.5">
      <c r="B113" s="74"/>
      <c r="C113" s="74"/>
      <c r="D113" s="74"/>
      <c r="E113" s="76"/>
      <c r="F113" s="45"/>
      <c r="G113" s="92"/>
      <c r="H113" s="71"/>
      <c r="I113" s="69"/>
      <c r="J113" s="62"/>
      <c r="K113" s="2"/>
      <c r="L113" s="2"/>
      <c r="M113" s="2"/>
    </row>
    <row r="114" spans="2:13" ht="16.5">
      <c r="B114" s="90"/>
      <c r="C114" s="73"/>
      <c r="D114" s="74"/>
      <c r="E114" s="76"/>
      <c r="F114" s="45"/>
      <c r="G114" s="74"/>
      <c r="H114" s="78"/>
      <c r="I114" s="69"/>
      <c r="J114" s="62"/>
      <c r="K114" s="2"/>
      <c r="L114" s="2"/>
      <c r="M114" s="2"/>
    </row>
    <row r="115" spans="2:13" ht="16.5">
      <c r="B115" s="91"/>
      <c r="C115" s="42"/>
      <c r="D115" s="75"/>
      <c r="E115" s="76"/>
      <c r="F115" s="45"/>
      <c r="G115" s="74"/>
      <c r="H115" s="78"/>
      <c r="I115" s="69"/>
      <c r="J115" s="62"/>
      <c r="K115" s="2"/>
      <c r="L115" s="2"/>
      <c r="M115" s="2"/>
    </row>
    <row r="116" spans="2:13" ht="16.5">
      <c r="B116" s="74"/>
      <c r="C116" s="74"/>
      <c r="D116" s="74"/>
      <c r="E116" s="76"/>
      <c r="F116" s="45"/>
      <c r="G116" s="92"/>
      <c r="H116" s="71"/>
      <c r="I116" s="69"/>
      <c r="J116" s="62"/>
      <c r="K116" s="2"/>
      <c r="L116" s="2"/>
      <c r="M116" s="2"/>
    </row>
    <row r="117" spans="2:13" ht="16.5">
      <c r="B117" s="90"/>
      <c r="C117" s="73"/>
      <c r="D117" s="74"/>
      <c r="E117" s="76"/>
      <c r="F117" s="45"/>
      <c r="G117" s="74"/>
      <c r="H117" s="78"/>
      <c r="I117" s="69"/>
      <c r="J117" s="62"/>
      <c r="K117" s="2"/>
      <c r="L117" s="2"/>
      <c r="M117" s="2"/>
    </row>
    <row r="118" spans="2:13" ht="16.5">
      <c r="B118" s="91"/>
      <c r="C118" s="42"/>
      <c r="D118" s="75"/>
      <c r="E118" s="76"/>
      <c r="F118" s="45"/>
      <c r="G118" s="74"/>
      <c r="H118" s="78"/>
      <c r="I118" s="69"/>
      <c r="J118" s="62"/>
      <c r="K118" s="2"/>
      <c r="L118" s="2"/>
      <c r="M118" s="2"/>
    </row>
    <row r="119" spans="2:13" ht="16.5">
      <c r="B119" s="74"/>
      <c r="C119" s="74"/>
      <c r="D119" s="74"/>
      <c r="E119" s="76"/>
      <c r="F119" s="74"/>
      <c r="G119" s="92"/>
      <c r="H119" s="71"/>
      <c r="I119" s="69"/>
      <c r="J119" s="62"/>
      <c r="K119" s="2"/>
      <c r="L119" s="2"/>
      <c r="M119" s="2"/>
    </row>
    <row r="120" spans="2:13" ht="16.5">
      <c r="B120" s="74"/>
      <c r="C120" s="74"/>
      <c r="D120" s="74"/>
      <c r="E120" s="74"/>
      <c r="F120" s="74"/>
      <c r="G120" s="92"/>
      <c r="H120" s="71"/>
      <c r="I120" s="69"/>
      <c r="J120" s="62"/>
      <c r="K120" s="2"/>
      <c r="L120" s="2"/>
      <c r="M120" s="2"/>
    </row>
    <row r="121" spans="2:13">
      <c r="B121" s="79"/>
      <c r="C121" s="81"/>
      <c r="D121" s="74"/>
      <c r="E121" s="74"/>
      <c r="F121" s="74"/>
      <c r="G121" s="74"/>
      <c r="H121" s="74"/>
      <c r="I121" s="69"/>
      <c r="J121" s="62"/>
      <c r="K121" s="2"/>
      <c r="L121" s="2"/>
      <c r="M121" s="2"/>
    </row>
    <row r="122" spans="2:13">
      <c r="B122" s="90"/>
      <c r="C122" s="73"/>
      <c r="D122" s="74"/>
      <c r="E122" s="74"/>
      <c r="F122" s="74"/>
      <c r="G122" s="74"/>
      <c r="H122" s="74"/>
      <c r="I122" s="69"/>
      <c r="J122" s="62"/>
      <c r="K122" s="2"/>
      <c r="L122" s="2"/>
      <c r="M122" s="2"/>
    </row>
    <row r="123" spans="2:13" ht="16.5">
      <c r="B123" s="91"/>
      <c r="C123" s="77"/>
      <c r="D123" s="75"/>
      <c r="E123" s="76"/>
      <c r="F123" s="45"/>
      <c r="G123" s="74"/>
      <c r="H123" s="78"/>
      <c r="I123" s="69"/>
      <c r="J123" s="62"/>
      <c r="K123" s="2"/>
      <c r="L123" s="2"/>
      <c r="M123" s="2"/>
    </row>
    <row r="124" spans="2:13" ht="16.5">
      <c r="B124" s="79"/>
      <c r="C124" s="77"/>
      <c r="D124" s="75"/>
      <c r="E124" s="74"/>
      <c r="F124" s="74"/>
      <c r="G124" s="92"/>
      <c r="H124" s="71"/>
      <c r="I124" s="69"/>
      <c r="J124" s="62"/>
      <c r="K124" s="2"/>
      <c r="L124" s="2"/>
      <c r="M124" s="2"/>
    </row>
    <row r="125" spans="2:13" ht="16.5">
      <c r="B125" s="90"/>
      <c r="C125" s="80"/>
      <c r="D125" s="75"/>
      <c r="E125" s="74"/>
      <c r="F125" s="74"/>
      <c r="G125" s="74"/>
      <c r="H125" s="74"/>
      <c r="I125" s="69"/>
      <c r="J125" s="62"/>
      <c r="K125" s="2"/>
      <c r="L125" s="2"/>
      <c r="M125" s="2"/>
    </row>
    <row r="126" spans="2:13" ht="16.5">
      <c r="B126" s="91"/>
      <c r="C126" s="77"/>
      <c r="D126" s="75"/>
      <c r="E126" s="76"/>
      <c r="F126" s="45"/>
      <c r="G126" s="74"/>
      <c r="H126" s="78"/>
      <c r="I126" s="69"/>
      <c r="J126" s="62"/>
      <c r="K126" s="2"/>
      <c r="L126" s="2"/>
      <c r="M126" s="2"/>
    </row>
    <row r="127" spans="2:13" ht="16.5">
      <c r="B127" s="91"/>
      <c r="C127" s="77"/>
      <c r="D127" s="75"/>
      <c r="E127" s="76"/>
      <c r="F127" s="45"/>
      <c r="G127" s="74"/>
      <c r="H127" s="78"/>
      <c r="I127" s="69"/>
      <c r="J127" s="62"/>
      <c r="K127" s="2"/>
      <c r="L127" s="2"/>
      <c r="M127" s="2"/>
    </row>
    <row r="128" spans="2:13" ht="16.5">
      <c r="B128" s="74"/>
      <c r="C128" s="74"/>
      <c r="D128" s="75"/>
      <c r="E128" s="74"/>
      <c r="F128" s="74"/>
      <c r="G128" s="92"/>
      <c r="H128" s="71"/>
      <c r="I128" s="69"/>
      <c r="J128" s="62"/>
      <c r="L128" s="2"/>
      <c r="M128" s="2"/>
    </row>
    <row r="129" spans="2:13" ht="16.5">
      <c r="B129" s="74"/>
      <c r="C129" s="74"/>
      <c r="D129" s="74"/>
      <c r="E129" s="74"/>
      <c r="F129" s="74"/>
      <c r="G129" s="92"/>
      <c r="H129" s="71"/>
      <c r="I129" s="69"/>
      <c r="J129" s="62"/>
      <c r="L129" s="2"/>
      <c r="M129" s="2"/>
    </row>
    <row r="130" spans="2:13">
      <c r="B130" s="79"/>
      <c r="C130" s="81"/>
      <c r="D130" s="74"/>
      <c r="E130" s="74"/>
      <c r="F130" s="74"/>
      <c r="G130" s="74"/>
      <c r="H130" s="74"/>
      <c r="I130" s="2"/>
      <c r="J130" s="62"/>
      <c r="L130" s="2"/>
      <c r="M130" s="2"/>
    </row>
    <row r="131" spans="2:13">
      <c r="B131" s="90"/>
      <c r="C131" s="73"/>
      <c r="D131" s="74"/>
      <c r="E131" s="74"/>
      <c r="F131" s="74"/>
      <c r="G131" s="74"/>
      <c r="H131" s="74"/>
      <c r="I131" s="2"/>
      <c r="J131" s="62"/>
      <c r="L131" s="2"/>
      <c r="M131" s="2"/>
    </row>
    <row r="132" spans="2:13" ht="16.5">
      <c r="B132" s="91"/>
      <c r="C132" s="77"/>
      <c r="D132" s="75"/>
      <c r="E132" s="76"/>
      <c r="F132" s="45"/>
      <c r="G132" s="74"/>
      <c r="H132" s="45"/>
      <c r="I132" s="2"/>
      <c r="J132" s="62"/>
      <c r="L132" s="2"/>
      <c r="M132" s="2"/>
    </row>
    <row r="133" spans="2:13" ht="36" customHeight="1">
      <c r="B133" s="91"/>
      <c r="C133" s="93"/>
      <c r="D133" s="75"/>
      <c r="E133" s="76"/>
      <c r="F133" s="45"/>
      <c r="G133" s="74"/>
      <c r="H133" s="45"/>
      <c r="I133" s="2"/>
      <c r="L133" s="2"/>
      <c r="M133" s="2"/>
    </row>
    <row r="134" spans="2:13" ht="16.5">
      <c r="B134" s="91"/>
      <c r="C134" s="77"/>
      <c r="D134" s="75"/>
      <c r="E134" s="76"/>
      <c r="F134" s="45"/>
      <c r="G134" s="74"/>
      <c r="H134" s="45"/>
      <c r="I134" s="2"/>
      <c r="L134" s="2"/>
      <c r="M134" s="2"/>
    </row>
    <row r="135" spans="2:13" ht="16.5">
      <c r="B135" s="91"/>
      <c r="C135" s="93"/>
      <c r="D135" s="75"/>
      <c r="E135" s="76"/>
      <c r="F135" s="45"/>
      <c r="G135" s="74"/>
      <c r="H135" s="45"/>
      <c r="I135" s="2"/>
      <c r="L135" s="2"/>
      <c r="M135" s="2"/>
    </row>
    <row r="136" spans="2:13" ht="16.5">
      <c r="B136" s="91"/>
      <c r="C136" s="93"/>
      <c r="D136" s="75"/>
      <c r="E136" s="76"/>
      <c r="F136" s="45"/>
      <c r="G136" s="74"/>
      <c r="H136" s="45"/>
      <c r="I136" s="2"/>
      <c r="L136" s="2"/>
      <c r="M136" s="2"/>
    </row>
    <row r="137" spans="2:13" ht="16.5">
      <c r="B137" s="91"/>
      <c r="C137" s="93"/>
      <c r="D137" s="75"/>
      <c r="E137" s="76"/>
      <c r="F137" s="45"/>
      <c r="G137" s="74"/>
      <c r="H137" s="45"/>
      <c r="I137" s="2"/>
      <c r="L137" s="2"/>
      <c r="M137" s="2"/>
    </row>
    <row r="138" spans="2:13" ht="16.5">
      <c r="B138" s="91"/>
      <c r="C138" s="93"/>
      <c r="D138" s="75"/>
      <c r="E138" s="76"/>
      <c r="F138" s="45"/>
      <c r="G138" s="74"/>
      <c r="H138" s="45"/>
      <c r="I138" s="2"/>
      <c r="L138" s="2"/>
      <c r="M138" s="2"/>
    </row>
    <row r="139" spans="2:13" ht="16.5">
      <c r="B139" s="74"/>
      <c r="C139" s="93"/>
      <c r="D139" s="75"/>
      <c r="E139" s="76"/>
      <c r="F139" s="45"/>
      <c r="G139" s="92"/>
      <c r="H139" s="71"/>
      <c r="I139" s="2"/>
      <c r="L139" s="2"/>
      <c r="M139" s="2"/>
    </row>
    <row r="140" spans="2:13">
      <c r="B140" s="90"/>
      <c r="C140" s="73"/>
      <c r="D140" s="74"/>
      <c r="E140" s="74"/>
      <c r="F140" s="74"/>
      <c r="G140" s="74"/>
      <c r="H140" s="73"/>
      <c r="I140" s="2"/>
      <c r="L140" s="2"/>
      <c r="M140" s="2"/>
    </row>
    <row r="141" spans="2:13" ht="66.75" customHeight="1">
      <c r="B141" s="91"/>
      <c r="C141" s="93"/>
      <c r="D141" s="75"/>
      <c r="E141" s="76"/>
      <c r="F141" s="45"/>
      <c r="G141" s="74"/>
      <c r="H141" s="45"/>
      <c r="I141" s="2"/>
      <c r="L141" s="2"/>
      <c r="M141" s="2"/>
    </row>
    <row r="142" spans="2:13" ht="16.5">
      <c r="B142" s="74"/>
      <c r="C142" s="93"/>
      <c r="D142" s="75"/>
      <c r="E142" s="76"/>
      <c r="F142" s="45"/>
      <c r="G142" s="92"/>
      <c r="H142" s="71"/>
      <c r="I142" s="2"/>
      <c r="L142" s="2"/>
      <c r="M142" s="2"/>
    </row>
    <row r="143" spans="2:13">
      <c r="B143" s="90"/>
      <c r="C143" s="73"/>
      <c r="D143" s="74"/>
      <c r="E143" s="74"/>
      <c r="F143" s="74"/>
      <c r="G143" s="74"/>
      <c r="H143" s="73"/>
      <c r="I143" s="2"/>
      <c r="L143" s="2"/>
      <c r="M143" s="2"/>
    </row>
    <row r="144" spans="2:13" ht="16.5">
      <c r="B144" s="91"/>
      <c r="C144" s="93"/>
      <c r="D144" s="75"/>
      <c r="E144" s="76"/>
      <c r="F144" s="45"/>
      <c r="G144" s="74"/>
      <c r="H144" s="45"/>
      <c r="I144" s="2"/>
      <c r="L144" s="2"/>
      <c r="M144" s="2"/>
    </row>
    <row r="145" spans="2:13" ht="16.5">
      <c r="B145" s="74"/>
      <c r="C145" s="74"/>
      <c r="D145" s="74"/>
      <c r="E145" s="74"/>
      <c r="F145" s="74"/>
      <c r="G145" s="92"/>
      <c r="H145" s="71"/>
      <c r="I145" s="2"/>
      <c r="L145" s="2"/>
      <c r="M145" s="2"/>
    </row>
    <row r="146" spans="2:13" ht="16.5">
      <c r="B146" s="74"/>
      <c r="C146" s="74"/>
      <c r="D146" s="74"/>
      <c r="E146" s="74"/>
      <c r="F146" s="74"/>
      <c r="G146" s="92"/>
      <c r="H146" s="71"/>
      <c r="I146" s="2"/>
      <c r="L146" s="2"/>
      <c r="M146" s="2"/>
    </row>
    <row r="147" spans="2:13">
      <c r="B147" s="74"/>
      <c r="C147" s="74"/>
      <c r="D147" s="74"/>
      <c r="E147" s="74"/>
      <c r="F147" s="74"/>
      <c r="G147" s="74"/>
      <c r="H147" s="74"/>
      <c r="I147" s="2"/>
      <c r="L147" s="2"/>
      <c r="M147" s="2"/>
    </row>
    <row r="148" spans="2:13">
      <c r="B148" s="79"/>
      <c r="C148" s="81"/>
      <c r="D148" s="74"/>
      <c r="E148" s="74"/>
      <c r="F148" s="74"/>
      <c r="G148" s="74"/>
      <c r="H148" s="73"/>
      <c r="I148" s="2"/>
      <c r="L148" s="2"/>
      <c r="M148" s="2"/>
    </row>
    <row r="149" spans="2:13" ht="16.5">
      <c r="B149" s="74"/>
      <c r="C149" s="94"/>
      <c r="D149" s="74"/>
      <c r="E149" s="74"/>
      <c r="F149" s="74"/>
      <c r="G149" s="74"/>
      <c r="H149" s="45"/>
      <c r="I149" s="2"/>
      <c r="L149" s="2"/>
      <c r="M149" s="2"/>
    </row>
    <row r="150" spans="2:13" ht="16.5">
      <c r="B150" s="90"/>
      <c r="C150" s="73"/>
      <c r="D150" s="74"/>
      <c r="E150" s="74"/>
      <c r="F150" s="74"/>
      <c r="G150" s="74"/>
      <c r="H150" s="45"/>
      <c r="I150" s="2"/>
      <c r="L150" s="2"/>
      <c r="M150" s="2"/>
    </row>
    <row r="151" spans="2:13" ht="16.5">
      <c r="B151" s="91"/>
      <c r="C151" s="77"/>
      <c r="D151" s="75"/>
      <c r="E151" s="76"/>
      <c r="F151" s="45"/>
      <c r="G151" s="74"/>
      <c r="H151" s="45"/>
      <c r="I151" s="2"/>
      <c r="L151" s="2"/>
      <c r="M151" s="2"/>
    </row>
    <row r="152" spans="2:13" ht="16.5">
      <c r="B152" s="74"/>
      <c r="C152" s="77"/>
      <c r="D152" s="75"/>
      <c r="E152" s="76"/>
      <c r="F152" s="45"/>
      <c r="G152" s="92"/>
      <c r="H152" s="71"/>
      <c r="I152" s="2"/>
      <c r="L152" s="2"/>
      <c r="M152" s="2"/>
    </row>
    <row r="153" spans="2:13" ht="16.5">
      <c r="B153" s="90"/>
      <c r="C153" s="73"/>
      <c r="D153" s="75"/>
      <c r="E153" s="76"/>
      <c r="F153" s="45"/>
      <c r="G153" s="74"/>
      <c r="H153" s="45"/>
      <c r="I153" s="2"/>
      <c r="L153" s="2"/>
      <c r="M153" s="2"/>
    </row>
    <row r="154" spans="2:13" ht="16.5">
      <c r="B154" s="91"/>
      <c r="C154" s="77"/>
      <c r="D154" s="75"/>
      <c r="E154" s="76"/>
      <c r="F154" s="45"/>
      <c r="G154" s="74"/>
      <c r="H154" s="45"/>
      <c r="I154" s="2"/>
      <c r="L154" s="2"/>
      <c r="M154" s="2"/>
    </row>
    <row r="155" spans="2:13" ht="16.5">
      <c r="B155" s="74"/>
      <c r="C155" s="74"/>
      <c r="D155" s="75"/>
      <c r="E155" s="76"/>
      <c r="F155" s="45"/>
      <c r="G155" s="92"/>
      <c r="H155" s="71"/>
      <c r="I155" s="2"/>
      <c r="L155" s="2"/>
      <c r="M155" s="2"/>
    </row>
    <row r="156" spans="2:13" ht="16.5">
      <c r="B156" s="90"/>
      <c r="C156" s="73"/>
      <c r="D156" s="75"/>
      <c r="E156" s="76"/>
      <c r="F156" s="45"/>
      <c r="G156" s="74"/>
      <c r="H156" s="45"/>
      <c r="I156" s="2"/>
      <c r="L156" s="2"/>
      <c r="M156" s="2"/>
    </row>
    <row r="157" spans="2:13" ht="16.5">
      <c r="B157" s="91"/>
      <c r="C157" s="77"/>
      <c r="D157" s="75"/>
      <c r="E157" s="76"/>
      <c r="F157" s="45"/>
      <c r="G157" s="74"/>
      <c r="H157" s="45"/>
      <c r="I157" s="2"/>
      <c r="L157" s="2"/>
      <c r="M157" s="2"/>
    </row>
    <row r="158" spans="2:13" ht="16.5">
      <c r="B158" s="91"/>
      <c r="C158" s="77"/>
      <c r="D158" s="75"/>
      <c r="E158" s="76"/>
      <c r="F158" s="45"/>
      <c r="G158" s="74"/>
      <c r="H158" s="45"/>
      <c r="I158" s="2"/>
      <c r="L158" s="2"/>
      <c r="M158" s="2"/>
    </row>
    <row r="159" spans="2:13" ht="16.5">
      <c r="B159" s="91"/>
      <c r="C159" s="77"/>
      <c r="D159" s="75"/>
      <c r="E159" s="76"/>
      <c r="F159" s="45"/>
      <c r="G159" s="74"/>
      <c r="H159" s="45"/>
      <c r="I159" s="2"/>
      <c r="L159" s="2"/>
      <c r="M159" s="2"/>
    </row>
    <row r="160" spans="2:13" ht="16.5">
      <c r="B160" s="74"/>
      <c r="C160" s="95"/>
      <c r="D160" s="75"/>
      <c r="E160" s="76"/>
      <c r="F160" s="45"/>
      <c r="G160" s="92"/>
      <c r="H160" s="71"/>
      <c r="I160" s="2"/>
      <c r="L160" s="2"/>
      <c r="M160" s="2"/>
    </row>
    <row r="161" spans="2:13" ht="16.5">
      <c r="B161" s="90"/>
      <c r="C161" s="73"/>
      <c r="D161" s="75"/>
      <c r="E161" s="76"/>
      <c r="F161" s="45"/>
      <c r="G161" s="74"/>
      <c r="H161" s="45"/>
      <c r="I161" s="2"/>
      <c r="L161" s="2"/>
      <c r="M161" s="2"/>
    </row>
    <row r="162" spans="2:13" ht="16.5">
      <c r="B162" s="91"/>
      <c r="C162" s="77"/>
      <c r="D162" s="75"/>
      <c r="E162" s="76"/>
      <c r="F162" s="45"/>
      <c r="G162" s="74"/>
      <c r="H162" s="45"/>
      <c r="I162" s="2"/>
      <c r="L162" s="2"/>
      <c r="M162" s="2"/>
    </row>
    <row r="163" spans="2:13" ht="16.5">
      <c r="B163" s="91"/>
      <c r="C163" s="77"/>
      <c r="D163" s="75"/>
      <c r="E163" s="76"/>
      <c r="F163" s="45"/>
      <c r="G163" s="74"/>
      <c r="H163" s="45"/>
      <c r="I163" s="2"/>
      <c r="L163" s="2"/>
      <c r="M163" s="2"/>
    </row>
    <row r="164" spans="2:13" ht="16.5">
      <c r="B164" s="91"/>
      <c r="C164" s="77"/>
      <c r="D164" s="75"/>
      <c r="E164" s="76"/>
      <c r="F164" s="45"/>
      <c r="G164" s="74"/>
      <c r="H164" s="45"/>
      <c r="I164" s="2"/>
      <c r="L164" s="2"/>
      <c r="M164" s="2"/>
    </row>
    <row r="165" spans="2:13" ht="16.5">
      <c r="B165" s="91"/>
      <c r="C165" s="77"/>
      <c r="D165" s="75"/>
      <c r="E165" s="76"/>
      <c r="F165" s="45"/>
      <c r="G165" s="74"/>
      <c r="H165" s="45"/>
      <c r="I165" s="2"/>
      <c r="L165" s="2"/>
      <c r="M165" s="2"/>
    </row>
    <row r="166" spans="2:13" ht="16.5">
      <c r="B166" s="74"/>
      <c r="C166" s="74"/>
      <c r="D166" s="75"/>
      <c r="E166" s="76"/>
      <c r="F166" s="45"/>
      <c r="G166" s="92"/>
      <c r="H166" s="71"/>
      <c r="I166" s="2"/>
      <c r="L166" s="2"/>
      <c r="M166" s="2"/>
    </row>
    <row r="167" spans="2:13" ht="16.5">
      <c r="B167" s="90"/>
      <c r="C167" s="73"/>
      <c r="D167" s="74"/>
      <c r="E167" s="76"/>
      <c r="F167" s="45"/>
      <c r="G167" s="74"/>
      <c r="H167" s="45"/>
      <c r="I167" s="2"/>
      <c r="J167" s="2"/>
      <c r="K167" s="2"/>
      <c r="L167" s="2"/>
      <c r="M167" s="2"/>
    </row>
    <row r="168" spans="2:13" ht="16.5">
      <c r="B168" s="91"/>
      <c r="C168" s="77"/>
      <c r="D168" s="75"/>
      <c r="E168" s="76"/>
      <c r="F168" s="45"/>
      <c r="G168" s="74"/>
      <c r="H168" s="45"/>
      <c r="I168" s="2"/>
      <c r="J168" s="2"/>
      <c r="K168" s="2"/>
      <c r="L168" s="2"/>
      <c r="M168" s="2"/>
    </row>
    <row r="169" spans="2:13" ht="16.5">
      <c r="B169" s="91"/>
      <c r="C169" s="77"/>
      <c r="D169" s="75"/>
      <c r="E169" s="76"/>
      <c r="F169" s="45"/>
      <c r="G169" s="74"/>
      <c r="H169" s="45"/>
      <c r="I169" s="2"/>
      <c r="J169" s="2"/>
      <c r="K169" s="2"/>
      <c r="L169" s="2"/>
      <c r="M169" s="2"/>
    </row>
    <row r="170" spans="2:13" ht="16.5">
      <c r="B170" s="91"/>
      <c r="C170" s="77"/>
      <c r="D170" s="75"/>
      <c r="E170" s="76"/>
      <c r="F170" s="45"/>
      <c r="G170" s="74"/>
      <c r="H170" s="45"/>
      <c r="I170" s="2"/>
      <c r="L170" s="2"/>
      <c r="M170" s="2"/>
    </row>
    <row r="171" spans="2:13" ht="16.5">
      <c r="B171" s="74"/>
      <c r="C171" s="74"/>
      <c r="D171" s="74"/>
      <c r="E171" s="76"/>
      <c r="F171" s="45"/>
      <c r="G171" s="92"/>
      <c r="H171" s="71"/>
      <c r="I171" s="2"/>
      <c r="L171" s="2"/>
      <c r="M171" s="2"/>
    </row>
    <row r="172" spans="2:13" ht="16.5">
      <c r="B172" s="74"/>
      <c r="C172" s="81"/>
      <c r="D172" s="74"/>
      <c r="E172" s="76"/>
      <c r="F172" s="45"/>
      <c r="G172" s="74"/>
      <c r="H172" s="74"/>
    </row>
    <row r="173" spans="2:13" ht="16.5">
      <c r="B173" s="90"/>
      <c r="C173" s="73"/>
      <c r="D173" s="74"/>
      <c r="E173" s="76"/>
      <c r="F173" s="45"/>
      <c r="G173" s="74"/>
      <c r="H173" s="74"/>
    </row>
    <row r="174" spans="2:13" ht="16.5">
      <c r="B174" s="91"/>
      <c r="C174" s="42"/>
      <c r="D174" s="75"/>
      <c r="E174" s="76"/>
      <c r="F174" s="45"/>
      <c r="G174" s="74"/>
      <c r="H174" s="45"/>
    </row>
    <row r="175" spans="2:13" ht="16.5">
      <c r="B175" s="74"/>
      <c r="C175" s="74"/>
      <c r="D175" s="74"/>
      <c r="E175" s="76"/>
      <c r="F175" s="45"/>
      <c r="G175" s="92"/>
      <c r="H175" s="71"/>
    </row>
    <row r="176" spans="2:13" ht="16.5">
      <c r="B176" s="90"/>
      <c r="C176" s="73"/>
      <c r="D176" s="74"/>
      <c r="E176" s="76"/>
      <c r="F176" s="45"/>
      <c r="G176" s="74"/>
      <c r="H176" s="45"/>
    </row>
    <row r="177" spans="2:8" ht="16.5">
      <c r="B177" s="91"/>
      <c r="C177" s="42"/>
      <c r="D177" s="75"/>
      <c r="E177" s="76"/>
      <c r="F177" s="45"/>
      <c r="G177" s="74"/>
      <c r="H177" s="45"/>
    </row>
    <row r="178" spans="2:8" ht="16.5">
      <c r="B178" s="74"/>
      <c r="C178" s="74"/>
      <c r="D178" s="74"/>
      <c r="E178" s="76"/>
      <c r="F178" s="45"/>
      <c r="G178" s="92"/>
      <c r="H178" s="71"/>
    </row>
    <row r="179" spans="2:8" ht="16.5">
      <c r="B179" s="90"/>
      <c r="C179" s="73"/>
      <c r="D179" s="74"/>
      <c r="E179" s="76"/>
      <c r="F179" s="45"/>
      <c r="G179" s="74"/>
      <c r="H179" s="45"/>
    </row>
    <row r="180" spans="2:8" ht="16.5">
      <c r="B180" s="91"/>
      <c r="C180" s="42"/>
      <c r="D180" s="75"/>
      <c r="E180" s="76"/>
      <c r="F180" s="45"/>
      <c r="G180" s="74"/>
      <c r="H180" s="45"/>
    </row>
    <row r="181" spans="2:8" ht="16.5">
      <c r="B181" s="74"/>
      <c r="C181" s="74"/>
      <c r="D181" s="74"/>
      <c r="E181" s="76"/>
      <c r="F181" s="45"/>
      <c r="G181" s="92"/>
      <c r="H181" s="71"/>
    </row>
    <row r="182" spans="2:8" ht="16.5">
      <c r="B182" s="90"/>
      <c r="C182" s="73"/>
      <c r="D182" s="74"/>
      <c r="E182" s="76"/>
      <c r="F182" s="45"/>
      <c r="G182" s="74"/>
      <c r="H182" s="45"/>
    </row>
    <row r="183" spans="2:8" ht="16.5">
      <c r="B183" s="91"/>
      <c r="C183" s="77"/>
      <c r="D183" s="75"/>
      <c r="E183" s="76"/>
      <c r="F183" s="45"/>
      <c r="G183" s="74"/>
      <c r="H183" s="45"/>
    </row>
    <row r="184" spans="2:8" ht="16.5">
      <c r="B184" s="74"/>
      <c r="C184" s="74"/>
      <c r="D184" s="74"/>
      <c r="E184" s="76"/>
      <c r="F184" s="74"/>
      <c r="G184" s="92"/>
      <c r="H184" s="71"/>
    </row>
    <row r="185" spans="2:8" ht="16.5">
      <c r="B185" s="90"/>
      <c r="C185" s="73"/>
      <c r="D185" s="74"/>
      <c r="E185" s="76"/>
      <c r="F185" s="74"/>
      <c r="G185" s="74"/>
      <c r="H185" s="45"/>
    </row>
    <row r="186" spans="2:8" ht="16.5">
      <c r="B186" s="91"/>
      <c r="C186" s="42"/>
      <c r="D186" s="75"/>
      <c r="E186" s="76"/>
      <c r="F186" s="45"/>
      <c r="G186" s="74"/>
      <c r="H186" s="45"/>
    </row>
    <row r="187" spans="2:8" ht="16.5">
      <c r="B187" s="91"/>
      <c r="C187" s="77"/>
      <c r="D187" s="75"/>
      <c r="E187" s="76"/>
      <c r="F187" s="74"/>
      <c r="G187" s="74"/>
      <c r="H187" s="45"/>
    </row>
    <row r="188" spans="2:8" ht="16.5">
      <c r="B188" s="74"/>
      <c r="C188" s="74"/>
      <c r="D188" s="74"/>
      <c r="E188" s="76"/>
      <c r="F188" s="74"/>
      <c r="G188" s="92"/>
      <c r="H188" s="71"/>
    </row>
    <row r="189" spans="2:8" ht="16.5">
      <c r="B189" s="96"/>
      <c r="C189" s="96"/>
      <c r="D189" s="96"/>
      <c r="E189" s="82"/>
      <c r="F189" s="96"/>
      <c r="G189" s="97"/>
      <c r="H189" s="98"/>
    </row>
    <row r="190" spans="2:8" ht="16.5">
      <c r="B190" s="83"/>
      <c r="C190" s="83"/>
      <c r="D190" s="83"/>
      <c r="E190" s="84"/>
      <c r="F190" s="83"/>
      <c r="G190" s="85"/>
      <c r="H190" s="83"/>
    </row>
    <row r="191" spans="2:8" ht="16.5">
      <c r="B191" s="2"/>
      <c r="C191" s="2"/>
      <c r="D191" s="2"/>
      <c r="E191" s="70"/>
      <c r="F191" s="2"/>
      <c r="G191" s="86" t="s">
        <v>75</v>
      </c>
      <c r="H191" s="72">
        <f>H19+H44+H60+H84+H106+H120+H129+H146+H189</f>
        <v>0</v>
      </c>
    </row>
    <row r="192" spans="2:8" ht="16.5">
      <c r="B192" s="2"/>
      <c r="C192" s="2"/>
      <c r="D192" s="2"/>
      <c r="E192" s="70"/>
      <c r="F192" s="2"/>
      <c r="G192" s="87" t="s">
        <v>89</v>
      </c>
      <c r="H192" s="72">
        <f>H191*16%</f>
        <v>0</v>
      </c>
    </row>
    <row r="193" spans="2:8" ht="16.5">
      <c r="B193" s="2"/>
      <c r="C193" s="2"/>
      <c r="D193" s="2"/>
      <c r="E193" s="70"/>
      <c r="F193" s="2"/>
      <c r="G193" s="87" t="s">
        <v>9</v>
      </c>
      <c r="H193" s="72">
        <f>H191+H192</f>
        <v>0</v>
      </c>
    </row>
    <row r="194" spans="2:8" ht="16.5">
      <c r="E194" s="70"/>
    </row>
    <row r="195" spans="2:8" ht="16.5">
      <c r="E195" s="70"/>
    </row>
    <row r="196" spans="2:8" ht="16.5">
      <c r="E196" s="70"/>
    </row>
    <row r="197" spans="2:8" ht="16.5">
      <c r="E197" s="70"/>
    </row>
    <row r="198" spans="2:8" ht="16.5">
      <c r="E198" s="70"/>
    </row>
    <row r="199" spans="2:8" ht="16.5">
      <c r="E199" s="70"/>
    </row>
    <row r="200" spans="2:8" ht="16.5">
      <c r="E200" s="70"/>
    </row>
    <row r="201" spans="2:8" ht="16.5">
      <c r="E201" s="70"/>
    </row>
    <row r="202" spans="2:8" ht="16.5">
      <c r="E202" s="70"/>
    </row>
    <row r="203" spans="2:8" ht="16.5">
      <c r="E203" s="70"/>
    </row>
    <row r="204" spans="2:8" ht="16.5">
      <c r="E204" s="70"/>
    </row>
    <row r="205" spans="2:8" ht="16.5">
      <c r="E205" s="70"/>
    </row>
    <row r="206" spans="2:8" ht="16.5">
      <c r="E206" s="70"/>
    </row>
    <row r="207" spans="2:8" ht="16.5">
      <c r="E207" s="70"/>
    </row>
    <row r="208" spans="2:8" ht="16.5">
      <c r="E208" s="70"/>
    </row>
    <row r="209" spans="5:5" ht="16.5">
      <c r="E209" s="70"/>
    </row>
    <row r="210" spans="5:5" ht="16.5">
      <c r="E210" s="70"/>
    </row>
    <row r="211" spans="5:5" ht="16.5">
      <c r="E211" s="70"/>
    </row>
    <row r="212" spans="5:5" ht="16.5">
      <c r="E212" s="70"/>
    </row>
    <row r="213" spans="5:5" ht="16.5">
      <c r="E213" s="70"/>
    </row>
    <row r="214" spans="5:5" ht="16.5">
      <c r="E214" s="70"/>
    </row>
    <row r="215" spans="5:5" ht="16.5">
      <c r="E215" s="70"/>
    </row>
    <row r="216" spans="5:5" ht="16.5">
      <c r="E216" s="70"/>
    </row>
    <row r="217" spans="5:5" ht="16.5">
      <c r="E217" s="70"/>
    </row>
    <row r="218" spans="5:5" ht="16.5">
      <c r="E218" s="70"/>
    </row>
    <row r="219" spans="5:5" ht="16.5">
      <c r="E219" s="70"/>
    </row>
    <row r="220" spans="5:5" ht="16.5">
      <c r="E220" s="70"/>
    </row>
    <row r="221" spans="5:5" ht="16.5">
      <c r="E221" s="70"/>
    </row>
    <row r="222" spans="5:5" ht="16.5">
      <c r="E222" s="70"/>
    </row>
    <row r="223" spans="5:5" ht="16.5">
      <c r="E223" s="70"/>
    </row>
    <row r="224" spans="5:5" ht="16.5">
      <c r="E224" s="70"/>
    </row>
    <row r="225" spans="5:5" ht="16.5">
      <c r="E225" s="70"/>
    </row>
    <row r="226" spans="5:5" ht="16.5">
      <c r="E226" s="70"/>
    </row>
    <row r="227" spans="5:5" ht="16.5">
      <c r="E227" s="70"/>
    </row>
    <row r="228" spans="5:5" ht="16.5">
      <c r="E228" s="70"/>
    </row>
    <row r="229" spans="5:5" ht="16.5">
      <c r="E229" s="70"/>
    </row>
    <row r="230" spans="5:5" ht="16.5">
      <c r="E230" s="70"/>
    </row>
    <row r="231" spans="5:5" ht="16.5">
      <c r="E231" s="70"/>
    </row>
    <row r="232" spans="5:5" ht="16.5">
      <c r="E232" s="70"/>
    </row>
    <row r="233" spans="5:5" ht="16.5">
      <c r="E233" s="70"/>
    </row>
    <row r="234" spans="5:5" ht="16.5">
      <c r="E234" s="70"/>
    </row>
    <row r="235" spans="5:5" ht="16.5">
      <c r="E235" s="70"/>
    </row>
    <row r="236" spans="5:5" ht="16.5">
      <c r="E236" s="70"/>
    </row>
    <row r="237" spans="5:5" ht="16.5">
      <c r="E237" s="70"/>
    </row>
    <row r="238" spans="5:5" ht="16.5">
      <c r="E238" s="70"/>
    </row>
    <row r="239" spans="5:5" ht="16.5">
      <c r="E239" s="70"/>
    </row>
    <row r="240" spans="5:5" ht="16.5">
      <c r="E240" s="70"/>
    </row>
    <row r="241" spans="2:8" ht="16.5">
      <c r="E241" s="70"/>
    </row>
    <row r="242" spans="2:8" ht="16.5">
      <c r="E242" s="70"/>
    </row>
    <row r="243" spans="2:8" ht="16.5">
      <c r="E243" s="70"/>
    </row>
    <row r="244" spans="2:8" ht="16.5">
      <c r="E244" s="70"/>
    </row>
    <row r="245" spans="2:8" ht="16.5">
      <c r="E245" s="70"/>
    </row>
    <row r="246" spans="2:8" ht="16.5">
      <c r="E246" s="70"/>
    </row>
    <row r="247" spans="2:8" ht="16.5">
      <c r="E247" s="70"/>
    </row>
    <row r="248" spans="2:8" ht="16.5">
      <c r="E248" s="70"/>
    </row>
    <row r="249" spans="2:8" ht="16.5">
      <c r="E249" s="70"/>
    </row>
    <row r="250" spans="2:8" ht="16.5">
      <c r="E250" s="70"/>
    </row>
    <row r="251" spans="2:8" ht="16.5">
      <c r="E251" s="70"/>
    </row>
    <row r="252" spans="2:8" ht="16.5">
      <c r="B252" s="36" t="s">
        <v>15</v>
      </c>
      <c r="C252" s="37" t="s">
        <v>16</v>
      </c>
      <c r="D252" s="38"/>
      <c r="E252" s="70"/>
      <c r="F252" s="39"/>
      <c r="G252" s="40"/>
      <c r="H252" s="39"/>
    </row>
    <row r="253" spans="2:8" ht="82.5">
      <c r="B253" s="41" t="s">
        <v>55</v>
      </c>
      <c r="C253" s="42" t="s">
        <v>77</v>
      </c>
      <c r="D253" s="43" t="s">
        <v>34</v>
      </c>
      <c r="E253" s="70">
        <v>35</v>
      </c>
      <c r="F253" s="45">
        <v>315</v>
      </c>
      <c r="G253" s="46"/>
      <c r="H253" s="45">
        <f>E253*F253</f>
        <v>11025</v>
      </c>
    </row>
    <row r="254" spans="2:8" ht="132">
      <c r="B254" s="41" t="s">
        <v>81</v>
      </c>
      <c r="C254" s="42" t="s">
        <v>78</v>
      </c>
      <c r="D254" s="43" t="s">
        <v>14</v>
      </c>
      <c r="E254" s="44">
        <v>25</v>
      </c>
      <c r="F254" s="45">
        <v>2089.08</v>
      </c>
      <c r="G254" s="46"/>
      <c r="H254" s="45">
        <f>E254*F254</f>
        <v>52227</v>
      </c>
    </row>
    <row r="255" spans="2:8" ht="99">
      <c r="B255" s="41" t="s">
        <v>82</v>
      </c>
      <c r="C255" s="42" t="s">
        <v>79</v>
      </c>
      <c r="D255" s="43" t="s">
        <v>14</v>
      </c>
      <c r="E255" s="44">
        <v>25</v>
      </c>
      <c r="F255" s="45">
        <v>650</v>
      </c>
      <c r="G255" s="46"/>
      <c r="H255" s="45">
        <f>E255*F255</f>
        <v>16250</v>
      </c>
    </row>
    <row r="256" spans="2:8" ht="99">
      <c r="B256" s="41" t="s">
        <v>83</v>
      </c>
      <c r="C256" s="42" t="s">
        <v>80</v>
      </c>
      <c r="D256" s="43" t="s">
        <v>34</v>
      </c>
      <c r="E256" s="44">
        <v>35</v>
      </c>
      <c r="F256" s="45">
        <v>890</v>
      </c>
      <c r="G256" s="46"/>
      <c r="H256" s="45">
        <f>E256*F256</f>
        <v>31150</v>
      </c>
    </row>
    <row r="257" spans="2:8" ht="16.5">
      <c r="B257" s="47"/>
      <c r="C257" s="42"/>
      <c r="D257" s="43"/>
      <c r="E257" s="44"/>
      <c r="F257" s="45"/>
      <c r="G257" s="46" t="s">
        <v>53</v>
      </c>
      <c r="H257" s="48">
        <f>SUM(H253:H256)</f>
        <v>110652</v>
      </c>
    </row>
    <row r="258" spans="2:8" ht="16.5">
      <c r="B258" s="49" t="s">
        <v>17</v>
      </c>
      <c r="C258" s="50" t="s">
        <v>18</v>
      </c>
      <c r="D258" s="51"/>
      <c r="E258" s="52"/>
      <c r="F258" s="52"/>
      <c r="G258" s="53"/>
      <c r="H258" s="45"/>
    </row>
    <row r="259" spans="2:8" ht="16.5">
      <c r="B259" s="47"/>
      <c r="C259" s="42"/>
      <c r="D259" s="51"/>
      <c r="E259" s="52"/>
      <c r="F259" s="52"/>
      <c r="G259" s="53"/>
      <c r="H259" s="45"/>
    </row>
    <row r="260" spans="2:8" ht="16.5">
      <c r="B260" s="47"/>
      <c r="C260" s="68"/>
      <c r="D260" s="51"/>
      <c r="E260" s="52"/>
      <c r="F260" s="52"/>
      <c r="G260" s="53"/>
      <c r="H260" s="45"/>
    </row>
    <row r="261" spans="2:8" ht="99">
      <c r="B261" s="41" t="s">
        <v>56</v>
      </c>
      <c r="C261" s="42" t="s">
        <v>84</v>
      </c>
      <c r="D261" s="51" t="s">
        <v>34</v>
      </c>
      <c r="E261" s="44">
        <v>210</v>
      </c>
      <c r="F261" s="45">
        <v>210</v>
      </c>
      <c r="G261" s="53"/>
      <c r="H261" s="45">
        <f t="shared" ref="H261:H266" si="1">E261*F261</f>
        <v>44100</v>
      </c>
    </row>
    <row r="262" spans="2:8" ht="132">
      <c r="B262" s="41" t="s">
        <v>57</v>
      </c>
      <c r="C262" s="42" t="s">
        <v>85</v>
      </c>
      <c r="D262" s="43" t="s">
        <v>34</v>
      </c>
      <c r="E262" s="44">
        <v>210</v>
      </c>
      <c r="F262" s="45">
        <v>670</v>
      </c>
      <c r="G262" s="46"/>
      <c r="H262" s="45">
        <f t="shared" si="1"/>
        <v>140700</v>
      </c>
    </row>
    <row r="263" spans="2:8" ht="33">
      <c r="B263" s="41" t="s">
        <v>58</v>
      </c>
      <c r="C263" s="42" t="s">
        <v>39</v>
      </c>
      <c r="D263" s="43" t="s">
        <v>37</v>
      </c>
      <c r="E263" s="44">
        <v>142</v>
      </c>
      <c r="F263" s="45">
        <v>303.35000000000002</v>
      </c>
      <c r="G263" s="46"/>
      <c r="H263" s="45">
        <f t="shared" si="1"/>
        <v>43075.700000000004</v>
      </c>
    </row>
    <row r="264" spans="2:8" ht="165">
      <c r="B264" s="41" t="s">
        <v>59</v>
      </c>
      <c r="C264" s="42" t="s">
        <v>40</v>
      </c>
      <c r="D264" s="43" t="s">
        <v>34</v>
      </c>
      <c r="E264" s="44">
        <v>14.9</v>
      </c>
      <c r="F264" s="45">
        <v>3504.63</v>
      </c>
      <c r="G264" s="46"/>
      <c r="H264" s="45">
        <f t="shared" si="1"/>
        <v>52218.987000000001</v>
      </c>
    </row>
    <row r="265" spans="2:8" ht="115.5">
      <c r="B265" s="41" t="s">
        <v>60</v>
      </c>
      <c r="C265" s="42" t="s">
        <v>41</v>
      </c>
      <c r="D265" s="43" t="s">
        <v>34</v>
      </c>
      <c r="E265" s="44">
        <v>26</v>
      </c>
      <c r="F265" s="45">
        <v>1543.2</v>
      </c>
      <c r="G265" s="46"/>
      <c r="H265" s="45">
        <f t="shared" si="1"/>
        <v>40123.200000000004</v>
      </c>
    </row>
    <row r="266" spans="2:8" ht="66">
      <c r="B266" s="41" t="s">
        <v>87</v>
      </c>
      <c r="C266" s="42" t="s">
        <v>42</v>
      </c>
      <c r="D266" s="43" t="s">
        <v>43</v>
      </c>
      <c r="E266" s="44">
        <v>5</v>
      </c>
      <c r="F266" s="45">
        <v>25930.3</v>
      </c>
      <c r="G266" s="46"/>
      <c r="H266" s="45">
        <f t="shared" si="1"/>
        <v>129651.5</v>
      </c>
    </row>
    <row r="267" spans="2:8" ht="16.5">
      <c r="B267" s="47"/>
      <c r="C267" s="42"/>
      <c r="D267" s="43"/>
      <c r="E267" s="44"/>
      <c r="F267" s="45"/>
      <c r="G267" s="46" t="s">
        <v>53</v>
      </c>
      <c r="H267" s="48">
        <f>SUM(H262:H266)</f>
        <v>405769.38699999999</v>
      </c>
    </row>
    <row r="268" spans="2:8" ht="16.5">
      <c r="B268" s="49" t="s">
        <v>19</v>
      </c>
      <c r="C268" s="50" t="s">
        <v>20</v>
      </c>
      <c r="D268" s="43"/>
      <c r="E268" s="52"/>
      <c r="F268" s="45"/>
      <c r="G268" s="53"/>
      <c r="H268" s="45"/>
    </row>
    <row r="269" spans="2:8" ht="33">
      <c r="B269" s="41" t="s">
        <v>61</v>
      </c>
      <c r="C269" s="42" t="s">
        <v>33</v>
      </c>
      <c r="D269" s="43" t="s">
        <v>34</v>
      </c>
      <c r="E269" s="44">
        <v>2500</v>
      </c>
      <c r="F269" s="45">
        <v>631.21</v>
      </c>
      <c r="G269" s="53"/>
      <c r="H269" s="45">
        <f>E269*F269</f>
        <v>1578025</v>
      </c>
    </row>
    <row r="270" spans="2:8" ht="16.5">
      <c r="B270" s="41" t="s">
        <v>62</v>
      </c>
      <c r="C270" s="42" t="s">
        <v>50</v>
      </c>
      <c r="D270" s="43" t="s">
        <v>14</v>
      </c>
      <c r="E270" s="44">
        <v>25</v>
      </c>
      <c r="F270" s="45">
        <v>2960.3</v>
      </c>
      <c r="G270" s="53"/>
      <c r="H270" s="45">
        <f>E270*F270</f>
        <v>74007.5</v>
      </c>
    </row>
    <row r="271" spans="2:8" ht="33">
      <c r="B271" s="41" t="s">
        <v>63</v>
      </c>
      <c r="C271" s="42" t="s">
        <v>51</v>
      </c>
      <c r="D271" s="43" t="s">
        <v>37</v>
      </c>
      <c r="E271" s="44">
        <v>140</v>
      </c>
      <c r="F271" s="45">
        <v>389.6</v>
      </c>
      <c r="G271" s="53"/>
      <c r="H271" s="45">
        <f>E271*F271</f>
        <v>54544</v>
      </c>
    </row>
    <row r="272" spans="2:8" ht="16.5">
      <c r="B272" s="47"/>
      <c r="C272" s="42"/>
      <c r="D272" s="43"/>
      <c r="E272" s="44"/>
      <c r="F272" s="45"/>
      <c r="G272" s="46" t="s">
        <v>53</v>
      </c>
      <c r="H272" s="48">
        <f>SUM(H269:H271)</f>
        <v>1706576.5</v>
      </c>
    </row>
    <row r="273" spans="2:8" ht="16.5">
      <c r="B273" s="49" t="s">
        <v>21</v>
      </c>
      <c r="C273" s="50" t="s">
        <v>22</v>
      </c>
      <c r="D273" s="43"/>
      <c r="E273" s="52"/>
      <c r="F273" s="45"/>
      <c r="G273" s="53"/>
      <c r="H273" s="45"/>
    </row>
    <row r="274" spans="2:8" ht="66">
      <c r="B274" s="41" t="s">
        <v>64</v>
      </c>
      <c r="C274" s="42" t="s">
        <v>52</v>
      </c>
      <c r="D274" s="43" t="s">
        <v>14</v>
      </c>
      <c r="E274" s="44">
        <v>1</v>
      </c>
      <c r="F274" s="45">
        <v>7890</v>
      </c>
      <c r="G274" s="53"/>
      <c r="H274" s="45">
        <f>E274*F274</f>
        <v>7890</v>
      </c>
    </row>
    <row r="275" spans="2:8" ht="33">
      <c r="B275" s="41" t="s">
        <v>65</v>
      </c>
      <c r="C275" s="42" t="s">
        <v>54</v>
      </c>
      <c r="D275" s="43" t="s">
        <v>14</v>
      </c>
      <c r="E275" s="44">
        <v>10</v>
      </c>
      <c r="F275" s="45">
        <v>3840</v>
      </c>
      <c r="G275" s="53"/>
      <c r="H275" s="45">
        <f>E275*F275</f>
        <v>38400</v>
      </c>
    </row>
    <row r="276" spans="2:8" ht="16.5">
      <c r="B276" s="47"/>
      <c r="C276" s="42"/>
      <c r="D276" s="43"/>
      <c r="E276" s="44"/>
      <c r="F276" s="45"/>
      <c r="G276" s="46" t="s">
        <v>53</v>
      </c>
      <c r="H276" s="48">
        <f>SUM(H274:H275)</f>
        <v>46290</v>
      </c>
    </row>
    <row r="277" spans="2:8" ht="16.5">
      <c r="B277" s="49" t="s">
        <v>23</v>
      </c>
      <c r="C277" s="50" t="s">
        <v>24</v>
      </c>
      <c r="D277" s="43"/>
      <c r="E277" s="52"/>
      <c r="F277" s="45"/>
      <c r="G277" s="53"/>
      <c r="H277" s="45"/>
    </row>
    <row r="278" spans="2:8" ht="49.5">
      <c r="B278" s="41" t="s">
        <v>66</v>
      </c>
      <c r="C278" s="42" t="s">
        <v>35</v>
      </c>
      <c r="D278" s="43" t="s">
        <v>34</v>
      </c>
      <c r="E278" s="44">
        <v>95</v>
      </c>
      <c r="F278" s="45">
        <v>2367.42</v>
      </c>
      <c r="G278" s="46"/>
      <c r="H278" s="45">
        <f>E278*F278</f>
        <v>224904.9</v>
      </c>
    </row>
    <row r="279" spans="2:8" ht="33">
      <c r="B279" s="41" t="s">
        <v>67</v>
      </c>
      <c r="C279" s="42" t="s">
        <v>38</v>
      </c>
      <c r="D279" s="43" t="s">
        <v>34</v>
      </c>
      <c r="E279" s="44">
        <v>450</v>
      </c>
      <c r="F279" s="45">
        <v>538.79</v>
      </c>
      <c r="G279" s="46"/>
      <c r="H279" s="45">
        <f>E279*F279</f>
        <v>242455.49999999997</v>
      </c>
    </row>
    <row r="280" spans="2:8" ht="33">
      <c r="B280" s="41" t="s">
        <v>68</v>
      </c>
      <c r="C280" s="42" t="s">
        <v>49</v>
      </c>
      <c r="D280" s="43" t="s">
        <v>34</v>
      </c>
      <c r="E280" s="44">
        <v>120</v>
      </c>
      <c r="F280" s="45">
        <v>566.32000000000005</v>
      </c>
      <c r="G280" s="46"/>
      <c r="H280" s="45">
        <f>E280*F280</f>
        <v>67958.400000000009</v>
      </c>
    </row>
    <row r="281" spans="2:8" ht="16.5">
      <c r="B281" s="47"/>
      <c r="C281" s="42"/>
      <c r="D281" s="43"/>
      <c r="E281" s="44"/>
      <c r="F281" s="45"/>
      <c r="G281" s="46" t="s">
        <v>53</v>
      </c>
      <c r="H281" s="48">
        <f>SUM(H278:H280)</f>
        <v>535318.79999999993</v>
      </c>
    </row>
    <row r="282" spans="2:8" ht="16.5">
      <c r="B282" s="49" t="s">
        <v>25</v>
      </c>
      <c r="C282" s="50" t="s">
        <v>26</v>
      </c>
      <c r="D282" s="43"/>
      <c r="E282" s="52"/>
      <c r="F282" s="45"/>
      <c r="G282" s="53"/>
      <c r="H282" s="45"/>
    </row>
    <row r="283" spans="2:8" ht="33">
      <c r="B283" s="41" t="s">
        <v>69</v>
      </c>
      <c r="C283" s="42" t="s">
        <v>36</v>
      </c>
      <c r="D283" s="43" t="s">
        <v>37</v>
      </c>
      <c r="E283" s="44">
        <v>80</v>
      </c>
      <c r="F283" s="45">
        <v>606</v>
      </c>
      <c r="G283" s="46"/>
      <c r="H283" s="45">
        <f>E283*F283</f>
        <v>48480</v>
      </c>
    </row>
    <row r="284" spans="2:8" ht="66">
      <c r="B284" s="41" t="s">
        <v>70</v>
      </c>
      <c r="C284" s="42" t="s">
        <v>47</v>
      </c>
      <c r="D284" s="43" t="s">
        <v>14</v>
      </c>
      <c r="E284" s="44">
        <v>2</v>
      </c>
      <c r="F284" s="45">
        <v>6890</v>
      </c>
      <c r="G284" s="46"/>
      <c r="H284" s="45">
        <f>E284*F284</f>
        <v>13780</v>
      </c>
    </row>
    <row r="285" spans="2:8" ht="16.5">
      <c r="B285" s="47"/>
      <c r="C285" s="42"/>
      <c r="D285" s="43"/>
      <c r="E285" s="44"/>
      <c r="F285" s="45"/>
      <c r="G285" s="46" t="s">
        <v>53</v>
      </c>
      <c r="H285" s="48">
        <f>SUM(H283:H284)</f>
        <v>62260</v>
      </c>
    </row>
    <row r="286" spans="2:8" ht="16.5">
      <c r="B286" s="49" t="s">
        <v>27</v>
      </c>
      <c r="C286" s="50" t="s">
        <v>28</v>
      </c>
      <c r="D286" s="43"/>
      <c r="E286" s="52"/>
      <c r="F286" s="45"/>
      <c r="G286" s="53"/>
      <c r="H286" s="45"/>
    </row>
    <row r="287" spans="2:8" ht="66">
      <c r="B287" s="41" t="s">
        <v>71</v>
      </c>
      <c r="C287" s="42" t="s">
        <v>45</v>
      </c>
      <c r="D287" s="43" t="s">
        <v>14</v>
      </c>
      <c r="E287" s="44">
        <v>1</v>
      </c>
      <c r="F287" s="45">
        <v>13260</v>
      </c>
      <c r="G287" s="53"/>
      <c r="H287" s="45">
        <f>E287*F287</f>
        <v>13260</v>
      </c>
    </row>
    <row r="288" spans="2:8" ht="16.5">
      <c r="B288" s="47"/>
      <c r="C288" s="42"/>
      <c r="D288" s="43"/>
      <c r="E288" s="44"/>
      <c r="F288" s="45"/>
      <c r="G288" s="46" t="s">
        <v>53</v>
      </c>
      <c r="H288" s="48">
        <f>SUM(H287)</f>
        <v>13260</v>
      </c>
    </row>
    <row r="289" spans="2:8" ht="16.5">
      <c r="B289" s="49" t="s">
        <v>29</v>
      </c>
      <c r="C289" s="50" t="s">
        <v>30</v>
      </c>
      <c r="D289" s="43"/>
      <c r="E289" s="52"/>
      <c r="F289" s="45"/>
      <c r="G289" s="53"/>
      <c r="H289" s="45"/>
    </row>
    <row r="290" spans="2:8" ht="132">
      <c r="B290" s="41" t="s">
        <v>72</v>
      </c>
      <c r="C290" s="42" t="s">
        <v>44</v>
      </c>
      <c r="D290" s="43" t="s">
        <v>43</v>
      </c>
      <c r="E290" s="44">
        <v>3</v>
      </c>
      <c r="F290" s="45">
        <v>25960</v>
      </c>
      <c r="G290" s="53"/>
      <c r="H290" s="45">
        <f>E290*F290</f>
        <v>77880</v>
      </c>
    </row>
    <row r="291" spans="2:8" ht="115.5">
      <c r="B291" s="41" t="s">
        <v>73</v>
      </c>
      <c r="C291" s="42" t="s">
        <v>48</v>
      </c>
      <c r="D291" s="43" t="s">
        <v>43</v>
      </c>
      <c r="E291" s="44">
        <v>6</v>
      </c>
      <c r="F291" s="45">
        <v>18320</v>
      </c>
      <c r="G291" s="53"/>
      <c r="H291" s="45">
        <f>E291*F291</f>
        <v>109920</v>
      </c>
    </row>
    <row r="292" spans="2:8" ht="16.5">
      <c r="B292" s="47"/>
      <c r="C292" s="42"/>
      <c r="D292" s="43"/>
      <c r="E292" s="44"/>
      <c r="F292" s="45"/>
      <c r="G292" s="46" t="s">
        <v>53</v>
      </c>
      <c r="H292" s="48">
        <f>SUM(H290:H291)</f>
        <v>187800</v>
      </c>
    </row>
    <row r="293" spans="2:8" ht="16.5">
      <c r="B293" s="49" t="s">
        <v>31</v>
      </c>
      <c r="C293" s="50" t="s">
        <v>32</v>
      </c>
      <c r="D293" s="43"/>
      <c r="E293" s="52"/>
      <c r="F293" s="45"/>
      <c r="G293" s="53"/>
      <c r="H293" s="45"/>
    </row>
    <row r="294" spans="2:8" ht="99">
      <c r="B294" s="41" t="s">
        <v>74</v>
      </c>
      <c r="C294" s="42" t="s">
        <v>46</v>
      </c>
      <c r="D294" s="43" t="s">
        <v>14</v>
      </c>
      <c r="E294" s="44">
        <v>24</v>
      </c>
      <c r="F294" s="45">
        <v>3900</v>
      </c>
      <c r="G294" s="53"/>
      <c r="H294" s="45">
        <f>E294*F294</f>
        <v>93600</v>
      </c>
    </row>
    <row r="295" spans="2:8" ht="16.5">
      <c r="B295" s="54"/>
      <c r="C295" s="54"/>
      <c r="D295" s="55"/>
      <c r="E295" s="54"/>
      <c r="F295" s="56"/>
      <c r="G295" s="57" t="s">
        <v>53</v>
      </c>
      <c r="H295" s="58">
        <f>SUM(H294)</f>
        <v>93600</v>
      </c>
    </row>
    <row r="296" spans="2:8" ht="16.5">
      <c r="G296" s="4" t="s">
        <v>75</v>
      </c>
      <c r="H296" s="35">
        <f>H257+H267+H272+H276+H281+H285+H288+H292+H295</f>
        <v>3161526.6869999999</v>
      </c>
    </row>
    <row r="297" spans="2:8" ht="16.5">
      <c r="G297" s="4" t="s">
        <v>76</v>
      </c>
      <c r="H297" s="35">
        <f>H296*0.16</f>
        <v>505844.26991999999</v>
      </c>
    </row>
    <row r="298" spans="2:8" ht="16.5">
      <c r="G298" s="4" t="s">
        <v>9</v>
      </c>
      <c r="H298" s="35">
        <f>H296+H297</f>
        <v>3667370.9569199998</v>
      </c>
    </row>
  </sheetData>
  <mergeCells count="13">
    <mergeCell ref="J4:L4"/>
    <mergeCell ref="J5:L5"/>
    <mergeCell ref="J6:L6"/>
    <mergeCell ref="D4:F4"/>
    <mergeCell ref="D5:F5"/>
    <mergeCell ref="D6:F6"/>
    <mergeCell ref="B10:H10"/>
    <mergeCell ref="B7:D7"/>
    <mergeCell ref="E7:H7"/>
    <mergeCell ref="B8:D8"/>
    <mergeCell ref="E8:H8"/>
    <mergeCell ref="B9:D9"/>
    <mergeCell ref="E9:H9"/>
  </mergeCells>
  <printOptions horizontalCentered="1"/>
  <pageMargins left="0.11811023622047245" right="0.11811023622047245" top="0.74803149606299213" bottom="0.74803149606299213" header="0.31496062992125984" footer="0.31496062992125984"/>
  <pageSetup scale="80" orientation="landscape" r:id="rId1"/>
  <headerFooter>
    <oddFooter>&amp;CNOMBRE Y FIRMA DEL PROPONENTE&amp;R&amp;"Arial,Normal"&amp;8HOJA: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CD CONSTITUCION</vt:lpstr>
      <vt:lpstr>'CD CONSTITUCION'!Área_de_impresión</vt:lpstr>
      <vt:lpstr>RESUMEN!Área_de_impresión</vt:lpstr>
      <vt:lpstr>'CD CONSTITUCION'!Títulos_a_imprimir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</dc:creator>
  <cp:lastModifiedBy>Nohemy Maldonado Ramirez</cp:lastModifiedBy>
  <cp:lastPrinted>2022-01-23T00:40:37Z</cp:lastPrinted>
  <dcterms:created xsi:type="dcterms:W3CDTF">2021-09-28T15:24:33Z</dcterms:created>
  <dcterms:modified xsi:type="dcterms:W3CDTF">2023-06-29T15:47:48Z</dcterms:modified>
</cp:coreProperties>
</file>