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OBRAS EN PROCESO\OBRAS 2023\Z LPO LA PLAYITA 2\CONCURSO\BASES Y ANEXOS 019-23\ANEXOS\"/>
    </mc:Choice>
  </mc:AlternateContent>
  <bookViews>
    <workbookView xWindow="0" yWindow="0" windowWidth="20160" windowHeight="8760"/>
  </bookViews>
  <sheets>
    <sheet name="CATALOGO DE CONCEPTOS" sheetId="6" r:id="rId1"/>
  </sheets>
  <definedNames>
    <definedName name="_xlnm.Print_Area" localSheetId="0">'CATALOGO DE CONCEPTOS'!$A$1:$F$474</definedName>
    <definedName name="_xlnm.Print_Area">#REF!</definedName>
    <definedName name="_xlnm.Print_Titles" localSheetId="0">'CATALOGO DE CONCEPTOS'!$1:$7</definedName>
    <definedName name="_xlnm.Print_Titles">#N/A</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33" i="6" l="1"/>
  <c r="F257" i="6"/>
  <c r="F196" i="6"/>
  <c r="F8" i="6"/>
  <c r="F174" i="6"/>
  <c r="F83" i="6"/>
  <c r="F111" i="6"/>
  <c r="F332" i="6" l="1"/>
  <c r="F185" i="6"/>
  <c r="F186" i="6"/>
  <c r="F187" i="6"/>
  <c r="F188" i="6"/>
  <c r="F189" i="6"/>
  <c r="F190" i="6"/>
  <c r="F191" i="6"/>
  <c r="F192" i="6"/>
  <c r="F193" i="6"/>
  <c r="F194" i="6"/>
  <c r="F195" i="6"/>
  <c r="F184" i="6"/>
  <c r="F55" i="6"/>
  <c r="F30" i="6"/>
  <c r="F42" i="6"/>
  <c r="F10" i="6"/>
  <c r="F11" i="6"/>
  <c r="F13" i="6"/>
  <c r="F14" i="6"/>
  <c r="F15" i="6"/>
  <c r="F16" i="6"/>
  <c r="F17" i="6"/>
  <c r="F18" i="6"/>
  <c r="F19" i="6"/>
  <c r="F20" i="6"/>
  <c r="F22" i="6"/>
  <c r="F23" i="6"/>
  <c r="F24" i="6"/>
  <c r="F25" i="6"/>
  <c r="F26" i="6"/>
  <c r="F27" i="6"/>
  <c r="F28" i="6"/>
  <c r="F29" i="6"/>
  <c r="F59" i="6" l="1"/>
  <c r="F402" i="6" l="1"/>
  <c r="F403" i="6"/>
  <c r="F404" i="6"/>
  <c r="F405" i="6"/>
  <c r="F384" i="6"/>
  <c r="F385" i="6"/>
  <c r="F386" i="6"/>
  <c r="F387" i="6"/>
  <c r="F388" i="6"/>
  <c r="F389" i="6"/>
  <c r="F390" i="6"/>
  <c r="F391" i="6"/>
  <c r="F392" i="6"/>
  <c r="F393" i="6"/>
  <c r="F394" i="6"/>
  <c r="F395" i="6"/>
  <c r="F396" i="6"/>
  <c r="F372" i="6"/>
  <c r="F373" i="6"/>
  <c r="F374" i="6"/>
  <c r="F375" i="6"/>
  <c r="F376" i="6"/>
  <c r="F377" i="6"/>
  <c r="F378" i="6"/>
  <c r="F379" i="6"/>
  <c r="F380" i="6"/>
  <c r="F381" i="6"/>
  <c r="F368" i="6"/>
  <c r="F367" i="6"/>
  <c r="F366" i="6"/>
  <c r="F365" i="6"/>
  <c r="F355" i="6"/>
  <c r="F356" i="6"/>
  <c r="F357" i="6"/>
  <c r="F358" i="6"/>
  <c r="F359" i="6"/>
  <c r="F360" i="6"/>
  <c r="F361" i="6"/>
  <c r="F362" i="6"/>
  <c r="F363" i="6"/>
  <c r="F354" i="6"/>
  <c r="F352" i="6"/>
  <c r="F351" i="6"/>
  <c r="F350" i="6"/>
  <c r="F349" i="6" s="1"/>
  <c r="F344" i="6"/>
  <c r="F345" i="6"/>
  <c r="F346" i="6"/>
  <c r="F347" i="6"/>
  <c r="F348" i="6"/>
  <c r="F343" i="6"/>
  <c r="F298" i="6"/>
  <c r="F299" i="6"/>
  <c r="F300" i="6"/>
  <c r="F301" i="6"/>
  <c r="F302" i="6"/>
  <c r="F303" i="6"/>
  <c r="F304" i="6"/>
  <c r="F305" i="6"/>
  <c r="F306" i="6"/>
  <c r="F271" i="6"/>
  <c r="F272" i="6"/>
  <c r="F273" i="6"/>
  <c r="F274" i="6"/>
  <c r="F275" i="6"/>
  <c r="F276" i="6"/>
  <c r="F277" i="6"/>
  <c r="F278" i="6"/>
  <c r="F279" i="6"/>
  <c r="F280" i="6"/>
  <c r="F281" i="6"/>
  <c r="F282" i="6"/>
  <c r="F283" i="6"/>
  <c r="F284" i="6"/>
  <c r="F247" i="6"/>
  <c r="F248" i="6"/>
  <c r="F249" i="6"/>
  <c r="F250" i="6"/>
  <c r="F251" i="6"/>
  <c r="F252" i="6"/>
  <c r="F253" i="6"/>
  <c r="F254" i="6"/>
  <c r="F255" i="6"/>
  <c r="F256" i="6"/>
  <c r="F246" i="6"/>
  <c r="F233" i="6"/>
  <c r="F234" i="6"/>
  <c r="F235" i="6"/>
  <c r="F236" i="6"/>
  <c r="F237" i="6"/>
  <c r="F238" i="6"/>
  <c r="F239" i="6"/>
  <c r="F240" i="6"/>
  <c r="F241" i="6"/>
  <c r="F242" i="6"/>
  <c r="F243" i="6"/>
  <c r="F244" i="6"/>
  <c r="F232" i="6"/>
  <c r="F227" i="6"/>
  <c r="F228" i="6"/>
  <c r="F229" i="6"/>
  <c r="F230" i="6"/>
  <c r="F226" i="6"/>
  <c r="F220" i="6"/>
  <c r="F221" i="6"/>
  <c r="F222" i="6"/>
  <c r="F223" i="6"/>
  <c r="F224" i="6"/>
  <c r="F214" i="6"/>
  <c r="F215" i="6"/>
  <c r="F216" i="6"/>
  <c r="F217" i="6"/>
  <c r="F218" i="6"/>
  <c r="F213" i="6"/>
  <c r="F199" i="6"/>
  <c r="F200" i="6"/>
  <c r="F201" i="6"/>
  <c r="F202" i="6"/>
  <c r="F203" i="6"/>
  <c r="F204" i="6"/>
  <c r="F205" i="6"/>
  <c r="F206" i="6"/>
  <c r="F207" i="6"/>
  <c r="F208" i="6"/>
  <c r="F209" i="6"/>
  <c r="F210" i="6"/>
  <c r="F211" i="6"/>
  <c r="F198" i="6"/>
  <c r="F176" i="6"/>
  <c r="F177" i="6"/>
  <c r="F178" i="6"/>
  <c r="F179" i="6"/>
  <c r="F180" i="6"/>
  <c r="F181" i="6"/>
  <c r="F182" i="6"/>
  <c r="F175"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40" i="6"/>
  <c r="F131" i="6"/>
  <c r="F132" i="6"/>
  <c r="F133" i="6"/>
  <c r="F134" i="6"/>
  <c r="F135" i="6"/>
  <c r="F136" i="6"/>
  <c r="F137" i="6"/>
  <c r="F138" i="6"/>
  <c r="F130" i="6"/>
  <c r="F110" i="6"/>
  <c r="F85" i="6"/>
  <c r="F86" i="6"/>
  <c r="F87" i="6"/>
  <c r="F88" i="6"/>
  <c r="F89" i="6"/>
  <c r="F90" i="6"/>
  <c r="F91" i="6"/>
  <c r="F92" i="6"/>
  <c r="F93" i="6"/>
  <c r="F94" i="6"/>
  <c r="F95" i="6"/>
  <c r="F96" i="6"/>
  <c r="F97" i="6"/>
  <c r="F75" i="6"/>
  <c r="F76" i="6"/>
  <c r="F77" i="6"/>
  <c r="F78" i="6"/>
  <c r="F79" i="6"/>
  <c r="F80" i="6"/>
  <c r="F81" i="6"/>
  <c r="F82" i="6"/>
  <c r="F74" i="6"/>
  <c r="F62" i="6"/>
  <c r="F63" i="6"/>
  <c r="F64" i="6"/>
  <c r="F65" i="6"/>
  <c r="F66" i="6"/>
  <c r="F67" i="6"/>
  <c r="F68" i="6"/>
  <c r="F69" i="6"/>
  <c r="F70" i="6"/>
  <c r="F71" i="6"/>
  <c r="F72" i="6"/>
  <c r="F58" i="6"/>
  <c r="F57" i="6"/>
  <c r="F56" i="6"/>
  <c r="F45" i="6"/>
  <c r="F46" i="6"/>
  <c r="F47" i="6"/>
  <c r="F48" i="6"/>
  <c r="F49" i="6"/>
  <c r="F50" i="6"/>
  <c r="F51" i="6"/>
  <c r="F52" i="6"/>
  <c r="F53" i="6"/>
  <c r="F54" i="6"/>
  <c r="F44" i="6"/>
  <c r="F32" i="6"/>
  <c r="F33" i="6"/>
  <c r="F34" i="6"/>
  <c r="F35" i="6"/>
  <c r="F36" i="6"/>
  <c r="F37" i="6"/>
  <c r="F38" i="6"/>
  <c r="F39" i="6"/>
  <c r="F40" i="6"/>
  <c r="F41" i="6"/>
  <c r="F225" i="6" l="1"/>
  <c r="F364" i="6"/>
  <c r="F342" i="6"/>
  <c r="F231" i="6"/>
  <c r="F353" i="6"/>
  <c r="F245" i="6"/>
  <c r="F212" i="6"/>
  <c r="F197" i="6"/>
  <c r="F219" i="6"/>
  <c r="F139" i="6"/>
  <c r="F129" i="6"/>
  <c r="F43" i="6"/>
  <c r="F431" i="6"/>
  <c r="F430" i="6"/>
  <c r="F428" i="6"/>
  <c r="F427" i="6"/>
  <c r="F426" i="6"/>
  <c r="F425" i="6"/>
  <c r="F424" i="6"/>
  <c r="F423" i="6"/>
  <c r="F422" i="6"/>
  <c r="F421" i="6"/>
  <c r="F420" i="6"/>
  <c r="F419" i="6"/>
  <c r="F418" i="6"/>
  <c r="F417" i="6"/>
  <c r="F416" i="6"/>
  <c r="F415" i="6"/>
  <c r="F413" i="6"/>
  <c r="F412" i="6"/>
  <c r="F411" i="6"/>
  <c r="F410" i="6"/>
  <c r="F408" i="6"/>
  <c r="F407" i="6"/>
  <c r="F401" i="6"/>
  <c r="F400" i="6"/>
  <c r="F399" i="6"/>
  <c r="F398" i="6"/>
  <c r="F383" i="6"/>
  <c r="F371" i="6"/>
  <c r="F370" i="6" s="1"/>
  <c r="F341" i="6" l="1"/>
  <c r="F397" i="6"/>
  <c r="F429" i="6"/>
  <c r="F406" i="6"/>
  <c r="F414" i="6"/>
  <c r="F382" i="6"/>
  <c r="F409" i="6"/>
  <c r="F369" i="6" l="1"/>
  <c r="F340" i="6"/>
  <c r="F339" i="6"/>
  <c r="F338" i="6"/>
  <c r="F336" i="6"/>
  <c r="F335" i="6"/>
  <c r="F333" i="6"/>
  <c r="F331" i="6"/>
  <c r="F330" i="6"/>
  <c r="F329" i="6"/>
  <c r="F328" i="6"/>
  <c r="F327" i="6"/>
  <c r="F326" i="6"/>
  <c r="F324" i="6"/>
  <c r="F323" i="6"/>
  <c r="F322" i="6"/>
  <c r="F321" i="6"/>
  <c r="F320" i="6"/>
  <c r="F318" i="6"/>
  <c r="F317" i="6"/>
  <c r="F316" i="6"/>
  <c r="F315" i="6"/>
  <c r="F314" i="6"/>
  <c r="F313" i="6"/>
  <c r="F310" i="6"/>
  <c r="F309" i="6"/>
  <c r="F308" i="6"/>
  <c r="F297" i="6"/>
  <c r="F296" i="6" s="1"/>
  <c r="F295" i="6"/>
  <c r="F294" i="6"/>
  <c r="F293" i="6"/>
  <c r="F292" i="6"/>
  <c r="F290" i="6"/>
  <c r="F289" i="6"/>
  <c r="F288" i="6"/>
  <c r="F287" i="6"/>
  <c r="F286" i="6"/>
  <c r="F270" i="6"/>
  <c r="F269" i="6" s="1"/>
  <c r="F268" i="6"/>
  <c r="F267" i="6"/>
  <c r="F266" i="6"/>
  <c r="F264" i="6"/>
  <c r="F263" i="6"/>
  <c r="F262" i="6"/>
  <c r="F261" i="6"/>
  <c r="F260" i="6"/>
  <c r="F259" i="6"/>
  <c r="F312" i="6" l="1"/>
  <c r="F258" i="6"/>
  <c r="F325" i="6"/>
  <c r="F265" i="6"/>
  <c r="F285" i="6"/>
  <c r="F291" i="6"/>
  <c r="F337" i="6"/>
  <c r="F334" i="6"/>
  <c r="F319" i="6"/>
  <c r="F307" i="6"/>
  <c r="F311" i="6" l="1"/>
  <c r="D192" i="6" l="1"/>
  <c r="D107" i="6"/>
  <c r="F183" i="6" l="1"/>
  <c r="F109" i="6"/>
  <c r="F128" i="6" l="1"/>
  <c r="F127" i="6"/>
  <c r="F126" i="6"/>
  <c r="F125" i="6"/>
  <c r="F124" i="6"/>
  <c r="F123" i="6"/>
  <c r="F122" i="6"/>
  <c r="F121" i="6"/>
  <c r="F120" i="6"/>
  <c r="F119" i="6"/>
  <c r="F118" i="6"/>
  <c r="F117" i="6"/>
  <c r="F116" i="6"/>
  <c r="F115" i="6"/>
  <c r="F114" i="6"/>
  <c r="F113" i="6"/>
  <c r="F112" i="6"/>
  <c r="F108" i="6"/>
  <c r="F107" i="6"/>
  <c r="F106" i="6"/>
  <c r="F105" i="6"/>
  <c r="F104" i="6"/>
  <c r="F103" i="6"/>
  <c r="F102" i="6"/>
  <c r="F101" i="6"/>
  <c r="F100" i="6"/>
  <c r="F99" i="6"/>
  <c r="F84" i="6"/>
  <c r="F98" i="6" l="1"/>
  <c r="D27" i="6" l="1"/>
  <c r="F21" i="6" s="1"/>
  <c r="F31" i="6" l="1"/>
  <c r="F61" i="6"/>
  <c r="F60" i="6" s="1"/>
  <c r="F12" i="6" l="1"/>
  <c r="F9" i="6"/>
  <c r="F73" i="6" l="1"/>
  <c r="F434" i="6" l="1"/>
  <c r="F435" i="6" s="1"/>
</calcChain>
</file>

<file path=xl/sharedStrings.xml><?xml version="1.0" encoding="utf-8"?>
<sst xmlns="http://schemas.openxmlformats.org/spreadsheetml/2006/main" count="1235" uniqueCount="821">
  <si>
    <t>UNIDAD</t>
  </si>
  <si>
    <t>CANTIDAD</t>
  </si>
  <si>
    <t>IMPORTE</t>
  </si>
  <si>
    <t>CONCEPTO</t>
  </si>
  <si>
    <t>PRECIO U.</t>
  </si>
  <si>
    <t xml:space="preserve">CLAVE </t>
  </si>
  <si>
    <t>PZA</t>
  </si>
  <si>
    <t>M3</t>
  </si>
  <si>
    <t>M2</t>
  </si>
  <si>
    <t>ML</t>
  </si>
  <si>
    <t xml:space="preserve">OBRA: </t>
  </si>
  <si>
    <t>PRELIMINARES</t>
  </si>
  <si>
    <t>C A T A L O G O D E C O N C E P T O S</t>
  </si>
  <si>
    <t>CATALOGO DE CONCEPTOS</t>
  </si>
  <si>
    <t>KG</t>
  </si>
  <si>
    <t>CANAL PLUVIAL</t>
  </si>
  <si>
    <t>VARADERO PARA PESCADORES "LA PLAYITA", EN EL PUERTO DE SANTA ROSALÍA, B.C.S., 2da etapa</t>
  </si>
  <si>
    <t>ALBAÑILERIAS Y ACABADOS</t>
  </si>
  <si>
    <t>TOTAL</t>
  </si>
  <si>
    <t xml:space="preserve">FABRICACIÓN DE ESCALONES  CON PERALTE VARIABLE DE 17 A 18 CM , SIN NARIZ A BASE DE CONCRETO ARMADO DE F´C=200KG/CM2, CON RAMPA  DE 10 CMS DE ESPESOR ARMADO CON MALLA LAS 6-6/10-10 Y REFUERZOS EN FILOS CON VAR #3 Y GANCHOS DE VAR.#3 @ 20 CMS. POR ESCALON, ACABADO ESCOBILLADO. INCLUYE: CONTRATRABE DE DESPLANTE  DE 15 X 20 ARMADA CON 4 VAR. #3 ESTRIBOS # 2 @20CM. CONCRETO F'C=200KG/CM2
</t>
  </si>
  <si>
    <t>JARDINERIA</t>
  </si>
  <si>
    <t>MOBILIARIO URBANO</t>
  </si>
  <si>
    <t>INSTALACIÓN HIDRÁULICA GENERAL</t>
  </si>
  <si>
    <t>CISTERNA</t>
  </si>
  <si>
    <t>INSTALACIÓN SANITARIA GENERAL</t>
  </si>
  <si>
    <t>CARCAMO DE REBOMBEO</t>
  </si>
  <si>
    <t>ALUMBRADO GENERAL</t>
  </si>
  <si>
    <t>SERV</t>
  </si>
  <si>
    <t>SUMINISTRO Y COLOCACIÓN DE JUNTA DE DILATACIÓN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</si>
  <si>
    <t>ML.</t>
  </si>
  <si>
    <t xml:space="preserve"> RED DE RIEGO </t>
  </si>
  <si>
    <t xml:space="preserve"> BANQUETAS </t>
  </si>
  <si>
    <t xml:space="preserve">MURO BAJO </t>
  </si>
  <si>
    <t>BASE PARA INTALACIONES SANITARIA DE 30X10X60 CMS  DE CONCRETO F´C=150 KG/CM2 ARMADO CON 3 VARILLAS LONGITUDINALES Y 4 VARILLA EN SENTIDO TRANSVERSAL DEL NO.3.   INCLUYE: AMARRE A LOSA DE CONCRETO ARMADA, MATERIALES, MANO DE OBRA, HERRAMIENTA, EQUIPO Y TODO LO NECESARIO PARA LA CORRECTA EJECUCIÓN DE LOS TRABAJOS.</t>
  </si>
  <si>
    <t xml:space="preserve">
</t>
  </si>
  <si>
    <t>CONSTRUCCIÓN DE MURO DE CONTENCIÓN DE SECCIÓN DE 1.20 MTS DE BASE, 0.40 MTS DE CORONA, ALTURA VARIABLE DE 2.30 A 2.90 MTS., A BASE DE PIEDRA DE LA REGIÓN JUNTEADO CON MORTERO CEMENTO ARENA PROPORCIÓN  1:4. INCLUYE: BOMBA DE ACHIQUE DURANTE EL PROCESO DE CONSTRUCCIÓN DE CIMENTACION,EXCAVACION, AFINE Y COMPACTACION DEL FONDO,RELLENO, IMPERMEABILIZANTE INTEGRAL PRODUCTO SIKA A RAZÓN DE 1/50 KG. ANDAMIOS, MATERIAL, HERRAMIENTA, EQUIPO, MANO DE OBRA Y TODO LO NECESARIO PARA LA CORRECTA EJECUCIÓN DE LOS TRABAJOS.</t>
  </si>
  <si>
    <t xml:space="preserve">MURO DE BLOCK  HUECO  DE CEMENTO  15x20x40  CMS  DE 15  CMS  ESPESOR, PLOMEADO, ASENTADO CON MORTERO CEMENTO-ARENA EN PROPORCIÓN DE 1:3, ACABADO COMÚN;  INCLUYE:BOMBA DE ACHIQUE,  MATERIAL, MANO DE OBRA Y HERRAMIENTA, Y TODO LO NECESARIO PARA LA CORRECTA EJECUCIÓN DE LOS TRABAJOS.
</t>
  </si>
  <si>
    <t xml:space="preserve">CASTILLO  K-A  CON UNA VARILLA DE 3/8''(9.1 mm) AHOGADA EN CELDA DE BLOCK RELLENA DE CONCRETO F´C= 200 KG/CM2, PINTURA ESMALTE ANTICORROSIVA EN ACERO; INCLUYE:BOMBA DE ACHIQUE,  ARMANDO,  COLADO,  VIBRADO,   MATERIAL,   MANO    DE OBRA Y HERRAMIENTA, Y TODO LO NECESARIO PARA LA CORRECTA EJECUCIÓN DE LOS TRABAJOS.
</t>
  </si>
  <si>
    <t>LOSA DE CONCRETO F'C=250 KG/CM2 DE 10 CMS DE ESPESOR CON COLOR INTEGRAL COLOR AMARILLO OXIDO  EN PROPORCION Y DOSIFICACION SOLICITADA POR SUPERVISION , ACABADO ESTAMPADO CON MOLDE MODELO SQUARE TILE GRANITE SETS 4"X4" ST 400  DE 32"X32", MARCA PROLINE O SIMILAR EN CALIDAD APLICADO CON DESMOLDANTE COLOR CHOCOLATE, ARMADA CON VARILLA DE 3/8" @ 15 CM., INCLUYE: MARCO PARA TAPA DE ACERO DE ANGULO DE 1-1/2" x 1/4" DE ESPESOR CON MEDIDAS DE 80 x 80 cm, TAPA CON CONTRAMARCO DE ANGULO DE 1-1/4 x 1/4" DE ESPESOR, REFORZADA CON VARILLA DEL # 2 @ 20 CM EN AMBOS LADOS, DOBLE HAZA, IMPERMEABILIZANTE INTEGRAL PROP. 2 KG/SACO DE CEMENTO, POLLOS O CALZAS, APLICACIÓN DE DOS MANOS DE PINTURA ANTICORROSIVA ALKIDALICA EN TODO EL ACERO DE REFUERZO Y DE LA TAPA, APLICACION DE SISTEMA SELLADOR DE SUPERFICIES A BASE DE PRIMER NEARSEAL10 Y SELLADOR DE POLIURETANO DURAFLOOR 750 A DOS MANOS,CIMBRA, ARMADO, COLADO, VIBRADO, PRUEBAS DE LABORATORIO, DESCIMBRADO, CURADO, MATERIALES, MANO DE OBRA, HERRAMIENTA, EQUIPO Y TODO LO NECESARIO PARA LA CORRECTA EJECUCIÓN DE LOS TRABAJOS.</t>
  </si>
  <si>
    <t>CISTERNA PARA RED DE RIEGO</t>
  </si>
  <si>
    <t>LOSA DE CONCRETO F'C=250 KG/CM2 DE 10 CMS DE ESPESOR ACABADO PULIDO, , ARMADA CON VARILLA DE 3/8" @ 15 CM., INCLUYE: MARCO PARA TAPA DE ACERO DE ANGULO DE 1-1/2" x 1/4" DE ESPESOR CON MEDIDAS DE 80 x 80 cm, TAPA CON CONTRAMARCO DE ANGULO DE 1-1/4 x 1/4" DE ESPESOR, REFORZADA CON VARILLA DEL # 2 @ 20 CM EN AMBOS LADOS, DOBLE HAZA, IMPERMEABILIZANTE INTEGRAL PROP. 2 KG/SACO DE CEMENTO, POLLOS O CALZAS, APLICACIÓN DE DOS MANOS DE PINTURA ANTICORROSIVA ALKIDALICA EN TODO EL ACERO DE REFUERZO Y DE LA TAPA, APLICACION DE SISTEMA SELLADOR DE SUPERFICIES A BASE DE PRIMER NEARSEAL10 Y SELLADOR DE POLIURETANO DURAFLOOR 750 A DOS MANOS,CIMBRA, ARMADO, COLADO, VIBRADO, PRUEBAS DE LABORATORIO, DESCIMBRADO, CURADO, MATERIALES, MANO DE OBRA, HERRAMIENTA, EQUIPO Y TODO LO NECESARIO PARA LA CORRECTA EJECUCIÓN DE LOS TRABAJOS.</t>
  </si>
  <si>
    <t>ÁREAS EXTERIORES</t>
  </si>
  <si>
    <t>A</t>
  </si>
  <si>
    <t>A.I</t>
  </si>
  <si>
    <t>A.I.1</t>
  </si>
  <si>
    <t>A.I.2</t>
  </si>
  <si>
    <t>A.II</t>
  </si>
  <si>
    <t>A.III.1</t>
  </si>
  <si>
    <t>A.III.2</t>
  </si>
  <si>
    <t>A.III.3</t>
  </si>
  <si>
    <t>A.III.4</t>
  </si>
  <si>
    <t>A.III.5</t>
  </si>
  <si>
    <t>A.III.6</t>
  </si>
  <si>
    <t>A.III.7</t>
  </si>
  <si>
    <t>A.III.8</t>
  </si>
  <si>
    <t>A.IV</t>
  </si>
  <si>
    <t>A.IV.1</t>
  </si>
  <si>
    <t>A.IV.2</t>
  </si>
  <si>
    <t>A.IV.3</t>
  </si>
  <si>
    <t>A.IV.4</t>
  </si>
  <si>
    <t>A.IV.5</t>
  </si>
  <si>
    <t>A.IV.6</t>
  </si>
  <si>
    <t>A.IV.7</t>
  </si>
  <si>
    <t>A.IV.8</t>
  </si>
  <si>
    <t>A.IV.11</t>
  </si>
  <si>
    <t>A.V.</t>
  </si>
  <si>
    <t>A.V.1</t>
  </si>
  <si>
    <t>A.V.2</t>
  </si>
  <si>
    <t>A.V.3</t>
  </si>
  <si>
    <t>A.V.4</t>
  </si>
  <si>
    <t>A.V.5</t>
  </si>
  <si>
    <t>A.V.6</t>
  </si>
  <si>
    <t>A.V.7</t>
  </si>
  <si>
    <t>A.V.8</t>
  </si>
  <si>
    <t>A.V.9</t>
  </si>
  <si>
    <t>A.V.10</t>
  </si>
  <si>
    <t>A.V.11</t>
  </si>
  <si>
    <t>A.VII.</t>
  </si>
  <si>
    <t>A.VI.1</t>
  </si>
  <si>
    <t>A.VI.</t>
  </si>
  <si>
    <t>A.VI.2</t>
  </si>
  <si>
    <t>A.VI.3</t>
  </si>
  <si>
    <t>A.VII.1</t>
  </si>
  <si>
    <t>A.VII.2</t>
  </si>
  <si>
    <t>A.VII.3</t>
  </si>
  <si>
    <t>A.VII.4</t>
  </si>
  <si>
    <t>A.VII.5</t>
  </si>
  <si>
    <t>A.VII.6</t>
  </si>
  <si>
    <t>A.VII.7</t>
  </si>
  <si>
    <t>A.VII.8</t>
  </si>
  <si>
    <t>A.VII.9</t>
  </si>
  <si>
    <t>A.VII.11</t>
  </si>
  <si>
    <t>A.VII.12</t>
  </si>
  <si>
    <t>A.VIII.1</t>
  </si>
  <si>
    <t>A.VIII.2</t>
  </si>
  <si>
    <t>A.VIII.3</t>
  </si>
  <si>
    <t>A.VIII.4</t>
  </si>
  <si>
    <t>A.VIII.5</t>
  </si>
  <si>
    <t>A.VIII.6</t>
  </si>
  <si>
    <t>A.VIII.7</t>
  </si>
  <si>
    <t>A.VIII.8</t>
  </si>
  <si>
    <t>A.VIII.9</t>
  </si>
  <si>
    <t xml:space="preserve">A.IX. </t>
  </si>
  <si>
    <t>A.IX.1</t>
  </si>
  <si>
    <t>A.IX.2</t>
  </si>
  <si>
    <t>A.IX.3</t>
  </si>
  <si>
    <t>A.IX.4</t>
  </si>
  <si>
    <t>A.IX.5</t>
  </si>
  <si>
    <t>A.IX.6</t>
  </si>
  <si>
    <t>A.IX.7</t>
  </si>
  <si>
    <t>A.IX.8</t>
  </si>
  <si>
    <t>A.IX.9</t>
  </si>
  <si>
    <t>A.IX.10</t>
  </si>
  <si>
    <t>A.IX.11</t>
  </si>
  <si>
    <t>A.IX.12</t>
  </si>
  <si>
    <t>A.IX.13</t>
  </si>
  <si>
    <t>A.IX.14</t>
  </si>
  <si>
    <t>A.IX.15</t>
  </si>
  <si>
    <t>A.IX.16</t>
  </si>
  <si>
    <t>A.IX.17</t>
  </si>
  <si>
    <t>A.IX.18</t>
  </si>
  <si>
    <t>A.IX.19</t>
  </si>
  <si>
    <t>A.IX.20</t>
  </si>
  <si>
    <t>A.IX.21</t>
  </si>
  <si>
    <t>A.IX.22</t>
  </si>
  <si>
    <t>A.IX.23</t>
  </si>
  <si>
    <t>A.IX.24</t>
  </si>
  <si>
    <t>A.IX.26</t>
  </si>
  <si>
    <t>A.X.1</t>
  </si>
  <si>
    <t>A.X.</t>
  </si>
  <si>
    <t>A.X.2</t>
  </si>
  <si>
    <t>A.X.3</t>
  </si>
  <si>
    <t>A.X.4</t>
  </si>
  <si>
    <t>A.X.5</t>
  </si>
  <si>
    <t>A.X.6</t>
  </si>
  <si>
    <t>A.X.7</t>
  </si>
  <si>
    <t>A.X.8</t>
  </si>
  <si>
    <t>A.X.9</t>
  </si>
  <si>
    <t>A.X.10</t>
  </si>
  <si>
    <t>A.X.11</t>
  </si>
  <si>
    <t>A.X.12</t>
  </si>
  <si>
    <t>A.X.13</t>
  </si>
  <si>
    <t>A.X.14</t>
  </si>
  <si>
    <t>A.X.15</t>
  </si>
  <si>
    <t>A.X.16</t>
  </si>
  <si>
    <t>A.X.17</t>
  </si>
  <si>
    <t>A.X.18</t>
  </si>
  <si>
    <t>A.X.19</t>
  </si>
  <si>
    <t>A.X.20</t>
  </si>
  <si>
    <t>A.X.21</t>
  </si>
  <si>
    <t>A.X.22</t>
  </si>
  <si>
    <t>A.X.23</t>
  </si>
  <si>
    <t>A.X.24</t>
  </si>
  <si>
    <t>A.X.25</t>
  </si>
  <si>
    <t>A.X.26</t>
  </si>
  <si>
    <t>A.XI.</t>
  </si>
  <si>
    <t>A.XI.1</t>
  </si>
  <si>
    <t>A.XI.2</t>
  </si>
  <si>
    <t>A.XI.4</t>
  </si>
  <si>
    <t>A.XI.5</t>
  </si>
  <si>
    <t>A.XI.6</t>
  </si>
  <si>
    <t>A.XI.7</t>
  </si>
  <si>
    <t>A.XI.8</t>
  </si>
  <si>
    <t>A.XI.9</t>
  </si>
  <si>
    <t>A.XI.10</t>
  </si>
  <si>
    <t>A.XI.11</t>
  </si>
  <si>
    <t>A.XI.12</t>
  </si>
  <si>
    <t>A.XI.13</t>
  </si>
  <si>
    <t>A.XI.14</t>
  </si>
  <si>
    <t>A.XI.21</t>
  </si>
  <si>
    <t>A.XI.22</t>
  </si>
  <si>
    <t>A.XI.23</t>
  </si>
  <si>
    <t>A.XI.24</t>
  </si>
  <si>
    <t>A.XI.25</t>
  </si>
  <si>
    <t>A.XI.26</t>
  </si>
  <si>
    <t>A.XI.27</t>
  </si>
  <si>
    <t>A.XI.28</t>
  </si>
  <si>
    <t>A.XI.29</t>
  </si>
  <si>
    <t>A.XI.30</t>
  </si>
  <si>
    <t>A.XI.31</t>
  </si>
  <si>
    <t>A.XI.32</t>
  </si>
  <si>
    <t>A.XI.33</t>
  </si>
  <si>
    <t>A.XI.34</t>
  </si>
  <si>
    <t>A.XII.</t>
  </si>
  <si>
    <t>A.XII.2</t>
  </si>
  <si>
    <t>A.XII.3</t>
  </si>
  <si>
    <t>A.XII.4</t>
  </si>
  <si>
    <t>A.XII.5</t>
  </si>
  <si>
    <t>A.XII.6</t>
  </si>
  <si>
    <t>A.XII.7</t>
  </si>
  <si>
    <t>A.XII.8</t>
  </si>
  <si>
    <t>A.XII.9</t>
  </si>
  <si>
    <t>A.XII.10</t>
  </si>
  <si>
    <t>A.XII.11</t>
  </si>
  <si>
    <t>A.XII.12</t>
  </si>
  <si>
    <t>A.XII.13</t>
  </si>
  <si>
    <t>A.XII.14</t>
  </si>
  <si>
    <t>A.XII.15</t>
  </si>
  <si>
    <t>A.XII.16</t>
  </si>
  <si>
    <t>A.XII.17</t>
  </si>
  <si>
    <t>A.XII.18</t>
  </si>
  <si>
    <t>A.XII.19</t>
  </si>
  <si>
    <t>A.XII.20</t>
  </si>
  <si>
    <t>B</t>
  </si>
  <si>
    <t>PALAPAS DE FILETEO</t>
  </si>
  <si>
    <t>B.I</t>
  </si>
  <si>
    <t>ESTRUCTURAL</t>
  </si>
  <si>
    <t>B.I.1</t>
  </si>
  <si>
    <t>B.I.2</t>
  </si>
  <si>
    <t>B.I.3</t>
  </si>
  <si>
    <t>B.I.4</t>
  </si>
  <si>
    <t>B.I.5</t>
  </si>
  <si>
    <t>B.I.6</t>
  </si>
  <si>
    <t>B.I.7</t>
  </si>
  <si>
    <t>B.I.8</t>
  </si>
  <si>
    <t>B.I.9</t>
  </si>
  <si>
    <t>B.I.10</t>
  </si>
  <si>
    <t>B.I.11</t>
  </si>
  <si>
    <t>B.I.12</t>
  </si>
  <si>
    <t>B.I.13</t>
  </si>
  <si>
    <t>B.I.14</t>
  </si>
  <si>
    <t>B.II</t>
  </si>
  <si>
    <t>ALBAÑILERIA Y ACABADOS</t>
  </si>
  <si>
    <t>B.II.1</t>
  </si>
  <si>
    <t>B.II.2</t>
  </si>
  <si>
    <t>B.II.3</t>
  </si>
  <si>
    <t>B.II.4</t>
  </si>
  <si>
    <t>B.II.5</t>
  </si>
  <si>
    <t>B.II.6</t>
  </si>
  <si>
    <t>B.III</t>
  </si>
  <si>
    <t>INSTALACION HIDRAULICA</t>
  </si>
  <si>
    <t>B.III.1</t>
  </si>
  <si>
    <t>SAL</t>
  </si>
  <si>
    <t>B.III.2</t>
  </si>
  <si>
    <t>B.III.3</t>
  </si>
  <si>
    <t>B.III.4</t>
  </si>
  <si>
    <t>B.III.5</t>
  </si>
  <si>
    <t>B.IV</t>
  </si>
  <si>
    <t xml:space="preserve">INSTALACION SANITARIA </t>
  </si>
  <si>
    <t>B.IV.1</t>
  </si>
  <si>
    <t>B.IV.2</t>
  </si>
  <si>
    <t>B.IV.3</t>
  </si>
  <si>
    <t>B.IV.5</t>
  </si>
  <si>
    <t>B.V</t>
  </si>
  <si>
    <t>B.V.1</t>
  </si>
  <si>
    <t>PZA.</t>
  </si>
  <si>
    <t>B.V.2</t>
  </si>
  <si>
    <t>B.V.3</t>
  </si>
  <si>
    <t>B.V.4</t>
  </si>
  <si>
    <t>B.V.5</t>
  </si>
  <si>
    <t>B.V.6</t>
  </si>
  <si>
    <t>B.V.7</t>
  </si>
  <si>
    <t>B.V.8</t>
  </si>
  <si>
    <t>B.V.9</t>
  </si>
  <si>
    <t>B.V.10</t>
  </si>
  <si>
    <t>B.VI</t>
  </si>
  <si>
    <t>B.VI.1</t>
  </si>
  <si>
    <t>SUMINISTRO Y COLOCACION DE POLIN MONTEN 6MT12 (5.8Kg/ml) EN CAJA, INCLUYE: HABILITADO, ARMADO, SOLDADURA INDICADA EN PLANOS, TRASLADO DE MATERIAL, APLICACION DE PRIMARIO ANTICORROSIVO, MANIOBRAS, ANDAMIOS, ACARREOS DENTRO Y FUERA DE LA OBRA, ACABADO FINAL CON PINTURA DE ESMALTE ESPECIFICADA POR LA SUPERVISION.</t>
  </si>
  <si>
    <t>B.VI.2</t>
  </si>
  <si>
    <t>B.VI.3</t>
  </si>
  <si>
    <t>B.VI.4</t>
  </si>
  <si>
    <t>B.VI.5</t>
  </si>
  <si>
    <t>B.VI.6</t>
  </si>
  <si>
    <t>B.VI.7</t>
  </si>
  <si>
    <t>B.VI.8</t>
  </si>
  <si>
    <t>JGO</t>
  </si>
  <si>
    <t>B.VI.9</t>
  </si>
  <si>
    <t>B.VI.10</t>
  </si>
  <si>
    <t>B.VI.11</t>
  </si>
  <si>
    <t>INSTALACION ELECTRICA</t>
  </si>
  <si>
    <t>B.V.12</t>
  </si>
  <si>
    <t>B.V.13</t>
  </si>
  <si>
    <t>C</t>
  </si>
  <si>
    <t>BAÑOS</t>
  </si>
  <si>
    <t>C.I</t>
  </si>
  <si>
    <t xml:space="preserve">CIMENTACION </t>
  </si>
  <si>
    <t>C.I.1</t>
  </si>
  <si>
    <t>C.I.2</t>
  </si>
  <si>
    <t>C.I.3</t>
  </si>
  <si>
    <t>C.I.4</t>
  </si>
  <si>
    <t>C.I.5</t>
  </si>
  <si>
    <t>C.I.6</t>
  </si>
  <si>
    <t>C.II</t>
  </si>
  <si>
    <t>C.II.1</t>
  </si>
  <si>
    <t>C.II.2</t>
  </si>
  <si>
    <t>C.II.3</t>
  </si>
  <si>
    <t>C.III</t>
  </si>
  <si>
    <t xml:space="preserve"> ALBAÑILERIA Y ACABADOS</t>
  </si>
  <si>
    <t>C.III.1</t>
  </si>
  <si>
    <t>C.III.2</t>
  </si>
  <si>
    <t>C.III.3</t>
  </si>
  <si>
    <t>C.III.4</t>
  </si>
  <si>
    <t>C.III.5</t>
  </si>
  <si>
    <t>C.III.6</t>
  </si>
  <si>
    <t>C.III.7</t>
  </si>
  <si>
    <t>C.III.8</t>
  </si>
  <si>
    <t>C.III.9</t>
  </si>
  <si>
    <t>C.III.10</t>
  </si>
  <si>
    <t>C.III.11</t>
  </si>
  <si>
    <t>C.III.12</t>
  </si>
  <si>
    <t>C.III.13</t>
  </si>
  <si>
    <t>C.III.14</t>
  </si>
  <si>
    <t>C.III.15</t>
  </si>
  <si>
    <t>C.IV</t>
  </si>
  <si>
    <t>CANCELERÍA Y HERRERIA</t>
  </si>
  <si>
    <t>C.IV.1</t>
  </si>
  <si>
    <t>C.IV.2</t>
  </si>
  <si>
    <t>C.IV.3</t>
  </si>
  <si>
    <t>C.IV.4</t>
  </si>
  <si>
    <t>C.IV.5</t>
  </si>
  <si>
    <t>C.V</t>
  </si>
  <si>
    <t>INSTALACIONES HIDRÁULICA</t>
  </si>
  <si>
    <t>C.V.1</t>
  </si>
  <si>
    <t>C.V.2</t>
  </si>
  <si>
    <t>C.V.3</t>
  </si>
  <si>
    <t>C.V.4</t>
  </si>
  <si>
    <t>C.VI</t>
  </si>
  <si>
    <t xml:space="preserve"> INSTALACIONES SANITARIA</t>
  </si>
  <si>
    <t>C.VI.1</t>
  </si>
  <si>
    <t>C.VI.2</t>
  </si>
  <si>
    <t>C.VI.3</t>
  </si>
  <si>
    <t>C.VI.4</t>
  </si>
  <si>
    <t>C.VI.5</t>
  </si>
  <si>
    <t>C.VI.6</t>
  </si>
  <si>
    <t>C.VI.7</t>
  </si>
  <si>
    <t>C.VI.8</t>
  </si>
  <si>
    <t>C.VI.9</t>
  </si>
  <si>
    <t>C.VI.10</t>
  </si>
  <si>
    <t>C.VII</t>
  </si>
  <si>
    <t>C.VII.1</t>
  </si>
  <si>
    <t>C.VII.2</t>
  </si>
  <si>
    <t>C.VII.3</t>
  </si>
  <si>
    <t>D</t>
  </si>
  <si>
    <t>LOCKERS</t>
  </si>
  <si>
    <t>D.I</t>
  </si>
  <si>
    <t>D.I.1</t>
  </si>
  <si>
    <t>D.I.2</t>
  </si>
  <si>
    <t>D.I.3</t>
  </si>
  <si>
    <t>D.I.4</t>
  </si>
  <si>
    <t>D.I.5</t>
  </si>
  <si>
    <t>D.I.6</t>
  </si>
  <si>
    <t>D.II.1</t>
  </si>
  <si>
    <t>D.II.2</t>
  </si>
  <si>
    <t>D.II.3</t>
  </si>
  <si>
    <t>D.II.4</t>
  </si>
  <si>
    <t>D.II.5</t>
  </si>
  <si>
    <t>D.III</t>
  </si>
  <si>
    <t>D.III.1</t>
  </si>
  <si>
    <t>D.III.2</t>
  </si>
  <si>
    <t>D.III.3</t>
  </si>
  <si>
    <t>D.III.4</t>
  </si>
  <si>
    <t>D.III.5</t>
  </si>
  <si>
    <t>D.III.6</t>
  </si>
  <si>
    <t>D.III.7</t>
  </si>
  <si>
    <t>D.III.8</t>
  </si>
  <si>
    <t>D.IV</t>
  </si>
  <si>
    <t>HERRERIA</t>
  </si>
  <si>
    <t>D.IV.1</t>
  </si>
  <si>
    <t>D.IV.2</t>
  </si>
  <si>
    <t>D.V</t>
  </si>
  <si>
    <t xml:space="preserve"> INSTALACIONES ELÉCTRICAS</t>
  </si>
  <si>
    <t>D.V.1</t>
  </si>
  <si>
    <t>D.V.2</t>
  </si>
  <si>
    <t>D.V.3</t>
  </si>
  <si>
    <t>E</t>
  </si>
  <si>
    <t>ARTESA Y ALMACEN</t>
  </si>
  <si>
    <t>E.I</t>
  </si>
  <si>
    <t>E.I.1</t>
  </si>
  <si>
    <t>E.I.2</t>
  </si>
  <si>
    <t>E.I.3</t>
  </si>
  <si>
    <t>E.I.4</t>
  </si>
  <si>
    <t>E.I.5</t>
  </si>
  <si>
    <t>E.I.6</t>
  </si>
  <si>
    <t>E.II</t>
  </si>
  <si>
    <t xml:space="preserve">ESTRUCTURAL </t>
  </si>
  <si>
    <t>E.II.1</t>
  </si>
  <si>
    <t>E.II.2</t>
  </si>
  <si>
    <t>E.II.3</t>
  </si>
  <si>
    <t>E.III</t>
  </si>
  <si>
    <t>E.III.1</t>
  </si>
  <si>
    <t>E.III.2</t>
  </si>
  <si>
    <t>E.III.3</t>
  </si>
  <si>
    <t>E.III.4</t>
  </si>
  <si>
    <t>E.III.5</t>
  </si>
  <si>
    <t>E.III.6</t>
  </si>
  <si>
    <t>E.III.7</t>
  </si>
  <si>
    <t>E.III.8</t>
  </si>
  <si>
    <t>E.III.9</t>
  </si>
  <si>
    <t>E.III.10</t>
  </si>
  <si>
    <t>E.IV</t>
  </si>
  <si>
    <t>E.IV.1</t>
  </si>
  <si>
    <t>E.IV.2</t>
  </si>
  <si>
    <t>E.IV.3</t>
  </si>
  <si>
    <t>E.IV.4</t>
  </si>
  <si>
    <t>F</t>
  </si>
  <si>
    <t>CASETA DE ACCESO</t>
  </si>
  <si>
    <t>F.I</t>
  </si>
  <si>
    <t>F.I.1</t>
  </si>
  <si>
    <t>F.I.2</t>
  </si>
  <si>
    <t>F.I.3</t>
  </si>
  <si>
    <t>F.I.4</t>
  </si>
  <si>
    <t>F.I.5</t>
  </si>
  <si>
    <t>F.I.6</t>
  </si>
  <si>
    <t>F.I.7</t>
  </si>
  <si>
    <t>F.II.</t>
  </si>
  <si>
    <t xml:space="preserve"> ALBAÑILERÍA Y ACABADOS </t>
  </si>
  <si>
    <t>F.II.1</t>
  </si>
  <si>
    <t>F.II.2</t>
  </si>
  <si>
    <t>F.II.3</t>
  </si>
  <si>
    <t>F.II.4</t>
  </si>
  <si>
    <t>F.II.5</t>
  </si>
  <si>
    <t>F.II.6</t>
  </si>
  <si>
    <t>F.II.7</t>
  </si>
  <si>
    <t>F.II.8</t>
  </si>
  <si>
    <t>F.II.9</t>
  </si>
  <si>
    <t>F.II.10</t>
  </si>
  <si>
    <t>F.II.11</t>
  </si>
  <si>
    <t>F.II.12</t>
  </si>
  <si>
    <t>F.II.13</t>
  </si>
  <si>
    <t>F.II.14</t>
  </si>
  <si>
    <t>F.III.</t>
  </si>
  <si>
    <t>CANCELERIA Y CARPINTERÍA</t>
  </si>
  <si>
    <t>F.III.1</t>
  </si>
  <si>
    <t>F.III.2</t>
  </si>
  <si>
    <t>F.III.3</t>
  </si>
  <si>
    <t>F.III.4</t>
  </si>
  <si>
    <t>F.III.5</t>
  </si>
  <si>
    <t>F.III.6</t>
  </si>
  <si>
    <t>F.III.7</t>
  </si>
  <si>
    <t>F.III.8</t>
  </si>
  <si>
    <t>F.IV.</t>
  </si>
  <si>
    <t>MUEBLES DE BAÑO</t>
  </si>
  <si>
    <t>F.IV.1</t>
  </si>
  <si>
    <t>F.IV.2</t>
  </si>
  <si>
    <t>F.V.</t>
  </si>
  <si>
    <t>CUBIERTA</t>
  </si>
  <si>
    <t>F.V.1</t>
  </si>
  <si>
    <t>F.V.2</t>
  </si>
  <si>
    <t>PZ</t>
  </si>
  <si>
    <t>F.V.3</t>
  </si>
  <si>
    <t>F.V.4</t>
  </si>
  <si>
    <t>F.VI.</t>
  </si>
  <si>
    <t>F.VI.1</t>
  </si>
  <si>
    <t>F.VI.2</t>
  </si>
  <si>
    <t>F.VI.3</t>
  </si>
  <si>
    <t>F.VI.4</t>
  </si>
  <si>
    <t>F.VI.5</t>
  </si>
  <si>
    <t>F.VI.6</t>
  </si>
  <si>
    <t>F.VI.7</t>
  </si>
  <si>
    <t>F.VI.8</t>
  </si>
  <si>
    <t>F.VI.9</t>
  </si>
  <si>
    <t>F.VI.10</t>
  </si>
  <si>
    <t>F.VI.11</t>
  </si>
  <si>
    <t>F.VI.12</t>
  </si>
  <si>
    <t>F.VI.13</t>
  </si>
  <si>
    <t>F.VI.14</t>
  </si>
  <si>
    <t>F.VII.</t>
  </si>
  <si>
    <t xml:space="preserve">INSTALACIONES DE AIRE ACONDICIONADO </t>
  </si>
  <si>
    <t>F.VIII.1</t>
  </si>
  <si>
    <t>F.VIII.2</t>
  </si>
  <si>
    <t xml:space="preserve">         SUMINISTRO E INSTALACIÓN DE LETRERO ALUSIVO A LA OBRA DE 3.00 X 2.00 MTS., ELABORADO CON LONA VULCANIZABLE CON OJILLOS A CADA 15 CMS. SEGÚN CROQUIS, INCLUYE: PLANO INTEGRAL, PERSPECTIVAS, MANO DE OBRA, LIMPIEZA Y TODO LO NECESARIO PARA LA CORRECTA EJECUCIÓN DE LOS TRABAJOS.</t>
  </si>
  <si>
    <t xml:space="preserve">         SUMINISTRO Y COLOCACION DE TAPIALES PARA PROTECCION DE OBRA, A BASE DE POSTES DE MADERA DE PINO Y TRIPLAY DE MADERA DE PINO Y LONA VULCANIZABLE CON GRAFICOS DE ACUERDO A LA ZONA, INCLUYE: EQUIPO,  HERRAMIENTA, MAQUINARIA, MANO DE OBRA, LIMPIEZA Y TODO LO NECESARIO PARA LA CORRECTA EJECUCIÓN DE LOS TRABAJOS. P.U.O.T.</t>
  </si>
  <si>
    <t>A.II.1.1</t>
  </si>
  <si>
    <t xml:space="preserve">         TRAZO DURANTE LA EJECUCIÓN DE LOS TRABAJOS INCLUYE: EQUIPO TOPOGRÁFICO, MANO DE OBRA, MATERIALES, HERRAMIENTA, ESTABLECER REFERENCIAS EN CAMPO Y EQUIPO Y TODO LO NECESARIO PARA LA CORRECTA EJECUCIÓN DE LOS TRABAJOS.</t>
  </si>
  <si>
    <t>A.II.1.2</t>
  </si>
  <si>
    <t xml:space="preserve">         EXCAVACION MANUAL O POR MEDIO MECANICO EN TERRENO CON CUALQUIER CLASIFICACION Y PROFUNDIDAD EN PRESENCIA DE AGUA O EN SECO.INCLUYE: EQUIPO DE BOMBEO PARA ACHIQUE DE MANTOS FREÁTICOS, TRAZO, NIVELACION, AFINE DE FONDO Y TALUDES, RETIRO DE MATERIAL HASTA 10 MTS. DE DISTANCIA HORIZONTAL, MATERIALES, MANO DE OBRA, HERRAMIENTA Y EQUIPO NECESARIO PARA LA CORRECTA EJECUCION DE LOS TRABAJOS.</t>
  </si>
  <si>
    <t>A.II.1.3</t>
  </si>
  <si>
    <t>A.II.1.4</t>
  </si>
  <si>
    <t>A.II.1. 5</t>
  </si>
  <si>
    <t xml:space="preserve">         FABRICACION DE MURO A BASE DE BLOCK DE BLOCK 20X20X40CM, MM-01, JUNTEADO CON MORTERO CEMENTO ARENA PROP 1:4, A UNA  ALTURA DE 0.60 A 1.25 SOBRE NIVEL DE TERRENO NATURAL O DE PISO TERMINADO, ACUERDO A PROYECTO, INCLUYE: CASTILLOS AHOGADOS DE VARILLA DEL NO. 3 Y RELLENO CON CONCRETO f'c= 150 Kg/Cm²  IMPERMEABILIZANTE INTEGRAL TIPO FESTERGRAL A RAZON DE 2KG/SACO DE 50Kg.  A CADA  1.00 MT,    MATERIALES, MANO DE OBRA, HERRAMIENTA, EQUIPO Y TODO LO NECESARIO PARA LA CORRECTA EJECUCIÓN DE LOS TRABAJOS.</t>
  </si>
  <si>
    <t>A.II.1. 6</t>
  </si>
  <si>
    <t xml:space="preserve">         CADENA DE DESPLANTE CD-1 DE CONCRETO F'C= 200 KG/CM2, DE 20 x 20 CM, REFORZADO CON 4 VARILLAS DE 3/8''(9.1mm), ESTRIOS DE 1/4''(6.4mm) @20cm, INCLUYE: BOMBA DE ACHIQUE, IMPERMEABILIZANTE INTEGRAL PROP. 2 KG/SACO DE CEMENTO, POLLOS O CALZAS, APLICACIÓN DE DOS MANOS DE PINTURA ANTICORROSIVA ALKIDALICA EN EL ACERO DE REFUERZO, CIMBRA, ARMADO, COLADO, VIBRADO, PRUEBAS DE LABORATORIO, DESCIMBRADO, CURADO, MATERIALES, MANO DE OBRA, HERRAMIENTA, EQUIPO Y TODO LO NECESARIO PARA LA CORRECTA EJECUCIÓN DE LOS TRABAJOS.</t>
  </si>
  <si>
    <t>A.II.1. 7</t>
  </si>
  <si>
    <t xml:space="preserve">         CORTE DE TERRENO POR MEDIOS MECANICOS. INCLUYE: ACARREOS DENTRO DE LA OBRA Y FUERA DE LA OBRA AL TIRADERO MUNICIPAL O DONDE SUPERVICION AUTORISE, MANO DE OBRA, HERRAMIENTA Y EQUIPO NECESARIO.</t>
  </si>
  <si>
    <t>A.II.1. 8</t>
  </si>
  <si>
    <t xml:space="preserve">         RELLENO COMPACTADO CON EQUIPO MECANICO MANUAL EN CAPAS DE 20 CM. EN CEPA, CON MATERIAL SELECCIONADO PRODUCTO DE BANCO, COMPACTADO AL 90% PROCTOR. INCLUYE: CRIBADO DEL MATERIAL, ACARREOS DENTRO DE LA OBRA, INCORPORACION DE HUMEDAD, MANO DE OBRA, HERRAMIENTA Y EQUIPO NECESARIO.</t>
  </si>
  <si>
    <t>A.III</t>
  </si>
  <si>
    <t xml:space="preserve">      ESTACIONAMIENTO</t>
  </si>
  <si>
    <t xml:space="preserve">         TRAZO Y NIVELACION DE TERRACERIAS PARA VIALIDADES CON EQUIPO DE TOPOGRAFIA DE LOS EJES, LIMITES Y DETALLES CONSTRUCTIVOS DE LOS TRABAJOS. DEBERA COLOCAR REFERENCIAS FIJAS, FUERA DE LAS AREAS DE LOS TRABAJOS PARA ASEGURAR LOS ALINEAMIENTOS Y NIVELES. INCLUYE: LOS MATERIALES, MANO DE OBRA, HERRAMIENTA Y EQUIPO NECESARIO.</t>
  </si>
  <si>
    <t xml:space="preserve">         TRATAMIENTO DE LA SUBRASANTE DE 20 CMS. INCLUYE: ESCARIFICADO, APERTURA DE CAJA, PAPEO DEL MATERIAL MAYOR A 3" MANUAL, FORMACION DE LA CAPA SUBRASANTE, INCORPORACION DE HUMEDAD OPTIMA, TENDIDO, AFINE Y COMPACTACION AL 95% DE SU PVSM, CON UN ESPESOR DE 10CM, CARGA Y ACARREOS, INCLUYE LA MANO DE OBRA Y EQUIPO NECESARIO. (P.U.O.T.)</t>
  </si>
  <si>
    <t xml:space="preserve">         CONSTRUCCION  DE  BASE  HIDRAULICA  CON  MATERIAL PETREO A TAMAÑO MAXIMO DE 1 1/2", PARCIALMENTE TRITURADO PROVENIENTE DE BANCO. INCLUYE: ACARREOS, INCORPORACION DE HUMEDAD, HOMOGENIZACION, TENDIDO, AFINE Y COMPACTACION AL 100% DE SU PVSM, ESPESOR DE 20 CM. COMPACTOS, LIMPIEZA PREVIA DEL AREA, MANO DE OBRA, MATERIALES, HERRAMIENTA, EQUIPO NECESARIO.</t>
  </si>
  <si>
    <t xml:space="preserve">         CONSTRUCCIÓN DE PAVIMENTO A BASE DE CONCRETO DE 15 CM. DE ESPESOR CON CONCRETO HIDRÁULICO MR-42, T.M.A. 1 1/2", ACABADO FINAL EN  ESTAMPADO CON MOLDE MODELO ASHLAR NEW ENGLAND SLATE AS100  DE 24"X24", MARCA PROLINE O SIMILAR EN CALIDAD. INCLUYE: DESMOLDANTE EN COLOR CHOCOLATE, , PASAJUNTAS LONGITUDINALES DE VARILLA CORRUGADA DE 1/2" X 70 CM @ 75 CM. DE SEPARACIÓN A CENTROS, PASAJUNTAS TRANSVERSALES DE VARILLA LISA DE 3/4" X 46 CM @ 30 CM. DE SEPARACIÓN, CANASTILLA METALICA, JUNTAS FRÍAS CON APLICACIÓN DE SELLADOR AUTONIVELANTE PARA SELLAR EL CORTE Y CINTILLA DE POLIURETANO (BACKER-ROD), VIGILANCIA Y CUIDADO DE CONCRETO POR 24 HORAS DESPUÉS DEL COLADO, MANO DE OBRA, EQUIPO, HERRAMIENTA, AFINE, CIMBRA, DESCIMBRADO, VIDRADO, RODILLO VIBRATORIO, CORTE CON DISCO Y MATERIALES. (P.U.O.T.)</t>
  </si>
  <si>
    <t xml:space="preserve">         SUMINISTRO Y COLOCACIÓN DE JUNTA DE DILATACIÓN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</si>
  <si>
    <t xml:space="preserve">         TRAZO Y NIVELACIÓN DE LOS ELEMENTOS DE CONSTRUCCION DURANTE TODO EL PROCESO DE LA OBRA, INCLUYE: MATERIALES PARA SEÑALAMIENTO, MANO DE OBRA, HERRAMIENTA MATERIALES, UBICACION DE REFERENCIAS DE NIVELES.</t>
  </si>
  <si>
    <t xml:space="preserve">         SUMINISTRO Y TENDIDO DE RELLENO CON MATERIAL DE BANCO, COMPACTADO AL 90% PROCTOR, INCLUYE: INCORPORACION DE HUMEDAD, EN CAPAS DE 20 CM. MATERIAL, COMPACTADOR, MANO DE OBRA HERRAMIENTA Y EQUIPO.</t>
  </si>
  <si>
    <t xml:space="preserve">         EXCAVACIÓN PARA CAJETES  CON EQUIPO O MANUAL EN MATERIAL TIPO II, PROFUNDIDAD DE EXCAVACIÓN DE 0 A 30cm  Y UN ANCHO DE 40cm, INCLUYE: AFINE Y COMPACTACION DEL FONDO,  ACOPIO DEL MATERIAL, ACARREOS FUERA DE LA OBRA, DONDE LA SUPERVISION LO INDIQUE, MATERIALES DE CONSUMO MENOR, EQUIPO, HERRAMIENTA, MANO DE OBRA, Y TODO LO NECESARIO PARA LA EJECUCIÓN DE LOS TRABAJOS.</t>
  </si>
  <si>
    <t xml:space="preserve">         SUMINISTRO Y COLOCACIÓN DE PLÁSTICO NEGRO DE POLIURETANO DE CALIBRE 600, INCLUYE: CORTES Y TRASLAPES EN CUYO CASO ESTOS SERÁN DE 50CM COMO MÍNIMO, ELEMENTOS DE FIJACIÓN, MATERIAL, MANO DE OBRA, EQUIPO, HERRAMIENTA MENOR, LIMPIEZA Y TODO LO NECESARIO PARA LA CORRECTA EJECUCIÓN DE LOS TRABAJOS.</t>
  </si>
  <si>
    <t xml:space="preserve">         FABRICACIÓN DE BANQUETAS DE CONCRETO PREMEZCLADO DE 10 CM. DE ESPESOR CON UNA RESISTENCIA DE F'C=250 KG/CM2 CON ADITIVO FESTERGRAL A RAZON DE 1.5 KG/ 50 KG DE CEMENTO, ACABADO PULIDO, REFORZADA CON MALLA ELECTROSOLDADA 6-6/10-10  INCLUYE: SILLETA PLASTICA CALZADORA , APLICACIÓN DE DOS MANOS DE PINTURA ANTICORROSIVA ALKIDALICA EN EL ACERO DE REFUERZO , TRAZO DE LOS TRABAJOS, T.M.A 1/2", VIBRADO, EQUIPO TOPOGRÁFICO SEGÚN DISEÑO, CORTE DE LOSAS CON DISCO DE DIAMANTE AL 1/3 DEL ESPESOR DE LA LOSA,   APLICACIÓN DE ESPUMA DE POLIETILENO DE CELDA CERRADA CLOSED CELL BACKER ROD COMO RESPALDO Y JUNTEADOR BASE POLIURETANO, AUTONIVELANTE,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NOTA: EL LICITANTE DEBERA DE CONSIDERAR LAS PRUEBAS DE LABORATORIO RESPECTIVAS EFECTUADAS POR UN LABORATORIO EXTERNO AL MISMO Y PRESENTARSE AL MOMENTO DE REALIZAR EL TRAMITE PARA EL PAGO DE ESTIMACIONES.</t>
  </si>
  <si>
    <t xml:space="preserve">         "FABRICACIÓN DE BANQUETAS DE CONCRETO PREMEZCLADO DE 10 CM. DE ESPESOR CON UNA RESISTENCIA DE F'C=250 KG/CM2 CON ADITIVO FESTERGRAL A RAZON DE 1.5 KG/ 50 KG DE CEMENTO, CON COLOR INTEGRAL COLOR AMARILLO OXIDO  EN PROPORCION Y DOSIFICACION SOLICITADA POR SUPERVISION , ACABADO ESTAMPADO CON MOLDE MODELO SQUARE TILE GRANITE SETS 4""X4"" ST 400  DE 32""X32"", MARCA PROLINE O SIMILAR EN CALIDAD APLICADO CON DESMOLDANTE COLOR CHOCOLATE, REFORZADA CON MALLA ELECTROSOLDADA 6-6/10-10  INCLUYE: SILLETA PLASTICA CALZADORA , APLICACIÓN DE DOS MANOS DE PINTURA ANTICORROSIVA ALKIDALICA EN EL ACERO DE REFUERZO , TRAZO DE LOS TRABAJOS, T.M.A 1/2"", VIBRADO, EQUIPO TOPOGRÁFICO SEGÚN DISEÑO, CORTE DE LOSAS CON DISCO DE DIAMANTE AL 1/3 DEL ESPESOR DE LA LOSA,   APLICACIÓN DE ESPUMA DE POLIETILENO DE CELDA CERRADA CLOSED CELL BACKER ROD COMO RESPALDO Y JUNTEADOR BASE POLIURETANO, AUTONIVELANTE,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NOTA: EL LICITANTE DEBERA DE CONSIDERAR LAS PRUEBAS DE LABORATORIO RESPECTIVAS EFECTUADAS POR UN LABORATORIO EXTERNO AL MISMO Y PRESENTARSE AL MOMENTO DE REALIZAR EL TRAMITE PARA EL PAGO DE ESTIMACIONES.</t>
  </si>
  <si>
    <t>A.IV. 9</t>
  </si>
  <si>
    <t xml:space="preserve">         FABRICACIÓN DE CENEFA  DE CONCRETO DE 30CM DE ANCHO Y  DE 10 CM. DE ESPESOR CON UNA RESISTENCIA DE F'C=250 KG/CM2 CON ADITIVO FESTERGRAL A RAZON DE 1.5 KG/ 50 KG DE CEMENTO, REFORZADA CON MALLA ELECTROSOLDADA 6-6/10-10, ACABADO PULIDO.  INCLUYE: SILLETA PLASTICA CALZADORA , APLICACIÓN DE DOS MANOS DE PINTURA ANTICORROSIVA ALKIDALICA EN EL ACERO DE REFUERZO , TRAZO DE LOS TRABAJOS, T.M.A 1/2", VIBRADO, EQUIPO TOPOGRÁFICO SEGÚN DISEÑO, CORTE DE LOSAS CON DISCO DE DIAMANTE AL 1/3 DEL ESPESOR DE LA LOSA,   APLICACIÓN DE ESPUMA DE POLIETILENO DE CELDA CERRADA CLOSED CELL BACKER ROD COMO RESPALDO Y JUNTEADOR BASE POLIURETANO, AUTONIVELANTE, APLICACION DE SISTEMA SELLADOR DE SUPERFICIES A BASE DE PRIMER NEARSEAL10 Y SELLADOR DE POLIURETANO DURAFLOOR 750 A DOS MANOS,  SE UTILIZARÁ CIMBRA METALICA MACHIMBRADA (NO SE ACEPTARÁ CIMBRA DE MADERA), COLADO, VIBRADO, DESCIMBRADO, CURADO DURANTE LOS PRIMEROS 7 DÍAS DESPUÉS DEL COLADO, TENDIDO REGLEADO, EQUIPO, HERRAMIENTA, CONSUMIBLES,  MANO DE OBRA, VIGILANCIA Y CUIDADO DE CONCRETO POR 24 HORAS DESPUÉS DEL COLADO Y TODO LO NECESARIO PARA LA CORRECTA EJECUCIÓN DE LOS TRABAJOS. NOTA: EL LICITANTE DEBERA DE CONSIDERAR LAS PRUEBAS DE LABORATORIO RESPECTIVAS EFECTUADAS POR UN LABORATORIO EXTERNO AL MISMO Y PRESENTARSE AL MOMENTO DE REALIZAR EL TRAMITE PARA EL PAGO DE ESTIMACIONES.</t>
  </si>
  <si>
    <t>A.IV. 10</t>
  </si>
  <si>
    <t xml:space="preserve">         FABRICACIÓN DE GUARNICIÓN  TIPO CAJETE DE JARDINERAS, A BASE DE CONCRETO DE 20x20 CM. RESISTENCIA DE F'C= 200 KG/CM2, COLOR APARENTE ACABADO PULIDO. INCLUYE: PRUEBAS DE LABORATORIO,  BOLEADO DE FILOS SUPERIORES, MATERIALES, CIMBRA METÁLICA, CURADO, VIBRADO A SISTEMA MECÁNICO, EQUIPO, MANO DE OBRA, HERRAMIENTA Y TODO LO NECESARIO PARA LA CORRECTA EJECUCIÓN DE LOS TRABAJOS.</t>
  </si>
  <si>
    <t xml:space="preserve">         CONFINAMIENTO DE GUARNICION CON MATERIAL SELECCIONADO PRODUCTO DE LA EXCAVACION, LIBRE DE BOLEOS DE MAS DE 3", PRODUCTO DE LA EXCAVACION: INCLUYE MANO DE OBRA Y HERRAMIENTA.</t>
  </si>
  <si>
    <t xml:space="preserve">         FABRICACIÓN DE RAMPA VEHICULAR DE CONCRETO DE 12 CM. DE ESPESOR CON UNA RESISTENCIA DE F'C=250 KG/CM2, CON FESTERGRAL A RAZON DE 1.5 KG/ 50 KG DE CEMENTO, ACABADO ASTRIADO FINO, REFORZADA CON  MALLA ELECTROSOLDADA 6-6/10-10, INCLUYE: DENTELLÓN DE 15 X 20 CM CON 4 VAR. 3/8" Y ESTRIBOS # 2 @ 20 CM, A TODO EL ACERO DE REFUERZO SE APLICARÁ DOS MANOS DE RECUBRIMIENTO ANTICORROSIVO ,TRAZO DE LOS TRABAJOS,  T.M.A 1/2", VIBRADO, RELLENO, CONFINAMIENTO CON MATERIAL PRODUCTO DE LA EXCAVACIÓN, COMPACTACIÓN POR MEDIOS MECANICOS AL 90%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t>
  </si>
  <si>
    <t xml:space="preserve">         FABRICACIÓN DE RAMPA PEATONAL DE CONCRETO DE 10 CM. DE ESPESOR CON UNA RESISTENCIA DE F'C=250 KG/CM2, CON FESTERGRAL A RAZON DE 1.5 KG/ 50 KG DE CEMENTO, ACABADO ASTRIADO FINO, REFORZADA CON  MALLA ELECTROSOLDADA 6-6/10-10, INCLUYE: DENTELLÓN DE 15 X 20 CM CON VAR. 3/8" Y ESTRIBOS # 2 @ 20 CM, A TODO EL ACERO DE REFUERZO SE APLICARÁ DOS MANOS DE RECUBRIMIENTO ANTICORROSIVO AMERCOAT COLOR BLANCO PARA SU MEJOR IDENTIFICACION,TRAZO DE LOS TRABAJOS,  T.M.A 1/2", VIBRADO, RELLENO, CONFINAMIENTO CON MATERIAL PRODUCTO DE LA EXCAVACIÓN, COMPACTACIÓN POR MEDIOS MECANICOS AL 90%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t>
  </si>
  <si>
    <t xml:space="preserve">         APLANADO CON MORTERO CEMENTO-ARENA PROPORCIÓN 1:4, ACABADO REPELLADO A REGLA, PLOMO Y NIVEL, TERMINADO FLOTEADO FINO, HASTA 4M. INCLUYE: IMPERMEABILIZANTE INTEGRAL PRODUCTO SIKA A RAZÓN DE 1/50 KG. ANDAMIOS, MATERIAL, HERRAMIENTA, EQUIPO, MANO DE OBRA Y TODO LO NECESARIO PARA LA CORRECTA EJECUCIÓN DE LOS TRABAJOS.</t>
  </si>
  <si>
    <t xml:space="preserve">         SUMINISTRO Y APLICACIÓN DE PINTURA PARA EXTERIOR A DOS MANOS VINÍLICA MARCA OSEL O SIMILAR EN CALIDAD Y PRECIO, APROBADA POR SUPERVISIÓN, HASTA 4M DE ALTURA. INCLUYE: LIMPIEZA Y PREPARACIÓN DE LA SUPERFICIE, ANDAMIOS, MATERIAL, HERRAMIENTA Y MANO DE OBRA.</t>
  </si>
  <si>
    <t xml:space="preserve">         REPARACIONES EN MURO EXISTENTE, RESANES MENORES, Y APLANADO CON MORTERO CEMENTO-ARENA PROPORCIÓN 1:4, ACABADO REPELLADO A REGLA, PLOMO Y NIVEL, TERMINADO FLOTEADO FINO, HASTA 4M. INCLUYE: IMPERMEABILIZANTE INTEGRAL PRODUCTO SIKA A RAZÓN DE 1/50 KG. ANDAMIOS, MATERIAL, HERRAMIENTA, EQUIPO, MANO DE OBRA Y TODO LO NECESARIO PARA LA CORRECTA EJECUCIÓN DE LOS TRABAJOS.</t>
  </si>
  <si>
    <t xml:space="preserve">         DADO DE CONCRETO F'C= 150 KG/CM2, DE 25 x 25 X 50 CM, INCLUYE:  CIMBRA, ARMADO, COLADO, VIBRADO, DESCIMBRADO, MATERIALES, MANO DE OBRA, HERRAMIENTA, EQUIPO Y TODO LO NECESARIO PARA LA CORRECTA EJECUCIÓN DE LOS TRABAJOS.</t>
  </si>
  <si>
    <t xml:space="preserve">         SUMINISTRO Y COLOCACION DE ENCHAPE DE PIEDRA LAJA DE LA REGION DE 1" DE ESPESOR, JUNTEADO CON MORTERO CEMENTO ARENA PROP:1:4 Y PEGA MARMOL, ACABADO CAREADO, INCLUYE:  MATERIALES,  MANO DE OBRA, HERRAMIENTA, EQUIPO Y TODO LO NECESARIO PARA LA EJECUCIÓN DE LOS TRABAJOS.</t>
  </si>
  <si>
    <t xml:space="preserve">         FABRICACION DE MURETE PARA JARDINERA DE CONTENCIÓN A BASE DE BLOCK DE BLOCK 20X20X40CM, MM-02, JUNTEADO CON MORTERO CEMENTO ARENA PROP 1:4, A UNA  ALTURA DE 0.60 A 1.25 SOBRE NIVEL DE TERRENO NATURAL O DE PISO TERMINADO, ACUERDO A PROYECTO, INCLUYE: DALA DE DESPLANTE A BASE DE BLOCK DE 15X20X40CM RELLENO CON CONCRETO F'C=150KG/CM2, MATERIALES, MANO DE OBRA, HERRAMIENTA, EQUIPO Y TODO LO NECESARIO PARA LA CORRECTA EJECUCIÓN DE LOS TRABAJOS.</t>
  </si>
  <si>
    <t xml:space="preserve">         SUMINISTRO  E INSTALACIÓN DE CONTENEDOR  DE RESIDUOS ORGANICOS, DE 2.10 X 1.01M, FABRICADO EN POLIETILENO LIENAL DE ALTA CALIDAD (MO-01),  INCLUYE:  ELEMENTOS DE SUJECION, MANO DE OBRA Y TODO LO NECESARIO PARA LA CORRECTA EJECUCIÓN DE LOS TRABAJOS.</t>
  </si>
  <si>
    <t xml:space="preserve">         SUMINISTRO  E INSTALACIÓN DE CONTENEDOR  INDUSTRIAL METÁLICO 183 × 179 × 184 cm CON CAPACIDAD DE DE 6 M3,MODELO HS-1209CFM, MARCA HUNSER,  (MO-03),  INCLUYE:  MANO DE OBRA Y TODO LO NECESARIO PARA LA CORRECTA EJECUCIÓN DE LOS TRABAJOS.</t>
  </si>
  <si>
    <t xml:space="preserve">         SUMINISTRO  E INSTALACIÓN DE ANILLO DE ACERO INOXIDABLE 316 DE 3/4"  DE DIAMETRO, MODELO S0330-2015,  INCLUYE:  ELEMENTOS DE SUJECION, MANO DE OBRA Y TODO LO NECESARIO PARA LA CORRECTA EJECUCIÓN DE LOS TRABAJOS.</t>
  </si>
  <si>
    <t xml:space="preserve">         SUMINISTRO E INSTALACIÓN CERCA DELIMITANTE A BASE DE REJA ACERO COLOR BLANCO CON POLIÉSTER TERMO ENDURECIDO, PANEL DE 2.00x2.50m, POSTE DE 2"X2" DE SECCIÓN A UNA ALTURA DE 2.00 MTS. @ 2.50M SEPARACIÓN , INCLUYE: EXCAVACIÓN, RELLENOS , CONFINAMIENTO MUERTO DE CONCRETO DE 20x20X80cm, ABRAZADERAS, COLOCACIÓN, ACARREOS DENTRO DE LA OBRA, EQUIPO, HERRAMIENTA Y TODO LO NECESARIO PARA SU CORRECTA EJECUCIÓN.</t>
  </si>
  <si>
    <t xml:space="preserve">         SUMINISTRO E INSTALACIÓN CERCA DELIMITANTE A BASE DE REJA ACERO COLOR BLANCO CON POLIÉSTER TERMO ENDURECIDO, PANEL DE 2.50x2.50m, POSTE DE 2"X2" DE SECCIÓN A UNA ALTURA DE 2.50 MTS. @ 2.50M SEPARACIÓN , INCLUYE: FIJACION A MURO DE CONCRETO ARMADO EXISTENTE CON TAQUETE EXPANSIVO,ABRAZADERAS, COLOCACIÓN, ACARREOS DENTRO DE LA OBRA, EQUIPO, HERRAMIENTA Y TODO LO NECESARIO PARA SU CORRECTA EJECUCIÓN.</t>
  </si>
  <si>
    <t xml:space="preserve">         CADENA DE DESPLANTE DE CONCRETO F'C= 200 KG/CM2, DE 20 x 50 CM, REFORZADO CON 6 VARILLAS DE 3/8''(9.1mm), ESTRIOS DE 1/4''(6.4mm) @20cm, INCLUYE: IMPERMEABILIZANTE INTEGRAL PROP. 2 KG/SACO DE CEMENTO, POLLOS O CALZAS, APLICACIÓN DE DOS MANOS DE PINTURA ANTICORROSIVA ALKIDALICA EN EL ACERO DE REFUERZO, CIMBRA, ARMADO, COLADO, VIBRADO, PRUEBAS DE LABORATORIO, DESCIMBRADO, CURADO, MATERIALES, MANO DE OBRA, HERRAMIENTA, EQUIPO Y TODO LO NECESARIO PARA LA CORRECTA EJECUCIÓN DE LOS TRABAJOS.</t>
  </si>
  <si>
    <t xml:space="preserve">         FABRICACION Y COLOCACIÓN DE LETRERO DE HERRERIA (DT-L) DE 2.90 x 0.50 MTS, MARCO A BASE DE PERFIL PTR 2"X2" Y DETALLE DE MADERA DE ALDER DE 1/2" DE ESPESOR CON FIGURA DE ACERO CORTADO CON PLASMA DE 1/4" DE ESPESOR INCRUSTADA A LA MADERA, SEGUN DISEÑO DE PROYECTO, ANCLAS DE 10CM CON VARILLA LISA DE 3/8"   POR MEDIO DE PLACA DE 4" x 4" DE 1/4", APLICACION DE DOS MANOS DE PRIMARIO ANTICORROSIVA Y ACABADO FINAL DOS MANOS DE PINTURA DE ESMALTE BRILLANTE SECADO NORMAL COLOR IMITACION MADERA MCA OSEL O SIMILAR, INCLUYE: RECORTES, ELEMENTOS DE FIJACIÓN, MATERIALES, SELLADOR, CONSUMIBLES, LIMPIEZA, MANO DE OBRA Y TODO LO NECESARIO PARA LA CORRECTA EJECUCIÓN DE LOS TRABAJOS.</t>
  </si>
  <si>
    <t xml:space="preserve">         FABRICACION DE PORTÓN DE ACORDEÓN DE 14.00 MTS X 2.00 MTS (PR-2), A BASE DE 4 HOJAS DE HERRERIA. FABRICADAS CON MARCO DE PTR COLOR VERDE 3"X3" (76.2 X 76.2 MM) CAL.9 (8.72 KG/M), PERFIL DE PTR COLOR VERDE 1" X 1" (25.4 MM X 25.4 MM) CAL.9 (11.86 KG/M) @ 10 CM EN DIVISIÓN VERTICAL INTERMEDIA Y @25 CM EN DIVISIÓN SUPERIOR E INFERIOR; DIVISIÓN HORIZONTAL  DE PTR COLOR VERDE 2" X 2" (50.8x50.8mm) CAL. 11  (4.55Kg/ml). INCLUYE: SEGÚN SE INDICA EN PLANO, ANCLAS DE 10 CM DE VARILLA LISA DE 3/8 "? (9.5mm) Y PLACA DE ACERO DE 10x10cm, 1/4" (6.4mm)(49.79Kg/M² , DADO DE CONCRETO DE 20X20x40cm. F'c=150Kg/cm² CON IMPERMEABILIZANTE INTEGRAL EN CONCRETO A RAZON DE 2Kg/SACO 50Kg., ARMADO ACERO DE REFUERZO CON VARILLA #3( 9.5mm), TEJUELO DE ACERO NEGRO  DE 3"Ø (76.2mm)   ANCLADO EN CONCRETO, BISAGRA DE PIVOTE SUPERIOR, 2 BISAGRAS POR CADA HOJA, 2 RUEDAS CON SOPORTE EXTERIOR POR CADA HOJA, BIBEL DE ACERO NEGRO DE 3"Ø MEDIANO CON PIVOTE, ANCLADO A MURO PASADOR DE CERROJO CON PORTA CANDADO, PINTURA ANTICORROSIVA EN TODO EL ACERO DE REFUERZO, PRIMER RP-5-B, PINTURA ESMALTE RA-26, HERRAJES, MATERIAL, MANO DE OBRA, ACARREO DENTRO Y FUERA DE OBRA, HERRAMIENTA, EQUIPO Y TODO LO NECESARIO PARA A CORRECTA EJECUCIÓN DE LOS TRABAJOS.</t>
  </si>
  <si>
    <t>A.VII. 10</t>
  </si>
  <si>
    <t xml:space="preserve">         COLUMNA (C-1) DE 40X60cm. DE SECCION, CONCRETO F´C=250 KG/CM2. ARMADA CON 8 VAR. # 4 Y EST. #2 @20cm, INCLUYE: IMPERMEABILIZANTE INTEGRAL TIPO FESTERGRAL A RAZON DE 2KG/SACO DE 50Kg, APLICACIÓN DE DOS MANOS DE ANTICORROSIVO AMERCOAT EN EL ACERO, CIMBRADO, DESCIMBRADO, COLADO, VIBRADO, CURADO, MATERIALES, EQUIPO, HERRAMIENTA, MANO DE OBRA, LIMPIEZA Y TODO LO NECESARIO PARA LA CORRECTA EJECUCIÓN DE LOS TRABAJOS.</t>
  </si>
  <si>
    <t xml:space="preserve">         SUMINISTRO Y COLOCACIÓN DE DEFENSA MARINA, TRAZADO CÓNICO EN FORMA DE D, ORIFICIO EN FORMA DE LLAVE SERIE 100 MARCA DURAMAX, MODELO DB-100 EN MATERIAL EPDM, COLOR NEGRO, FIJADO A MURO DE CONCRETO ARMADO EXISTENTE CON TAQUETE EXPANSIVO A CADA 0.50 MTS. INCLUYE:  ELEMENTOS DE FIJACION,  MATERIAL, MANO DE OBRA, HERRAMIENTA, EQUIPO Y TODO LO NECESARIO PARA A CORRECTA EJECUCIÓN DE LOS TRABAJOS.</t>
  </si>
  <si>
    <t xml:space="preserve">         SUMINISTRO, HABILITADO Y COLOCACION  DE CIMBRA EN MURO DE CONTENSIÓN DE CONCRETO ARMADO, ACABADO APARENTE, PARTE DEL CIMBRA SE COLOCARÁ BAJO EL NIVEL DEL MAR, CONSIDERANDO LAS MANIOBRAS DE HABILITADO DE LA CIMBRA DE CONTACTO Y OBRA FALSA (DE MADERA Y METÁLICA DE SOPORTE ESCANTILLÓN),   EL PRECIO UNITARIO INCLUYE:  ESCANTILLÓN, EQUIPO DE FLOTACION PARA LA EJECUCION DE LOS TRABAJOS, DESCIMBRADO, SUMINISTRO DE LOS MATERIALES,  MANO DE OBRA, EQUIPO, HERRAMIENTA, MANIOBRAS DE CARGA CON APOYO DE GRUA  Y TODO LO NECESARIO PARA EFECTUAR LA CORRECTA EJECUCIÓN DE LOS TRABAJOS,  ASI COMO CONSIDERAR EN EL RENDIMIENTO DE MANO DE OBRA EL COMPORTAMIENTO DE NIVELES DE MAREA, OLEAJE Y MANIOBRAS DURANTE LA EJECUCION DE LOS TRABAJOS</t>
  </si>
  <si>
    <t xml:space="preserve">         SUMINISTRO Y COLOCACION DE ACERO DE REFUERZO DE VARILLA DEL # 3. INCLUYE:  APLICACIÓN DE DOS MANOS DE PINTURA ANTICORROSIVA AMERCOAT 400, AMARRES, TRASLAPES, MATERIALES, MANO DE OBRA, HERRAMIENTAS , MANIOBRAS DE CARGA CON GRUA Y TODO LO NECESARIO PARA LA CORRECTA EJECUCION DE LOS TRABAJOS, ASI COMO CONSIDERAR EN EL RENDIMIENTO DE MANO DE OBRA EL COMPORTAMIENTO DE NIVELES DE MAREA, OLEAJE Y MANIOBRAS  DURANTE LA EJECUCION DE LOS TRABAJOS.</t>
  </si>
  <si>
    <t xml:space="preserve">         CONCRETO PREMEZCLADO F’C= 250 kg/CM2. INCLUYE: IMPERMEABILIZANTE INTEGRAL FESTEGRAL 1.5KG/SACO DE CEMENTO, ACARREOS, VACIADO, VIBRADO,  CURADO. EL PRECIO UNITARIO INCLUYE: EL SUMINISTRO DEL MATERIAL,  DESPERDICIOS,  MANO DE OBRA, HERRAMIENTA,  EQUIPO, Y TODO LO NECESARIO PARA EFECTUAR LA CORRECTA EJECUCIÓN DE LOS TRABAJOS,  ASI COMO CONSIDERAR EN EL RENDIMIENTO DE MANO DE OBRA EL COMPORTAMIENTO DE NIVELES DE MAREA, OLEAJE Y MANIOBRAS.</t>
  </si>
  <si>
    <t xml:space="preserve">         CONSTRUCCIÓN DE FIRME DE CONCRETO DE 8cm. ARMADA CON MALLA-LAC 6-6/8-8, F`C= 200 KG/CM2, ACABADO ESCOBILLADO FINO. INCLUYE: POLLOS O CALZAS, APLICACIÓN DE DOS MANOS DE PINTURA ANTICORROSIVA ALKIDALICA EN EL ACERO DE REFUERZOCIMBRADO, COLADO, VIBRADO, CURADO , DESCIMBRADO, MATERIALES, MANO DE OBRA, EQUIPO, HERRAMIENTA, LIMPIEZA Y TODO LO NECESARIO PARA LA CORRECTA EJECUCION DE LOS TRABAJOS.</t>
  </si>
  <si>
    <t xml:space="preserve">         "CONSTRUCCIÓN LOSA  DE 10 CM. DE ESPESOR A BASE DE CONCRETO CON RESISTENCIA DE F'C=200 KG/CM2,REFORZADA CON VARILLA DE 3/8  @ 20 EN AMBOS SENTIDOS,  ACABADO ESCOBILLADO FINO. INCLUYE: APLICACIÓN DE DOS MANOS DE PINTURA ANTICORROSIVA ALKIDALICA EN EL ACERO DE REFUERZO, CIMBRADO, COLADO, VIBRADO, CURADO , DESCIMBRADO, MATERIALES, MANO DE OBRA, EQUIPO, HERRAMIENTA, LIMPIEZA Y TODO LO NECESARIO PARA LA CORRECTA EJECUCION DE LOS TRABAJOS."</t>
  </si>
  <si>
    <t xml:space="preserve">         CONSTRUCCION Y FORMACION DE FILTRO CAPA DE 30cm. PARA CONTROLAR EL NIVEL FREATICO, EN EL LECHO BAJO DE TUBERIAS, COMO CAPA ROMPEDORA DE CAPILARIDAD, CON MATERIAL PETREO (FRAGMENTOS DE ROCA Y GRAVA), TAMAÑO MAXIMO DE 3/4" A 1 1/2", PARCIALMENTE TRITURADO, PROVENIENTE DE BANCO QUE CUMPLAN CON LAS ESPECIFICACIONES VIGENTES. INCLUYE: ACARREOS DENTRO DE LA OBRA, TENDIDO Y ACOMODO POR CAPAS, LOS MATERIALES, MANO DE OBRA, HERRAMIENTA Y EQUIPO NECESARIO.</t>
  </si>
  <si>
    <t xml:space="preserve">         PLANTILLA COMPACTADA CON EQUIPO MECANICO DE 5CM. DE ESPESOR EN ZANJAS, CON MATERIAL SELECCIONADO PRODUCTO DE BANCO LIBRE DE BOLEO MAYOR DE 1". INCLUYE: CRIBADO DEL MATERIAL, ACARREOS DENTRO DE LA OBRA, INCORPORACION DE HUMEDAD, COMPACTACION DEL 85% PROCTOR, MANO DE OBRA, , HERRAMIENTA Y EQUIPO NECESARIO.</t>
  </si>
  <si>
    <t xml:space="preserve">         TRAZO Y NIVELACIÓN DURANTE LA EJECUCIÓN DE LOS TRABAJOS INCLUYE: EQUIPO TOPOGRÁFICO, MANO DE OBRA, MATERIALES, HERRAMIENTA, ESTABLECER REFERENCIAS EN CAMPO Y EQUIPO Y TODO LO NECESARIO PARA LA CORRECTA EJECUCIÓN DE LOS TRABAJOS.</t>
  </si>
  <si>
    <t xml:space="preserve">         EXCAVACIÓN CON EQUIPO O MANUAL EN MATERIAL TIPO I, PROFUNDIDAD DE EXCAVACIÓN DE 0 A 2.00 M.  INCLUYE: AFINE Y COMPACTACION DEL FONDO,  ACOPIO DEL MATERIAL, ACARREOS FUERA DE LA OBRA, DONDE LA SUPERVISION LO INDIQUE, MATERIALES DE CONSUMO MENOR, EQUIPO, HERRAMIENTA, MANO DE OBRA, Y TODO LO NECESARIO PARA LA EJECUCIÓN DE LOS TRABAJOS.</t>
  </si>
  <si>
    <t xml:space="preserve">         PLANTILLA DE ARENA DE 10 CM. DE ESPESOR PARA LINEA DE AGUA POTABLE.  INCLUYE: AFINE DEL FONDO, EQUIPO, HERRAMIENTA, MANO DE OBRA, Y TODO LO NECESARIO PARA LA EJECUCIÓN DE LOS TRABAJOS.</t>
  </si>
  <si>
    <t xml:space="preserve">         RELLENO Y COMPACTACIÓN AL 95% PROCTOR, CON MATERIAL PRODUCTO DE EXCAVACIÓN, INCLUYE: AGUA, MANO DE OBRA, MAQUINARIA, EQUIPO Y TODO LO NECESARIO PARA LA EJECUCIÓN DE LOS TRABAJOS.</t>
  </si>
  <si>
    <t xml:space="preserve">         SUMINISTRO Y TENDIDO DE TUBO PVC HIDRÁULICO DE 2" DE DIAMETRO, TIPO ANGER, INCLUYE: COPLES ANGER, LUBRICANTE,  MATERIALES, MANO DE OBRA, EQUIPO, HERRAMIENTA Y TODO LO NECESARIO PARA LA EJECUCIÓN DE LOS TRABAJOS.</t>
  </si>
  <si>
    <t xml:space="preserve">         SUMINISTRO Y TENDIDO DE TUBO PVC HIDRÁULICO DE 3/4" DE DIAMETRO, INCLUYE: COPLES, PEGAMENTO PVC GRIS, PRIMER, MATERIALES, MANO DE OBRA, EQUIPO, HERRAMIENTA Y TODO LO NECESARIO PARA LA EJECUCIÓN DE LOS TRABAJOS.</t>
  </si>
  <si>
    <t xml:space="preserve">         SUMINISTRO Y COLOCACIÓN DE VÁLVULA PVC HIDRÁULICO DE 3/4" DE DIAMETRO, INCLUYE: PEGAMENTO PVC GRIS, PRIMER, MATERIALES, MANO DE OBRA, EQUIPO, HERRAMIENTA Y TODO LO NECESARIO PARA LA EJECUCIÓN DE LOS TRABAJOS.</t>
  </si>
  <si>
    <t xml:space="preserve">         SUMINISTRO Y COLOCACIÓN DE VALVULA REGULADORA BRIDADA EN FOFO DE 3" DE DIAMETRO, INCLUYE: PEGAMENTO PVC GRIS, PRIMER, MATERIALES, MANO DE OBRA, EQUIPO, HERRAMIENTA Y TODO LO NECESARIO PARA LA EJECUCIÓN DE LOS TRABAJOS.</t>
  </si>
  <si>
    <t xml:space="preserve">         SUMINISTRO Y COLOCACIÓN DE VALVULA REGULADORA BRIDADA EN FOFO  DE 2" DE DIAMETRO, INCLUYE: PEGAMENTO PVC GRIS, PRIMER, MATERIALES, MANO DE OBRA, EQUIPO, HERRAMIENTA Y TODO LO NECESARIO PARA LA EJECUCIÓN DE LOS TRABAJOS.</t>
  </si>
  <si>
    <t xml:space="preserve">         CONSTRUCCIÓN DE CAJA DE VALVULAS DE 1.50X1.50X1.50 MTS. LOSA INFERIOR Y MUROS DE 20CM. DE ESPESOR, FABRICADOS CON CONCRETO F´C=200 KG/CM2,  ARMADOS CON DOBLE PARRILLA DE VARILLA DEL N°3 @ 20 CMS. EN AMBOS SENTIDOS, APLICACION DE  RECUBRIMIENTO ANTICORROSIVO AMERCOAT 400 COLOR BLANCO AL ACERO DE REFUERZO, LOSA TAPA ARMADA CON VARILLA N°3 @ 15CM. EN AMBOS SENTIDOS DE CONCRETO F´C= 200KG/CM2, INCLUYE: IMPERMEABILIZANTE FESTERGRAL PROPORCION 1.5 KG/SACO DE CEMENTO, SUMINISTRO Y COLOCACION DE TRES TAPAS DE FoFo. CON LEYENDA AGUA POTABLE,  DE CONTRAMARCOS DE 1.10MT CON VIGA CANAL DE 4" DE PERALTE, EXCAVACION, RELLENO COMPACTADO, MATERIALES,  MANO DE OBRA, HERRAMIENTA Y EQUIPO MENOR, CORTES Y DESPERDICIOS, CIMBRADO Y DESCIMBRADO.</t>
  </si>
  <si>
    <t xml:space="preserve">         SUMINISTRO Y COLOCACION DE MICROMEDIDOR DE GASTO MCA. DELAUNET 15 MM. DE DIAMETRO CLASE METROLOGICA B, CUERPO DE POLIMERO CON TURCS DE PLASTICO Y NIPLE DE BRONCE, TURBINA DE CHORRO MULTIPLE, PRESION NOMINAL 10 BAR. INCLUYE: CAJA PARA PROTECCION DE MEDIDOR EN BANQUETA CON TAPA, FABRICADA EN POLIETILENO DE ALTA DENSIDAD, REDUCCION DE 3/4" A 1/2",  VALVULA PVC 1/2", CONECTORES PVC DE 1/2", PEGAMENTO PVC, TEFLÓN, MATERIALES,  MANO DE OBRA, HERRAMIENTA, EQUIPO Y TODO LO NECESARIO PARA LA EJECUCIÓN DE LOS TRABAJOS.</t>
  </si>
  <si>
    <t xml:space="preserve">         SUMINISTRO Y COLOCACION DE REGISTRO HIDRÁULICO DE PLASTICO RIGIDA BEGRA CON TAPA PARA MEDIDOR CON MIRILLA 31X52X39 CM DE PROFUNDIDAD, INCLUYE:  FILTRO DE 10 CM DE ESPESOR DE GRAVA TMA 3/4", CONSUMIBLES, EQUIPO, HERRAMIENTA, MANO DE OBRA Y TODO LO NECESARIO PARA LA CORRECTA EJECUCIÓN DE LOS TRABAJOS.</t>
  </si>
  <si>
    <t xml:space="preserve">         SUMINISTRO Y COLOCACION DE REGISTRO HIDRAULICO DE 40X54X31 CM DE PROFUNDIDAD, DE CONCRETO POLIMERICO FC=800 KG/CM2 INCLUYE: TAPA Y CONTRAMARCO DE CONCRETO POLIMERICO REFORZADO CON FIBRA DE VIDRIO, EL CUERPO DEL REGISTRO SERA DE FIBRA DE VIDRIO CON ESPESOR DE 1/8" ENTINTADO AL COLOR DEL PISO SEGUN MUESTRA AUTORIZADA CON GRABADO  EN TAPA CON LEYENDA QUE INDIQUE  SUPERVISION, FILTRO DE 10 CM DE ESPESOR DE GRAVA TMA 3/4", CONSUMIBLES, EQUIPO, HERRAMIENTA, MANO DE OBRA Y TODO LO NECESARIO PARA LA CORRECTA EJECUCIÓN DE LOS TRABAJOS.</t>
  </si>
  <si>
    <t xml:space="preserve">         SUMINISTRO Y COLOCACION DE MACROMEDIDOR BRIDADO DE HIERRO DE 2". INCLUYE: CAJA PARA PROTECCION DE MEDIDOR EN BANQUETA CON TAPA, FABRICADA EN POLIETILENO DE ALTA DENSIDAD, REDUCCION DE 3/4" A 1/2",  VALVULA PVC 1/2", CONECTORES PVC DE 1/2", PEGAMENTO PVC, TEFLÓN, MATERIALES,  MANO DE OBRA, HERRAMIENTA, EQUIPO Y TODO LO NECESARIO PARA LA EJECUCIÓN DE LOS TRABAJOS.</t>
  </si>
  <si>
    <t xml:space="preserve">         EXCAVACIÓN CON EQUIPO O MANUAL EN MATERIAL TIPO I, EXCAVACIÓN PROFUNDIDAD DE  2.00 M.  INCLUYE: BOMBA DE ACHIQUE DURANTE EL PROCESO DE CONSTRUCCIÓN, AFINE Y COMPACTACION DEL FONDO,  ACOPIO DEL MATERIAL, ACARREOS FUERA DE LA OBRA, DONDE LA SUPERVISION LO INDIQUE, MATERIALES DE CONSUMO MENOR, EQUIPO, HERRAMIENTA, MANO DE OBRA, Y TODO LO NECESARIO PARA LA EJECUCIÓN DE LOS TRABAJOS.</t>
  </si>
  <si>
    <t xml:space="preserve">         PLANTILLA DE CONCRETO DE F'C= 100 KG/CM2 DE 5 CMS DE ESPESOR, INCLUYE: BOMBA DE ACHIQUE, AFINE DEL FONDO, MATERIALES, EQUIPO, HERRAMIENTA, MANO DE OBRA, Y TODO LO NECESARIO PARA LA EJECUCIÓN DE LOS TRABAJOS.</t>
  </si>
  <si>
    <t xml:space="preserve">         FIRME DE CONCRETO F'C= 200 KG/CM2, DE 10 CM DE ESPESOR, REFORZADO CON MALLA ELECTROSOLDADA 6X6 10/10, INCLUYE: BOMBA DE ACHIQUE DURANTE TODO EL PROCESO DE LA OBRA, IMPERMEABILIZANTE INTEGRAL PROP. 2 KG/SACO DE CEMENTO, POLLOS O CALZAS, APLICACIÓN DE DOS MANOS DE PINTURA ANTICORROSIVA ALKIDALICA EN EL ACERO DE REFUERZO, CIMBRA, ARMADO, COLADO, VIBRADO, PRUEBAS DE LABORATORIO, DESCIMBRADO, CURADO, MATERIALES, MANO DE OBRA, HERRAMIENTA, EQUIPO Y TODO LO NECESARIO PARA LA CORRECTA EJECUCIÓN DE LOS TRABAJOS.</t>
  </si>
  <si>
    <t xml:space="preserve">         CADENA DE DESPLANTE CD-1 DE CONCRETO F'C= 200 KG/CM2, DE 15 x 20 CM, REFORZADO CON 4 VARILLAS DE 3/8''(9.1mm), ESTRIOS DE 1/4''(6.4mm) @20cm, INCLUYE: BOMBA DE ACHIQUE, IMPERMEABILIZANTE INTEGRAL PROP. 2 KG/SACO DE CEMENTO, POLLOS O CALZAS, APLICACIÓN DE DOS MANOS DE PINTURA ANTICORROSIVA ALKIDALICA EN EL ACERO DE REFUERZO, CIMBRA, ARMADO, COLADO, VIBRADO, PRUEBAS DE LABORATORIO, DESCIMBRADO, CURADO, MATERIALES, MANO DE OBRA, HERRAMIENTA, EQUIPO Y TODO LO NECESARIO PARA LA CORRECTA EJECUCIÓN DE LOS TRABAJOS.</t>
  </si>
  <si>
    <t xml:space="preserve">         CADENA DE CERRAMIENTO CC-1 DE CONCRETO F'C= 200 KG/CM2, DE 15 x 20 CM, REFORZADO CON 4 VARILLAS DE 3/8''(9.1 mm), ESTRIBOS DE 1/4''(6.4mm) @20cm, INCLUYE: IMPERMEABILIZANTE INTEGRAL PROP. 2 KG/SACO DE CEMENTO, APLICACIÓN DE DOS MANOS DE PINTURA ANTICORROSIVA ALKIDALICA EN EL ACERO DE REFUERZO, CIMBRA, ARMADO, COLADO, VIBRADO, PRUEBAS DE LABORATORIO, DESCIMBRADO, CURADO, MATERIALES, MANO DE OBRA, HERRAMIENTA, EQUIPO Y TODO LO NECESARIO PARA LA CORRECTA EJECUCIÓN DE LOS TRABAJOS.</t>
  </si>
  <si>
    <t xml:space="preserve">         "MURO DE BLOCK  HUECO  DE CEMENTO  15x20x40  CMS  DE 15  CMS  ESPESOR, PLOMEADO, ASENTADO CON MORTERO CEMENTO-ARENA EN PROPORCIÓN DE 1:3, ACABADO COMÚN;  INCLUYE: MATERIAL, MANO DE OBRA Y HERRAMIENTA, Y TODO LO NECESARIO PARA LA CORRECTA EJECUCIÓN DE LOS TRABAJOS.</t>
  </si>
  <si>
    <t>A.IX..25</t>
  </si>
  <si>
    <t xml:space="preserve">         SUMINISTRO Y COLOCACION DE CISTERNA DE 2800 LTS  MARCA ROTOPLAS INCLUYE:  FLOTADOR, PICHANCHA, CONECTORES, ELECTRONIVEL, TRASLADO, ACARREO, CONEXIONES, MATERIALES, MANO DE OBRA, EQUIPO, HERRAMIENTA, CONSUMIBLES Y TODO LO NECESARIO PARA LA CORRECTA EJECUCIÓN DE LOS TRABAJOS</t>
  </si>
  <si>
    <t xml:space="preserve">         SUMINISTRO E INSTALACION DE BOMBA SUMERGIBLE DE 1 HP,  INCLUYE:  ELEMENTOS DE SUJECION, CABLEADO, PRUEBAS DE FUNCINAMINENTO, MANO DE OBRA, EQUIPO, HERRAMIENTA Y TODO LO NECESARIO PARA LA CORRECTA EJECUCION DE LOS TRABAJOS.</t>
  </si>
  <si>
    <t xml:space="preserve">         EXCAVACIÓN CON EQUIPO O MANUAL EN MATERIAL TIPO I, PROFUNDIDAD DE EXCAVACIÓN DE 0 A 1.20M.  INCLUYE:BOMBA DE ACHIQUE,  AFINE Y COMPACTACION DEL FONDO,  ACOPIO DEL MATERIAL, ACARREOS FUERA DE LA OBRA, DONDE LA SUPERVISION LO INDIQUE, MATERIALES DE CONSUMO MENOR, EQUIPO, HERRAMIENTA, MANO DE OBRA, Y TODO LO NECESARIO PARA LA EJECUCIÓN DE LOS TRABAJOS.</t>
  </si>
  <si>
    <t xml:space="preserve">         PLANTILLA DE GRAVA DE CANTO RODADO DE 1" A 3" DE 10 CM. DE ESPESOR PARA LINEA DE DRENAJE, INCLUYE: AFINE DEL FONDO, EQUIPO, HERRAMIENTA, MANO DE OBRA, Y TODO LO NECESARIO PARA LA EJECUCIÓN DE LOS TRABAJOS.</t>
  </si>
  <si>
    <t xml:space="preserve">         PLANTILLA DE ARENA DE 10 CM. DE ESPESOR PARA LINEA DE DRENAJE, INCLUYE: AFINE DEL FONDO, EQUIPO, HERRAMIENTA, MANO DE OBRA, Y TODO LO NECESARIO PARA LA EJECUCIÓN DE LOS TRABAJOS.</t>
  </si>
  <si>
    <t xml:space="preserve">         SUMINISTRO Y COLOCACIÓN DE TUBERIA DE PVC CED. 40 DE 3" DE DIAMETRO CEMENTADO CON PRESCENCIA DE AGUAS. INCLUYE: BOMBA DE ACHIQUE, SUMINISTRO DE TUBO, MATERIAL, MANIOBRAS, EQUIPO PARA TAPONAMIENTO, CONEXION E INTERCONEXION DEL TUBO A POZOS DE VISITA (CONSTRUIDOS Y/O EXISTENTES),  MANO DE OBRA Y HERRAMIENTA.</t>
  </si>
  <si>
    <t xml:space="preserve">         SUMINISTRO Y COLOCACIÓN DE TUBERIA DE PVC  CED. 40 DE 4" DE DIAMETRO CEMENTADO CON PRESCENCIA DE AGUAS. INCLUYE: BOMBA DE ACHIQUE, SUMINISTRO DE TUBO, MATERIAL, MANIOBRAS, EQUIPO PARA TAPONAMIENTO, CONEXION E INTERCONEXION DEL TUBO A POZOS DE VISITA (CONSTRUIDOS Y/O EXISTENTES),  MANO DE OBRA Y HERRAMIENTA.</t>
  </si>
  <si>
    <t xml:space="preserve">         SUMINISTRO Y COLOCACIÓN DE TUERCA UNION DE PVC  CED. 40 DE 3" DE DIAMETRO CEMENTADO, INCLUYE:  APLICACION DE PRIMARIO Y PEGAMENTO,  MATERIAL, MANO DE OBRA, HERRAMIENTA Y EQUIPO NECESARIO PARA SU CORRECTA EJECUCION.</t>
  </si>
  <si>
    <t xml:space="preserve">         SUMINISTRO Y COLOCACIÓN DE YEE 3" X 3 " DE PVC CED. 40, CEMENTADO, INCLUYE:  APLICACION DE PRIMARIO Y PEGAMENTO,  MATERIAL, MANO DE OBRA, HERRAMIENTA Y EQUIPO NECESARIO PARA SU CORRECTA EJECUCION.</t>
  </si>
  <si>
    <t xml:space="preserve">         SUMINISTRO Y COLOCACIÓN DE CODO 4" X 45° DE PVC CED. 40, CEMENTADO, INCLUYE:  APLICACION DE PRIMARIO Y PEGAMENTO,  MATERIAL, MANO DE OBRA, HERRAMIENTA Y EQUIPO NECESARIO PARA SU CORRECTA EJECUCION.</t>
  </si>
  <si>
    <t xml:space="preserve">         SUMINISTRO Y COLOCACIÓN DE REDUCCION DE 4" A 3" DE PVC  CED. 40, CEMENTADO, INCLUYE:  APLICACION DE PRIMARIO Y PEGAMENTO,  MATERIAL, MANO DE OBRA, HERRAMIENTA Y EQUIPO NECESARIO PARA SU CORRECTA EJECUCION.</t>
  </si>
  <si>
    <t xml:space="preserve">         SUMINISTRO Y COLOCACIÓN TUBERIA DE PVC SANITARIO DE 4" DE DIAMETRO, INCLUYE: SUMINISTRO DE TUBO, MATERIAL, MANO DE OBRAS, HERRAMIENTA Y EQUIPO NECESARIO PARA SU CORRECTA EJECUCION.</t>
  </si>
  <si>
    <t xml:space="preserve">         SUMINISTRO Y COLOCACIÓN TUBERIA DE PVC SANITARIO 8" DE DIAMETRO. CON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t>
  </si>
  <si>
    <t xml:space="preserve">         RELLENO Y COMPACTACIÓN AL 95% PROCTOR, CON MATERIAL DE BANCO, INCLUYE: SUMINISTRO DE MATERIALES, MANO DE OBRA, MAQUINARIA, EQUIPO Y TODO LO NECESARIO PARA LA EJECUCIÓN DE LOS TRABAJOS.</t>
  </si>
  <si>
    <t xml:space="preserve">         REGISTRO SANITARIO DE 0.60X0.80, ALTURA VARIABLE (0.60 A 1.20M) A BASE DE BLOCK 15X20X40cm, FIRME DE 8CM DE ESPESOR FC=150KG/CM2, APLANADO PULIDO EN INTERIOR Y REPELLADO EN EXTERIOR. INCLUYE: DEMOLICIONES DE REGISTRO EXISTENTE DE SER NECESARIO, CARGA Y RETIRO DE MATERIAL NO UTILIZABLE FUERA DE LA OBRA, HASTA EL LUGAR INDICADO POR SUPERVISION, RELLENO COMPACTADO AL 85%  EN CAPAS DE 20 CM., MATERIALES, MANO DE OBRA Y HERRAMIENTA. EXCAVACION A MANO, MARCO Y CONTRA MARCO DE HERRERIA CON ANGULO DE 1-1/2" x 1/4" TAPA DE CONCRETO,IMPERMEBILZANTE  A DOS MANOS  VAPORTITE 550, Y TODO LO NECESARIO PARA SU CORRECTA EJECUCION DE LOS TRABAJOS</t>
  </si>
  <si>
    <t xml:space="preserve">         SUMINISTRO Y COLOCACION DE REGISTRO ARENERO PREFABRICADO DE 0.60 X 0.40 CON MARCO CON TAPA DE CONCRETO POLIMERICO DE ACUERDO A PROYECTO, INCLUYE: EXCAVACION, RELLENO COMPACTADO AL 85%  EN CAPAS DE 20 CM., MATERIALES, MANO DE OBRA Y HERRAMIENTA, EXCAVACION A MANO Y TODO LO NECESARIO PARA SU CORRECTA EJECUCION DE LOS TRABAJOS.</t>
  </si>
  <si>
    <t xml:space="preserve">         REGISTRO SANITARIO DE 0.60X0.90,ALTURA VARIABLE  1.20M A BASE DE BLOCK 15X20X40cm, FIRME DE 8CM DE ESPESOR FC=150KG/CM2, APLANADO PULIDO EN INTERIOR Y REPELLADO EN EXTERIOR. INCLUYE: DEMOLICIONES DE REGISTRO EXISTENTE DE SER NECESARIO, CARGA Y RETIRO DE MATERIAL NO UTILIZABLE FUERA DE LA OBRA, HASTA EL LUGAR INDICADO POR SUPERVISION, RELLENO COMPACTADO AL 85%  EN CAPAS DE 20 CM., MATERIALES, MANO DE OBRA Y HERRAMIENTA. EXCAVACION A MANO, MARCO Y CONTRA MARCO DE HERRERIA CON ANGULO DE 1-1/2" x 1/4" TAPA DE CONCRETO,IMPERMEBILZANTE  A DOS MANOS  VAPORTITE 550, Y TODO LO NECESARIO PARA SU CORRECTA EJECUCION DE LOS TRABAJOS</t>
  </si>
  <si>
    <t xml:space="preserve">         EXCAVACIÓN CON EQUIPO O MANUAL EN MATERIAL TIPO I, PROFUNDIDAD DE EXCAVACIÓN DE 0 A 3.00 M. INCLUYE: BOMBEO DE ACHIQUE DURANTE TODA LA EXCAVACION EN PRESENCIA DE NIVEL FREATICO DURANTE TODA LA CONSTRUCCION DEL CARCAMO, AFINE Y COMPACTACION DEL FONDO, ACOPIO DEL MATERIAL, ACARREOS FUERA DE LA OBRA, DONDE LA SUPERVISION LO INDIQUE, MATERIALES DE CONSUMO MENOR, EQUIPO, HERRAMIENTA, MANO DE OBRA, Y TODO LO NECESARIO PARA LA EJECUCIÓN DE LOS TRABAJOS.</t>
  </si>
  <si>
    <t xml:space="preserve">         CONSTRUCCION DE CARCAMO CON MEDIDAS DE 2.30 DE ANCHO X 3.30 DE LARGO Y UNA ALTURA DE 3.15 MT DE CONCRETO F'C= 250 KG/CM2 CON FONDO Y PAREDES DE 15 CM DE ESPESOR, REFORZADO CON DOBLE PARRILLA CON VARILLA DEL # 3 @ 20 CMS EN AMBOS SENTIDOS, Y LOSA DE CONCRETO DE 10 CM DE ESPESOR Y CONCRETO F'C=200 KG/CM2, ARMADO CON PARRILLA SENCILLA CON VARILLA DEL # 3 @ 20 CMS EN AMBOS SENTIDOS, INCLUYE: BOMBA DE ACHIQUE, IMPERMEABILIZANTE INTEGRAL PROP. 2 KG/SACO DE CEMENTO, SILLETAS, APLICACIÓN DE DOS MANOS DE PINTURA ANTICORROSIVA ALKIDALICA EN EL ACERO DE REFUERZO, CIMBRA, ARMADO, COLADO, VIBRADO, PRUEBAS DE LABORATORIO, DESCIMBRADO, CURADO, MATERIALES, MANO DE OBRA, HERRAMIENTA, EQUIPO Y TODO LO NECESARIO PARA LA CORRECTA EJECUCIÓN DE LOS TRABAJOS.</t>
  </si>
  <si>
    <t xml:space="preserve">         CONSTRUUCION DE TAPA METALICA DE 80 x 80 CM A BASE DE LAMINA TROQUELACA CAL. 10, CON REFUERZO INTERIOR DE CUADRADO SOLIDO DE 1/2", CON MARCO Y CONTRAMARCO DE ANGULO DE 1-1/2" x 1/4" DE ESPESOR, INCLUYE: AGARRADERA, APLICACIÓN DE PRIMARIO DE CROMATO DE ZINC A DOS MANOS Y ACABADO CON PINTURA RA-26 COLOR GRIS, ASI COMO LOS MATERIALES, MANO DE OBRA, HERRAMIENTA Y EQUIPO NECESARIO PARA SU CORRECTA INSTALACION.</t>
  </si>
  <si>
    <t xml:space="preserve">         CONSTRUUCION DE ESCALERA MARINERA DE 40 CM DE ANCHO Y 2.70 MT DE ALTO CON PELDAÑOS @ 30 CMS A BASE DE VARILLA CORRUGADA DE 1" DE Ø, ANCLADA A MURO POR MEDIO DE 4 PLACAS DE 4" x 4" ANCLADAS CON TAQUETES Y RESINA EPOXICA HILTI,  APLICACIÓN DE PRIMARIO DE CROMATO DE ZINC A DOS MANOS Y ACABADO CON PINTURA RA-26 COLOR GRIS, ASI COMO LOS MATERIALES, MANO DE OBRA, HERRAMIENTA Y EQUIPO NECESARIO PARA SU CORRECTA INSTALACION.</t>
  </si>
  <si>
    <t xml:space="preserve">         CONSTRUCCIÓN DE FIRME DE CONCRETO DE 10cm. DE ESPESOR ARMADA CON MALLA-ELECTROSOLDADA 6-6/10-10, F`C= 200 KG/CM2. INCLUYE: SILLETAS, APLICACIÓN DE DOS MANOS DE PINTURA ANTICORROSIVA ALKIDALICA EN EL ACERO DE REFUERZO, CIMBRADO, COLADO, VIBRADO, CURADO, DESCIMBRADO, MATERIALES, MANO DE OBRA, EQUIPO, HERRAMIENTA, LIMPIEZA Y TODO LO NECESARIO PARA LA CORRECTA EJECUCION DE LOS TRABAJOS.</t>
  </si>
  <si>
    <t xml:space="preserve">         CONSTRUCION DE MURETE DE 1.50 MT DE ANCHO POR 1.00 MT DE  ALTURA, A BASE DE BLOCK 15X20X40 JUNTEADO CON MORTERO CEMENTO ARENA PROP. 1:4, REFORZADO CON VARILLA DEL # 3 @ 60 CM, APLICACIÓN DE DOS MANOS DE PINTURA ANTICORROSIVA ALKIDALICA EN EL ACERO DE REFUERZO, CON CELDA RELLENA CON CONCRETO F'C=100 KG/CM2, ACABADO REPELLADO Y FLOTEADO FINO CON MORTERO Y TERMINADO CON PINTURA VINILICA COLOR BLANCO, ASI COMO LOS MATERIALES, MANO DE OBRA, HERRAMIENTA Y EQUIPO NECESARIO PARA SU CORRECTA EJECUCION DE LOS TRABAJOS.</t>
  </si>
  <si>
    <t xml:space="preserve">         SUMINISTRO E INSTALACIÓN DE GABINETE MAIN CAT-630 CON INTERRUPTOR TERMOMAGNETICO, MARCA RYLEZ; INCLUYE: NIVELACIÓN, FIJACIÓN, HERRAJES, CONEXIÓN, ETIQUETAS DE SEGURIDAD, MATERIAL, EQUIPO, HERRAMIENTA, MANO DE OBRA Y TODO LO NECESARIO PARA LA CORRECTA EJECUCIÓN DE LOS TRABAJOS.</t>
  </si>
  <si>
    <t xml:space="preserve">         SUMINISTRO E INSTALACIÓN DE GABINETE CON BARRAS DE ALIMENTACIÓN CAT BA-03, 400 AMPER, MARCA RYLEZ; INCLUYE: NIVELACIÓN, FIJACIÓN, HERRAJES, CONEXIÓN, ETIQUETAS DE SEGURIDAD, MATERIAL, EQUIPO, HERRAMIENTA, MANO DE OBRA Y TODO LO NECESARIO PARA LA CORRECTA EJECUCIÓN DE LOS TRABAJOS.</t>
  </si>
  <si>
    <t>A.XI. 3</t>
  </si>
  <si>
    <t xml:space="preserve">         SUMINISTRO E INSTALACIÓN DE BASE DE MEDICIÓN MODULAR 5 X 100, 3 SERVICIOS, BMM-53-100, MARCA RYLEZ; INCLUYE: ITM 2X60, NIVELACIÓN, FIJACIÓN, HERRAJES, CONEXIÓN, ETIQUETAS DE SEGURIDAD, ETIQUETAS DE IDENTIFICACIÓN, MATERIAL, EQUIPO, HERRAMIENTA, MANO DE OBRA Y TODO LO NECESARIO PARA LA CORRECTA EJECUCIÓN DE LOS TRABAJOS.</t>
  </si>
  <si>
    <t xml:space="preserve">         SUMINISTRO E INSTALACIÓN DE INTERRUPTOR TERMOMAGNETICO, MARCA SQUARE D, CAPACIDAD 2 X 40, TIPO QO240, 10kA, INCLUYE: MONTAJE, HERRAJES, CONEXIÓN, PRUEBAS DE FUNCIONAMIENTO, MATERIALES, MANO DE OBRA Y TODO LO NECESARIO PARA LA CORRECTA EJECUCIÓN DE LOS TRABAJOS.</t>
  </si>
  <si>
    <t xml:space="preserve">         SUMINISTRO E INSTALACIÓN DE INTERRUPTOR TERMOMAGNETICO, MARCA SQUARE D, CAPACIDAD 2 X 15, TIPO QO215, 10kA, INCLUYE: MONTAJE, HERRAJES, CONEXIÓN, PRUEBAS DE FUNCIONAMIENTO, MATERIALES, MANO DE OBRA Y TODO LO NECESARIO PARA LA CORRECTA EJECUCIÓN DE LOS TRABAJOS.</t>
  </si>
  <si>
    <t xml:space="preserve">         SUMINISTRO E INSTALACIÓN DE LUMINARIA MARCA FORLGHTING, LÍNEA LUMA, POTENCIA 70, ÓPTICAS T2M, TCC 5000k, SIN FOTOCELDA, Y/O OTRA DE LA MISMA CARACTERISTICAS, INCLUYE: HERRAJES, CONECTORES PONCHABLES, CINTA AISLANTE SUPER 3 33M, PUESTA EN OPERACIÓN, PRUEBAS DE FUNCIONAMIENTA, MANIOBRA, EQUIPO, HERRAMIENTO, MANO DE OBRA Y TODO LO NECESARIO PARA LA CORRECTA EJECUCIÓN DE LOS TRABAJOS.</t>
  </si>
  <si>
    <t xml:space="preserve">         SUMINISTRO E INSTALACIÓN DE LUMINARIA MARCA FORLGHTING, LÍNEA LUMA, POTENCIA 108, ÓPTICAS T2M, TCC 5000k, SIN FOTOCELDA, Y/O OTRA DE LA MISMA CARACTERISTICAS, INCLUYE: HERRAJES, CONECTORES PONCHABLES, CINTA AISLANTE SUPER 3 33M, PUESTA EN OPERACIÓN, PRUEBAS DE FUNCIONAMIENTA, MANIOBRA, EQUIPO, HERRAMIENTO, MANO DE OBRA Y TODO LO NECESARIO PARA LA CORRECTA EJECUCIÓN DE LOS TRABAJOS.</t>
  </si>
  <si>
    <t xml:space="preserve">         SUMINISTRO E INSTALACIÓN DE LUMINARIA MARCA FORLGHTING, LÍNEA FORFIELD, POTENCIA 200, ÓPTICAS T30D, TCC 5700k, Y/O OTRA DE LA MISMA CARACTERISTICAS, INCLUYE: HERRAJES, CONECTORES PONCHABLES, CINTA AISLANTE SUPER 3 33M, PUESTA EN OPERACIÓN, PRUEBAS DE FUNCIONAMIENTA, MANIOBRA, EQUIPO, HERRAMIENTO, MANO DE OBRA Y TODO LO NECESARIO PARA LA CORRECTA EJECUCIÓN DE LOS TRABAJOS.</t>
  </si>
  <si>
    <t xml:space="preserve">         SUMINISTRO Y COLOCACION DE POSTE ARQUITECTONICO CIRCULAR DE 10 m DE ALTURA, FABRICADO CON LAMINA CAL. 11, GALVANIZADO POR INMERSION EN CALIENTE, CON REFUERZO ANULAR Y PLACA BASE DE 35x35 CM. DE 1" DE ESPESOR Y DISTANCIA INTERCENTROS DE BARRENOS DE 27 CM, DOS PERCHAS DE PLACA 1/4" ESPESOR, PARA RECIBIR BRAZO Y VENTANA PARA CABLEADO INTERIOR THHW CALIBRE No 12 AWG 90°C (SEGÚN NÚMERO DE CIRCUITO), INCLUYE: APLICACION DE PRIMARIO DE CROMATO DE ZINC, A DOS MANOS Y ACABADO CON PINTURA DE POLIURETANO RP-28 COLOR BLANCO, VENTANA DE CONEXION CON TAPADERA, BRAZOS ARQUITECTONICO DE 1.55 M. DE LONGITUD DE 2"Ø. CON SOPORTE CURVO, CABLEADO CALIBRE 12 AWG DE COBRE CON 3 HILOS PARA INTERCONEXIÓN DE LUMINARIA Y/O REFLECTOR, TERMINALES CAPUCHA, CINTA AISLANTE SUPER 33 MARCA 3M, CAJA DE CONEXIÓN, ACCESORIOS ADECUADOS, FIJACIÓN, NIVELACIÓN, MANIOBRA DE TRASLADO E INSTALACIÓN, ANDAMIOS, MATERIAL, MANO DE OBRA Y TODO LO NECESARIO PARA LA CORRECTA EJECUCIÓN DE LOS TRABAJOS.</t>
  </si>
  <si>
    <t xml:space="preserve">         SUMINISTRO Y COLOCACION DE POSTE ARQUITECTONICO CIRCUALR DE 6 m DE ALTURA, FABRICADO CON LAMINA CAL. 11  GALVANIZADO POR INMERSION EN CALIENTE, CON REFUERZO ANULAR Y PLACA BASE DE 35x35 CM. DE 1" DE ESPESOR Y DISTANCIA INTERCENTROS DE BARRENOS DE 27 CM, DOS PERCHAS DE PLACA 1/4" ESPESOR, PARA RECIBIR BRAZO Y VENTANA PARA CABLEADO, INCLUYE: APLICACION DE PRIMARIO DE CROMATO DE ZINC, A DOS MANOS Y ACABADO CON PINTURA DE POLIURETANO RP-28 COLOR BLANCO, VENTANA DE CONEXION CON TAPADERA, BRAZOS ARQUITECTONICO DE 1.55 M. DE LONGITUD DE 2"Ø. CON SOPORTE CURVO, CABLEADO CALIBRE 12 AWG DE COBRE CON 3 HILOS PARA INTERCONEXIÓN DE LUMINARIA Y/O REFLECTOR, TERMINALES CAPUCHA, CINTA AISLANTE SUPER 33 MARCA 3M, CAJA DE CONEXIÓN, ACCESORIOS ADECUADOS, FIJACIÓN, NIVELACIÓN, MANIOBRA DE TRASLADO E INSTALACIÓN, ANDAMIOS, MATERIAL, MANO DE OBRA Y TODO LO NECESARIO PARA LA CORRECTA EJECUCIÓN DE LOS TRABAJOS.</t>
  </si>
  <si>
    <t xml:space="preserve">         CONSTRUCCIÓN E INSTALACIÓN DE BASE PIRAMIDAL PARA POSTE DE ALUMBRADO CIMENTACIÓN TRAPEZOIDAL DE CONCRETO DE 40x40 EN CORONA Y 80x80 EN BASE, CON ALTURA DE 100 Cm., F´c=200 Kg/Cm2 ARMADA CON VARILLA N° 3 Y 4 SEGÚN SE INDICA EN PLANOS, ANCLAS DE 3/4" GALVANIZADAS, TUBO CONDUIT PARED GRUESA DE 3/4" DE REGISTRO A PARTE SUPERIOR DE PEDESTAL ( VER DETALLE EN PLANO DE INSTALACIONES ), INCLUYE CARGO DIRECTO POR EL COSTO DE MANO DE OBRA Y MATERIALES REQUERIDOS, FLETE A OBRA, ACARREO, COPLE, TRAZO, CORTE, CIMBRA, COLOCACIÓN, CANALIZACIÓN ELECTRICA CONTUBO PVC CONDUIT 3/4 PULG,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</si>
  <si>
    <t xml:space="preserve">         REGISTROS DE FIBRA DE VIDRIO CON TAPA Y CONTRAMARCO DE CONCRETO POLIMERICO REFORZADO CON FIBRA DE VIDRIO CON DIMENSIONES 33X 33 X 40 CMS, CUERPO DEL REGISTRO DE FIBRA DE VIDRIO CON UN ESPESOR DE 1/8" PERNOS DE ACERO INOXIDABLE DE 1/8" PARA EL MANEJO DE LA TAPA PARA ALUMBRADO, EXCAVACIÓN, COMPACTACIÓN DE FONDO, RELLENO, CAMA DE GRAVA, NOMENCLATURA SEGÚN DISEÑO, MANO DE OBRA, HERRAMIENTA, EQUIPO, ASI COMO TODO LO NECESARIO PARA LA CORRECTA EJECUCIÓN DE LOS TRABAJOS.</t>
  </si>
  <si>
    <t xml:space="preserve">         REGISTROS DE FIBRA DE VIDRIO CON TAPA Y CONTRAMARCO DE CONCRETO POLIMERICO REFORZADO CON FIBRA DE VIDRIO CON DIMENSIONES 70X 50 X 40 CMS, CUERPO DEL REGISTRO DE FIBRA DE VIDRIO CON UN ESPESOR DE 1/8" PERNOS DE ACERO INOXIDABLE DE 1/8" PARA EL MANEJO DE LA TAPA PARA ALUMBRADO, EXCAVACIÓN, COMPACTACIÓN DE FONDO, RELLENO, CAMA DE GRAVA, NOMENCLATURA SEGÚN DISEÑO, MANO DE OBRA, HERRAMIENTA, EQUIPO, ASI COMO TODO LO NECESARIO PARA LA CORRECTA EJECUCIÓN DE LOS TRABAJOS.</t>
  </si>
  <si>
    <t xml:space="preserve">         SUMINISTRO Y COLOCACIÓN DE REGISTRO ELECTRICO NORMA CFE, RBTB1, INCLUYE: EXCAVACIÓN, NIVELACIÓN, RELLENO CON EL MISMO MATERIAL, HERRAMIENTA, MANO DE OBRA Y TODO LO NECESARIO PARA LA CORRECTA EJECUCIÓN DE LOS TRABAJOS.</t>
  </si>
  <si>
    <t>A.XI. 15</t>
  </si>
  <si>
    <t xml:space="preserve">         SUMINISTRO E INSTALACIÓN DE CONDUCTOR DISTRIBUCIÓN SECUNDARIA DRS 3-4 + 1-4, 600 V, 75/90°C; INCLUYE: IDENTIFICACIÓN DE CABLEADO, GUIADO, RECORTE, CINTA AISLANTE, CONECTORES BIPARTIDO, CONEXIONES, MANO DE OBRA, HERRAMIENTA Y TODO LO NECESARIO PARA CORRECTA EJECUCIÓN DE LOS TRABAJOS.</t>
  </si>
  <si>
    <t>A.XI. 16</t>
  </si>
  <si>
    <t xml:space="preserve">         SUMINISTRO E INSTALACIÓN DE CONDUCTOR DISTRIBUCIÓN SECUNDARIA DRS 2-4 + 1-4, 600 V, 75/90°C; INCLUYE: IDENTIFICACIÓN DE CABLEADO, GUIADO, RECORTE, CINTA AISLANTE, CONECTORES BIPARTIDO, CONEXIONES, MANO DE OBRA, HERRAMIENTA Y TODO LO NECESARIO PARA CORRECTA EJECUCIÓN DE LOS TRABAJOS.</t>
  </si>
  <si>
    <t>A.XI. 17</t>
  </si>
  <si>
    <t xml:space="preserve">         SUMINISTRO E INSTALACIÓN DE CONDUCTOR DISTRIBUCIÓN SECUNDARIA DRS 3-3/0 + 1-2, 600 V, 75/90°C; INCLUYE: IDENTIFICACIÓN DE CABLEADO, GUIADO, RECORTE, CINTA AISLANTE, CONECTORES BIPARTIDO, CONEXIONES, MANO DE OBRA, HERRAMIENTA Y TODO LO NECESARIO PARA CORRECTA EJECUCIÓN DE LOS TRABAJOS.</t>
  </si>
  <si>
    <t>A.XI. 18</t>
  </si>
  <si>
    <t xml:space="preserve">         SUMINISTRO E TENDIDO DE CABLE DE COBRE CALIBRE 12 AWG (3, 31 MM²), AISLAMIENTO TIPO THHW - LS, 600 V, 75/90°C MARCA VIAKON O SIMILAR; INCLUYE: IDENTIFICACIÓN DE CABLEADO, GUIADO, RECORTE, CINTA AISLANTE, CONECTORES BIPARTIDO, CONEXIONES, MANO DE OBRA, HERRAMIENTA Y TODO LO NECESARIO PARA CORRECTA EJECUCIÓN DE LOS TRABAJOS.</t>
  </si>
  <si>
    <t>A.XI. 19</t>
  </si>
  <si>
    <t xml:space="preserve">         SUMINISTRO E TENDIDO DE CABLE DE COBRE CALIBRE 10 AWG (5, 26 MM²), AISLAMIENTO TIPO THHW - LS, 600 V, 75/90°C MARCA VIAKON O SIMILAR; INCLUYE: IDENTIFICACIÓN DE CABLEADO, GUIADO, RECORTE, CINTA AISLANTE, CONECTORES BIPARTIDO, CONEXIONES, MANO DE OBRA, HERRAMIENTA Y TODO LO NECESARIO PARA CORRECTA EJECUCIÓN DE LOS TRABAJOS.</t>
  </si>
  <si>
    <t>A.XI. 20</t>
  </si>
  <si>
    <t xml:space="preserve">         SUMINSTRO E COLOCACIÓN DE TUBO CONDUIT PVC 1 PULG (27 MM) INCLUYE: TRAZO, EXCAVACION, COLOCACION DE PLANTILLA A BASE DE ARENA, COLOCACION DE TUBERIA, RELLENO CON MATERIAL DE BANCO EN CURVAS, CONECTORES, COPLES, SEGÚN PROYECTO, PEGAMENTO, RECORTE, SEGURIDAD, MANO DE OBRA, HERRAMIENTA Y TODO LO NECESARIO PARA CORRECTA EJECUCIÓN DE LOS TRABAJOS.</t>
  </si>
  <si>
    <t xml:space="preserve">         SUMINISTRO E INSTALACIÓN TUBO CONDUIT PVC 3/4 PULG (21 MM²),  INCLUYE: CURVAS, CONECTORES Y ACCESORIOS ADECUADO, FIJACIÓN, NIVELACIÓN, CORTES Y RETIRO DE ESCOMBRO, MANO DE OBRA, HERRAMIENTA Y TODO LO NECESARIO PARA CORRECTA EJECUCIÓN DE LOS TRABAJOS.</t>
  </si>
  <si>
    <t xml:space="preserve">         SUMINSTRO E COLOCACIÓN DE TUBO CONDUIT TUBO PAD CORRUGADO COLOR NARANJA DE 3 PULG (78 MM) INCLUYE: CURVAS, CONECTORES, COPLES, SEGÚN PROYECTO, PEGAMENTO, RECORTE, SEGURIDAD, MANO DE OBRA, HERRAMIENTA Y TODO LO NECESARIO PARA CORRECTA EJECUCIÓN DE LOS TRABAJOS.</t>
  </si>
  <si>
    <t xml:space="preserve">         SUMINISTRO E INSTALACIÓN TUBO PAD CORRUGADO COLOR NARANJA, DÍAMETRO 2 PLGS (53 MM²), INCLUYE: CURVAS, CONECTORES Y ACCESORIOS ADECUADO, FIJACIÓN, NIVELACIÓN, CORTES Y RETIRO DE ESCOMBRO, MANO DE OBRA, HERRAMIENTA Y TODO LO NECESARIO PARA CORRECTA EJECUCIÓN DE LOS TRABAJOS.</t>
  </si>
  <si>
    <t xml:space="preserve">         DEMOLICION DE BANQUETA DE CONCRETO DE 10 CMS DE ESPESOR CON UN ANCHO DE 40 CMS, DE FORMA MANUAL O MECANICA, INCLUYE: CORTE CON DISCO DE DIAMANTE DE 14", ACOPIO DE MATERIAL PRODUCTO DE LA DEMOLICION Y RETIRO FUERA DE LA OBRA, ASI COMO LA MAQUINARIA, HERRAMIENTA, MANO DE OBRA Y EQUIPO NECESARIO PARA LA CORRECTA EJECUCION DE LOS TRABAJOS.</t>
  </si>
  <si>
    <t xml:space="preserve">         TRANSICIÓN AEREA SUBTERRANEA, INCLUYE: COLOCACIÓN Y FIJACIÓN DE MUFA DE 3 PULG CON TUBO CONDUIT GALVANIZADO DE 3", CURVA, FLEJES, RESANADO DE BANQUETA, MATERIAL, HERRAMIENTA, EQUIPO Y MANO DE OBRA.</t>
  </si>
  <si>
    <t xml:space="preserve">         EXCAVACIÓN PARA CANALIZACION ELECTRICA CON EQUIPO O MANUAL EN MATERIAL TIPO I, PROFUNDIDAD DE EXCAVACIÓN DE 0 A 1.00 M, INCLUYE: AFINE Y COMPACTACION DEL FONDO, ACOPIO DEL MATERIAL, ACARREOS FUERA DE LA OBRA, DONDE LA SUPERVISION LO INDIQUE, MATERIALES DE CONSUMO MENOR, EQUIPO, HERRAMIENTA, MANO DE OBRA, Y TODO LO NECESARIO PARA LA EJECUCIÓN DE LOS TRABAJOS.</t>
  </si>
  <si>
    <t xml:space="preserve">         SUMINISTRO E INSTACIÓN BOMBAS SUMERGIBLES PARA AGUAS RESIDUALES TIPO TRITURADORA, POTENCIA 2 HP, VOLTAJE 220V, MARCA MYERS, INCLUYE: CONEXIÓN HIDRÁULICA Y ELÉCTRICA, PRUEBAS DE FUNCIONAMIENTO, HERRAMIENTA, MATERIALES, MANO DE OBRA Y TODO LO NECESARIO PARA CORRECTA EJECUCIÓN DE LOS TRABAJOS.</t>
  </si>
  <si>
    <t xml:space="preserve">         SUMINISTRO E INSTACIÓN DE CONTROL DE SILMUTANEO Y ALTERNACIÓN  DE BOMBAS SUMERGIBLES PARA AGUAS RESIDUALES TIPO TRITURADORA, POTENCIA 2 HP, VOLTAJE 220V, MARCA MYERS, INCLUYE : CONEXIONES ELÉCTRICAS, ELECTRONIVELES, CONFIGURACIÓN DE SIMULTANEO Y ALTERNACIÓN DE BOMBAS, ARRANCADORES,  PRUEBAS DE FUNCIONAMIENTO, HERRAMIENTA, MATERIALES, MANO DE OBRA Y TODO LO NECESARIO PARA CORRECTA EJECUCIÓN DE LOS TRABAJOS.</t>
  </si>
  <si>
    <t xml:space="preserve">         CONSTRUCCIÓN DE MURETE DE BLOCK DE UNA ALTURA VARIABLE DE 40.00 A 60.00 CMS DE ALTURA A BASE  DE 15X20X40 CMS JUNTEADO CON  JUNTEADO CON MORTERO CEMENTO  - ARENA PROPORCION 1:4 JUNTA DE 1.5 CMS DE ESP, CON  CADENA DE DESPLANTE DE  SECCION DE 15X20 CMS, ARMADA CON 4 VAR. #3  EST. #2 @ 20cm. CONCRETO F´C=200 KG/CM2. INCLUYE:   REPELLADO Y  ACABADO PULIDO Y DOS MANOS DE PINTURA EN CARA VISIBLE,  IMPERMEABILIZANTE INTEGRAL TIPO FESTERGRAL, EXCAVACIÓN,  CIMBRA, DESCIMBRADO, HABILITADO DE ARMADO CON APLICACIÓN DE DOS MANOS DE PINTURA ANTICORROSIVA ALKIDALICA EN EL ACERO DE REFUERZO, GANCHOS, TRASLAPES, AMARRES, DESPERDICIOS, MANO DE OBRA, HERRAMIENTA Y EQUIPO, LIMPIEZA Y RETIRO FUERA DE LA OBRA DEL MATERIAL NO RECUPERABLE.</t>
  </si>
  <si>
    <t xml:space="preserve">         GESTIONES Y TRAMITES ANTE CFE PARA OBTENER NUEVO SERVICIO DE ENERGÍA ELECTRICA.</t>
  </si>
  <si>
    <t xml:space="preserve">         GESTIÓN, TRAMITES Y PAGO DE SERVICIO PARA LA OBTENCIÓN DE LA CARTA DE VERIFICACIÓN EMITIDA POR LA UNIDAD VERIFICADORA DE INSTALACIONES ELECTRICAS CONFORME A LA PEC-NOM-001-SEDE- EN VIGOR.</t>
  </si>
  <si>
    <t xml:space="preserve">         TRAZO GENERAL PARA LA RED DE RIEGO EN GENERAL DEL PROYECTO DURANTE TODO EL PROCESO DE CONSTRUCCIÓN DE LA OBRA, INCLUYE: EQUIPO TOPOGRÁFICO, PLANOS ACTUALIZADOS, MANO DE OBRA, MATERIALES, HERRAMIENTA Y TODO LO NECESAIRO PARA LA CORRECTA ENECUCIÓN DE LOS TRABAJOS. (P.U.O.T.)</t>
  </si>
  <si>
    <t xml:space="preserve">         EXCAVACIÓN POR MEDIOS MECÁNICOS EN CUALQUIER TIPO DE TERRENO A CUALQUIER PROFUNDIDAD EN PRESENCIA DE AGUA O EN SECO DE 0.00 A 0.50 M DE PROFUNDIDAD. CON EXTRACCIÓN A BORDE DE ZANJA, MEDIDO EN BANCO. INCLUYE: EQUIPO DE BOMBEO PARA ACHIQUE DE MANTOS FREÁTICOS, OBRAS DE PROTECCIÓN DE TALUDES DE ZANJA, TRASPALEO, MATERIALES, SEÑALAMIENTO DE PRECAUCIÓN, LA MANO DE OBRA PARA EL APOYO EN LAS OPERACIONES MECÁNICAS, AFINE DE TALUDES Y FONDO DE ZANJA, LIMPIEZA, LA MAQUINARIA, LA HERRAMIENTA Y EL EQUIPO NECESARIOS PARA LA CORRECTA EJECUCIÓN DE LOS TRABAJOS. NORMA DE COSTRUCCIÓN G.D.F. 3.01.01.006</t>
  </si>
  <si>
    <t xml:space="preserve">         SUMINISTRO E INSTALACIÓN DE LÍNEA PARA RIEGO DE JARDINERÍA, A BASE DE TUBERÍA PVC 1 1/2”, INCLUYE:COPLES, PEGAMENTO, CONEXIÓN A LA RED EXISTENTE (ADAPTACIONES), RELLENO CON MATERIAL PRODUCTO DE EXCAVACIÓN, MATERIALES DE CONSUMO MENOR, MANO DE OBRA, HERRAMIENTA, EQUIPO, PRUEBAS, Y TODO LO NECESARIO PARA LA CORRECTA EJECUCIÓN DE LOS TRABAJOS.</t>
  </si>
  <si>
    <t xml:space="preserve">         SUMINISTRO E INSTALACIÓN DE LÍNEA PARA RIEGO DE JARDINERÍA, A BASE DE TUBERÍA PVC 1/2 ”, INCLUYE: COPLES, PEGAMENTO, RELLENO CON MATERIAL PRODUCTO DE EXCAVACIÓN, MATERIALES DE CONSUMO MENOR, MANO DE OBRA, HERRAMIENTA, EQUIPO, PRUEBAS, Y TODO LO NECESARIO PARA LA CORRECTA EJECUCIÓN DE LOS TRABAJOS.</t>
  </si>
  <si>
    <t xml:space="preserve">         SUMINISTRO Y COLOCACIÓN DE GOTERO AUTOCOMPENSABLE DE 1/2"  PARA RIEGO DE JARDINERÍA, INCLUYE: ELEMENTOS DE FIJACIÓN, CONEXIONES A LA  RED DE PROYECTO, CONSUMIBLES, MANO DE OBRA, EQUIPO, HERRAMIENTA Y TODO LO NECESARIO PARA LA CORRECTA EJECUCIÓN DE LOS TRABAJOS.</t>
  </si>
  <si>
    <t xml:space="preserve">         SUMINISTRO Y COLOCACIÓN DE VALVULA ESFERA HIDRAULICA 1", INCLUYE: ELEMENTOS DE FIJACIÓN, CONEXIONES A LA RED DE PROYECTO, CONSUMIBLES, MANO DE OBRA, EQUIPO, HERRAMIENTA.Y TODO LO NECESARIO PARA LA CORRECTA EJECUCIÓN DE LOS TRABAJOS.</t>
  </si>
  <si>
    <t xml:space="preserve">         SUMINISTRO Y COLOCACIÓN DE CONTROLADOR DE RIEGO ESP-TM2, 12 ESTACIONES MARCA RAINBIRD O SIMILAR. INCLUYE: CONEXIONES ELÉCTRICAS E HIDRÁULICAS, PRUEBAS, PUESTA EN MARCHA, MANO DE OBRA, EQUIPO Y HERRAMIENTA.</t>
  </si>
  <si>
    <t xml:space="preserve">         *SUMINISTRO Y COLOCACIÓN DE REGISTRO DE CONCRETO POLIMÉRICO Y FIBRA DE VIDRIO DE 40 X 54 X 31 CM, INCLUYE: ELEMENTOS DE FIJACIÓN, CONEXIONES A LA RED DE PROYECTO, CONSUMIBLES, MANO DE OBRA, EQUIPO, HERRAMIENTA.Y TODO LO NECESARIO PARA LA CORRECTA EJECUCIÓN DE LOS TRABAJOS.</t>
  </si>
  <si>
    <t xml:space="preserve">         SUMINISTRO Y COLOCACION DE CISTERNA DE 2800 LTS  MARCA ROTOPLAS INCLUYE:  FLOTADOR, PICHANCHA, CONECTOERES, ELECTRONIVEL, TRASLADO, ACARREO, CONEXIONES, MATERIALES, MANO DE OBRA, EQUIPO, HERRAMIENTA, CONSUMIBLES Y TODO LO NECESARIO PARA LA CORRECTA EJECUCIÓN DE LOS TRABAJOS</t>
  </si>
  <si>
    <t xml:space="preserve">         SUMINISTRO E INSTALACION DE BOMBA SUMERGIBLE DE  1 HP ,  INCLUYE:  ELEMENTOS DE SUJECION, CABLEADO, PRUEBAS DE FUNCINAMINENTO, MANO DE OBRA, EQUIPO, HERRAMIENTA Y TODO LO NECESARIO PARA LA CORRECTA EJECUCION DE LOS TRABAJOS.</t>
  </si>
  <si>
    <t xml:space="preserve">         TRAZO Y NIVELACIÓN DE CIMENTACIÓN A BASE DE ZAPATAS AISLADAS, MUROS DE ENRASE, TRABES DE LIGA, FIRMES, DURANTE LA EJECUCIÓN DE LA OBRA INCLUYE:EQUIPO TOPOGRÁFICO,MANO DE OBRA, MATERIALES, HERRAMIENTO, ESTABLECER REFERENCIAS EN CAMPO Y EQUIPO.</t>
  </si>
  <si>
    <t xml:space="preserve">         EXCAVACIÓN POR MEDIOS MANUALES, EN ZANJAS, EN TERRENO CON CUALQUIER CLASIFICACION Y PROFUNDIDAD EN PRESENCIA DE AGUA O EN SECO, RETIRO DEL MATERIAL HASTA 10 M DE DISTANCIA HORIZONTAL, EL PRECIO UNITARIO INCLUYE:, EQUIPO DE BOMBEO PARA ACHIQUE, OBRAS DE PROTECCION DE TALUDES DE ZANJA, TRASPALEO, SEÑALAMIENTO PREVENTIVO, AFINE DE TALUDES Y FONDO DE ZANJA, LIMPIEZA, LA MANO DE OBRA, EQUIPO Y HERRAMIENTA NECESARIOS PARA LA CORRECTA EJECUCIÓN DE LOS TRABAJOS. PUOT.</t>
  </si>
  <si>
    <t xml:space="preserve">         RELLENO COMPACTADO EN CIMENTACION , RELLENO  PARA FIRME ,  CON EQUIPO MECÁNICO EN CAPAS DE 20 CM. EN CEPA, CON MATERIAL SELECCIONADO PRODUCTO DE LA EXCAVACION (CRIBADO POR LA MALLA DE 2 1/2") LIBRE DE BOLEO MAYOR DE 3", COMPACTADO AL 90% PROCTOR. INCLUYE: CRIBADO DEL MATERIAL, ACARREOS DENTRO DE LA OBRA, INCORPORACION DE HUMEDAD, MANO DE OBRA, HERRAMIENTA Y EQUIPO NECESARIO.</t>
  </si>
  <si>
    <t xml:space="preserve">         SUMINISTRO Y COLOCACIÓN DE PLÁSTICO NEGRO DE POLIETILENO DE CALIBRE 600, PARA PROTECCIÓN DE ACERO Y CONCRETOS, ZAPATAS Y FIRMES , TRABES DE LIGA,  TRABAJOS EN PRESENCIA DE AGUA SALADA. INCLUYE: CORTES Y TRASLAPES, MATERIAL, MANO DE OBRA, EQUIPO, HERRAMIENTA MENOR, LIMPIEZA Y TODO LO NECESARIO PARA LA CORRECTA EJECUCION DE LOS TRABAJOS.</t>
  </si>
  <si>
    <t xml:space="preserve">          SUMINISTRO Y COLOCACION DE PLANTILLA DE CONCRETO F'c= 100 KG/CM2, ESPESOR DE 5 CMS, INCLUYE: COLOCACION EN ZAPATAS Y MURO DE CONTENCION, MATERIAL, MANO DE OBRA, EQUIPO, HERRAMIENTA MENOR, LIMPIEZA Y TODO LO NECESARIO PARA LA CORRECTA EJECUCION DE LOS TRABAJOS.</t>
  </si>
  <si>
    <t xml:space="preserve">         CONSTRUCCIÓN DE TRABE DE LIGA TL-1, SECCIÓN DE 40X20 CMS, ARMADA CON 6 VAR. # 4 EST. #2 @ 25cm. CONCRETO F´C=250 KG/CM2. INCLUYE: IMPERMEABILIZANTE INTEGRAL TIPO FESTERGRAL A RAZON DE 2KG/SACO DE 50Kg. EXCAVACIÓN, CIMBRA, DESCIMBRADO, HABILITADO DE ARMADO CON APLICACIÓN DE DOS MANOS DE PINTURA ANTICORROSIVA ALKIDALICA EN EL ACERO DE REFUERZO, GANCHOS, TRASLAPES, AMARRES, DESPERDICIOS, MANO DE OBRA, HERRAMIENTA Y EQUIPO, LIMPIEZA Y RETIRO FUERA DE LA OBRA DEL MATERIAL NO RECUPERABLE.</t>
  </si>
  <si>
    <t xml:space="preserve">         IMPERMEABILIZACIÓN A BASE DE DOS CAPA DE VITUSOL EN PARED EXTERIOR DE CIMENTACIÓN ZAPATAS AISLADAS , TRABES DE LIGA, INCLUYE: APLICACIÓN, MATERIALES, ACARREOS, ELEVACIÓN, TRASLAPES, DESPERDICIO, MANO DE OBRA, EQUIPO Y HERRAMIENTA.</t>
  </si>
  <si>
    <t xml:space="preserve">         COLUMNA (CL-1) DE 30X30cm. DE SECCIÓN, CONCRETO F´C=250 KG/CM2. ARMADA CON 8 VAR. # 4 Y EST. #2 @25cm, INCLUYE: IMPERMEABILIZANTE INTEGRAL TIPO FESTERGRAL A RAZON DE 2KG/SACO DE 50Kg, APLICACIÓN DE DOS MANOS DE ANTICORROSIVO AMERCOAT EN EL ACERO, CIMBRADO, DESCIMBRADO, COLADO, VIBRADO, CURADO, MATERIALES, EQUIPO, HERRAMIENTA, MANO DE OBRA, LIMPIEZA Y TODO LO NECESARIO PARA LA CORRECTA EJECUCIÓN DE LOS TRABAJOS.</t>
  </si>
  <si>
    <t xml:space="preserve">         TRABE TR-01 DE 30X30cm. DE SECCIÓN, CONCRETO F´C=250 KG/CM2. ARMADA CON 8 VAR. # 4 Y EST. #2 @20cm, INCLUYE: IMPERMEABILIZANTE INTEGRAL TIPO FESTERGRAL A RAZON DE 2KG/SACO DE 50Kg, APLICACIÓN DE DOS MANOS DE ANTICORROSIVO AMERCOAT EN EL ACERO, CIMBRADO, DESCIMBRADO, COLADO, VIBRADO, CURADO, MATERIALES, EQUIPO, HERRAMIENTA, MANO DE OBRA, LIMPIEZA Y TODO LO NECESARIO PARA LA CORRECTA EJECUCIÓN DE LOS TRABAJOS.</t>
  </si>
  <si>
    <t xml:space="preserve">         CONSTRUCCIÓN DE CADENA DE DESPLANTE CD-2, SECCION DE 15X30 CMS, ARMADA CON 4 VAR. #3 EST. #2 @ 20cm. CONCRETO F´C=250 KG/CM2. INCLUYE: IMPERMEABILIZANTE INTEGRAL TIPO FESTERGRAL A RAZON DE 2KG/SACO DE 50Kg. EXCAVACIÓN, CIMBRA, DESCIMBRADO, HABILITADO DE ARMADO CON APLICACIÓN DE DOS MANOS DE PINTURA ANTICORROSIVA ALKIDALICA EN EL ACERO DE REFUERZO, GANCHOS, TRASLAPES, AMARRES, DESPERDICIOS, MANO DE OBRA, HERRAMIENTA Y EQUIPO, LIMPIEZA Y RETIRO FUERA DE LA OBRA DEL MATERIAL NO RECUPERABLE.</t>
  </si>
  <si>
    <t xml:space="preserve">         CONSTRUCCIÓN DE MURO DE BLOCK DE  ALTURA VARIABLE DE 0.60 A 1.20 MTS A BASE DE   BLOCK 15 X 20 X 40 CMS, CONCRETO F'C= 40 KG/CM2, JUNTEADO CON MORTERO CEMENTO ARENA EN PROPP. 1:4, CELDA RELLENA CON CONCRETO F'c= DE 100Kg/cm², INCLUYE: MANO DE OBRA,CASTILLO AHOGADO CON CONCRETO F´C=150 KG/CM2 Y REFUERZO DE  VARILLA DE REFUERZO DE 3/8" @ 1M,  PINTADA CON DOS MANOS DE PINTURA ANTICORROSIVA ALKIDALICA EN ACERO DE REFUERZO , MPERMEABILIZACION BASE AGUA BITUSOL O SIMILAR EN CALIDA Y PRECIO, HERRAMIENTA Y EQUIPO, Y TODO LO NECESARIO PARA LA CORRECTA EJECUCIÓN DE LOS TRABAJOS.</t>
  </si>
  <si>
    <t xml:space="preserve">         CASTILLO K-1 DE 15X15 CMS DE CONCRETO F'C= 200 KG/ CM2 ARMADO CON 4 VAR #3 Y EST #2 @ 20 CM SEGÚN SE INDICA EN PLANO; INCLUYE: FABRICACIÓN, VACIADO, VIBRADO DE CONCRETO, PINTURA ALKIDALICA EN ACERO, HABILITADO  COLOCACIÓN DE ACERO DE REFUERZO, CIMBRA, DESCIMBRA, DESPERDICIOS, HERRAMIENTA, EQUIPO Y MANO DE OBRA.</t>
  </si>
  <si>
    <t xml:space="preserve">         CONSTRUCCIÓN DE FIRME DE CONCRETO DE 10cm. ARMADA CON MALLA-ELECTROSOLDADA 6-6/8-8, Y BASTONES DE VARILLA DE 3/8" @20CM, F`C= 200 KG/CM2. INCLUYE: POLLOS O CALZAS, APLICACIÓN DE DOS MANOS DE PINTURA ANTICORROSIVA ALKIDALICA EN EL ACERO DE REFUERZO,CIMBRADO, COLADO, VIBRADO, CURADO, DESCIMBRADO, MATERIALES, MANO DE OBRA, EQUIPO, HERRAMIENTA, LIMPIEZA Y TODO LO NECESARIO PARA LA CORRECTA EJECUCION DE LOS TRABAJOS.</t>
  </si>
  <si>
    <t xml:space="preserve">         FABRICACIÓN DE GUARNICIÓN TIPO CUADRADA,A BASE DE CONCRETO DE 20 X 30 CMS. RESISTENCIA DE F`C= 150 KG/CM2 , COLOR  APARENTEACABADO PULIDO FINO, INCLUYE: CONFINAMIENTO, PRUEBAS DE LABORATORIO,  BOLEADO DE FILOS SUPERIORES, MATERIALES, CIMBRA METÁLICA, CURADO, VIBRADO A SISTEMA MECÁNICO, EQUIPO, MANO DE OBRA, HERRAMIENTA Y TODO LO NECESARIO PARA LA CORRECTA EJECUCIÓN DE LOS TRABAJOS.</t>
  </si>
  <si>
    <t xml:space="preserve">         CONSTRUCCIÓN DE ESCALONES DE ACCESO DE 4. 00m DE ANCHO, DE 30 CMS DE HUELLA Y DE 16 A 18cm. DE PERALTE, CONCRETO F’C=200 KG/CM2, FORJADOS DE ESCALONES CON VAR. # 2 @ 20cm. CON GANCHO DE AMARRE, REFORZADOS CON VARILLAS DE #3 , INCLUYE: APLICACIÓN DE DOS MANOS DE ANTICORROSIVO AMERCOAT EN TODO EL ACERO, CIMBRADO, DESCIMBRADO, COLADO, VIBRADO, CURADO, EQUIPO TOPOGRAFICO PARA TRAZO, MATERIALES, EQUIPO, HERRAMIENTA, MANO DE OBRA, LIMPIEZA Y TODO LO NECESARIO PARA LA CORRECTA EJECUCIÓN DE LOS TRABAJOS.</t>
  </si>
  <si>
    <t xml:space="preserve">         BARRA PARA FILETEO DE 1.35 x 4.30 MTS.DE LARGO, ELABORADA EN OBRA A BASE DE MURO DE BLOCK DE 15x20x40 CM. A UNA ALTURA DE 1.00 MTS, ARMADO CON  CASTILLOS DE 15X15 CMS A CADA 2 MTS,CONCRETO F'C= 200 KG/ CM2 ARMADO CON 4 VAR #3 Y EST #2 @ 20 CM ,CELDA RELLENA CON CONCRETO F´C=150 KG/CM2 Y LOSA DE CONCRETO  F'C=200 KG/CM2 DE 10 CMS DE ESPESOR ARMADA CON MALLA 6-6/10-10, CON ACABADO FINAL CON CUBIERTA DE GRANITO DE 2 CM DE ESPESOR EN TODA LA SUPERFICIE SUPERIOR Y FALDONES. INCLUYE: CADENA DE DESPLANTE CD-1 DE 15 X 20, CONCRETO F'C= 200 KG/CM CON VARILLA DE 3/8" @20CM,ESTRIBOS DE 1/4" @ 20 CM CM.,CADENA DE CERRAMIENTO DE 15 X 20, CONCRETO F'C= 200 KG/CM CON VARILLA DE 3/8" @20CM,ESTRIBOS DE 1/4" @ 20 CM CM. TRAZO DE LOS TRABAJOS, APLICACIÓN DE DOS MANOS DE PINTURA ANTICORROSIVA ALKIDALICA EN EL ACERO DE REFUERZO, MANO DE OBRA, , ANCLAJE EN CIMENTACION, HABILITADO, CIMBRA COMUN, DESCIMBRADO, ARMADO, COLADO, VIBRADO, CURADO, TRASLAPES, AMARRES, DESPERDICIOS Y TODO LO NECESARIO PARA LA CORRECTA EJECUCIÓN DE LOS TRABAJOS.</t>
  </si>
  <si>
    <t xml:space="preserve">         APLANADO CON MORTERO CEMENTO-ARENA PROPORCIÓN 1: 4, ACABADO REPELLADO A REGLA, PLOMO Y NIVEL, TERMINADO FLOTEADO FINO, INCLUYE: IMPERMEABILIZANTE INTEGRAL PRODUCTO SIKA A RAZÓN DE 1/50 KG. ANDAMIOS, MATERIAL, HERRAMIENTA, EQUIPO, MANO DE OBRA Y TODO LO NECESARIO PARA LA CORRECTA EJECUCIÓN DE LOS TRABAJOS.</t>
  </si>
  <si>
    <t xml:space="preserve">         SUMINISTRO Y APLICACIÓN DE PINTURA A DOS MANOS VINÍLICA MARCA OSEL O SIMILAR EN CALIDAD Y PRECIO, APROBADA POR SUPERVISIÓN, EN COLUMNAS HASTA ESTRUCTURA METÁLICA. INCLUYE: LIMPIEZA Y PREPARACIÓN DE LA SUPERFICIE, MATERIAL, HERRAMIENTA Y MANO DE OBRA.</t>
  </si>
  <si>
    <t xml:space="preserve">         SALIDA HIDRAULICA DE PVC, DE DIAMETRO DE 1/2" INC. MATERIAL Y MANO DE OBRA, TEES, CODOS, CONEXIONES, PRUEBAS, EQUIPO Y HERRAMIENTA MENOR, LIMPIEZA Y TODO LO NECESARIO PARA LA CORRECTA EJECUCION DE LOS TRABAJOS.</t>
  </si>
  <si>
    <t xml:space="preserve">         SUMINISTRO Y ALIMENTACIÓN HIDRÁULICA TUBERÍA DE PVC DE 1/2", INCLUYE: CODOS, TEES, REDUCTORES, DEMOLICIONES MENORES, RESANES, ACCESORIOS, CONEXIÓNES DE TODO TIPO, SOLDAURA, ADAPTACIONES NECESARIAS, MANO DE OBRA, EQUIPO, HERRAMIENTA Y TODO LO NECESARIO PARA LA CORRECTA EJECUCION DE LOS TRABAJOS.</t>
  </si>
  <si>
    <t xml:space="preserve">         SUMINISTRO Y ALIMENTACIÓN HIDRÁULICA TUBERÍA DE PVC DE 1 ", INCLUYE: CODOS, TEES, REDUCTORES, DEMOLICIONES MENORES, RESANES, ACCESORIOS, CONEXIÓNES DE TODO TIPO, SOLDAURA, ADAPTACIONES NECESARIAS, MANO DE OBRA, EQUIPO, HERRAMIENTA Y TODO LO NECESARIO PARA LA CORRECTA EJECUCION DE LOS TRABAJOS.</t>
  </si>
  <si>
    <t xml:space="preserve">         SUMINISTRO E INSTALACIÓN DE VÁLVULA DE CONTROL DE 1" INCLUYE: MANIOBRAS, MANO DE OBRA, MATERIALES, EQUIPO, HERRAMIENTA, LIMPIEZA Y TODO LO NECESARIO PARA LA CORRECTA REALIZACIÓN DE LOS TRABAJOS.</t>
  </si>
  <si>
    <t xml:space="preserve">         SUMINISTRO E INSTALACIÓN DE LLAVE TIPO VALVULA ESFERA DE 1/2", INCLUYE: MANIOBRAS, MANO DE OBRA, MATERIALES, EQUIPO, HERRAMIENTA, LIMPIEZA Y TODO LO NECESARIO PARA LA CORRECTA REALIZACIÓN DE LOS TRABAJOS.</t>
  </si>
  <si>
    <t xml:space="preserve">         SALIDA SANITARIA DE PVC CED DE DIAMETRO DE 4" INCLUYE: MATERIAL Y MANO DE OBRA, TEES, CODOS, CONEXIONES, PRUEBAS, EQUIPO Y HERRAMIENTA MENOR, LIMPIEZA Y TODO LO NECESARIO PARA LA CORRECTA EJECUCION DE LOS TRABAJOS.</t>
  </si>
  <si>
    <t xml:space="preserve">         SUMINISTRO E INSTALACION DE TUBERIA DE PVC DE 4" CED. 40 USO SANITARIO, INCLUYE: TUBERIA DE PVC DE 4", TEES, CODOS, LEVES DEMOLICIONES, RESANES, ACCESORIOS DE CONEXIÓN, ADAPTACIONES NECESARIAS, MANO DE OBRA, EQUIPO, HERRAMIENTA Y TODO LO NECESARIO PARA LA CORRECTA EJECUCION DE LOS TRABAJOS.</t>
  </si>
  <si>
    <t xml:space="preserve">         COLADERA DE REJILLA REDONDA CON CAMPANA, MODELO: 2514, MARCA: HELVEX, CONEXIÓN PARA TUBO DE 102 mm (4") DE ROSCAR. SELLO HIDRAULICO. INCLUYE: INCLUYE:RESANES, ACCESORIOS DE CONEXIÓN, CODOS, ADAPTACIONES NECESARIAS, MANO DE OBRA, EQUIPO, HERRAMIENTA Y TODO LO NECESARIO PARA LA CORRECTA EJECUCION DE LOS TRABAJOS.</t>
  </si>
  <si>
    <t>*B.IV.4</t>
  </si>
  <si>
    <t xml:space="preserve">         REJILLA DE SECCIÓN DE 2.00 X 0.40 MTS.A BASE DE SOLERA DE ACERO DE 1" X 1/4" ESPESOR (1.27 Kg/M) SENTIDO LONGITUDINAL Y  2" X 1/4" ESPESOR (2.53 Kg/M) SENTIDO TRANSVERSAL: MARCO DE SOLERA DE 2" X 1/4" ESPESOR (2.53 Kg/M) Y ANGULO DE ACERO DE 2" X 2" X 1/4" ESPESOR (4.75 Kg/M), ACABADO NATURAL .INCLUYE: APLICACIÓN DE DOS MANOS DE PINTURA ANTICORROSIVA ALKIDALICA EN EL ACERO,SOLDADURA,LIMPIEZA DE LA SUPERFICIE,MATERIALES,MANO DE OBRA, HERRAMIENTA Y EQUIPO Y TODO LO NECESARIO PARA LA CORRECTA EJECUCIÓN DE LOS TRABAJOS.</t>
  </si>
  <si>
    <t xml:space="preserve">         REGISTRO DE 0.40X2.20, ALTURA 0.80M A BASE DE BLOCK 10X20X40cm, FIRME DE 8CM DE ESPESOR FC=150KG/CM2, APLANADO PULIDO EN INTERIOR Y REPELLADO EN EXTERIOR. INCLUYE: DEMOLICIONES DE REGISTRO EXISTENTE DE SER NECESARIO, CARGA Y RETIRO DE MATERIAL NO UTILIZABLE FUERA DE LA OBRA, HASTA EL LUGAR INDICADO POR SUPERVISION, RELLENO COMPACTADO AL 85%  EN CAPAS DE 20 CM., MATERIALES, MANO DE OBRA Y HERRAMIENTA. EXCAVACION A MANO, MARCO Y CONTRA MARCO DE HERRERIA CON ANGULO DE 1-1/2" x 1/4" TAPA DE CONCRETO,IMPERMEBILZANTE  A DOS MANOS  VAPORTITE 550, Y TODO LO NECESARIO PARA SU CORRECTA EJECUCION DE LOS TRABAJOS</t>
  </si>
  <si>
    <t xml:space="preserve">         SUMINSTRO E INSTALACIÓN DE CENTRO DE CARGA CON ZAPATA PRINCIPAL, 4 CIRCUITOS, 2F - 3H, MARCA SQUARD, CAT. QOX204, INCLUYE: TAPA FRONTAL, BARRA DE TIERRA, FIJACIÓN, NIVELACIÓN, CONEXIÓN, IDENTIFICIÓN DE CABLEADO, PEINADO DE CABLES, PRUEBAS DE FUNCIONAMIENTO, LEYENDA Y ETIQUETA DE SEGURIDAD, MANO DE OBRA, HERRAMIENTA Y TODO LO NECESARIO PARA CORRECTA EJECUCIÓN DE LOS TRABAJOS.</t>
  </si>
  <si>
    <t xml:space="preserve">         SUMINISTRO E INSTALACIÓN DE INTERRUPTOR TERMOMAGNETICO, MARCA SQUARE D, CAPACIDAD 1 X 15, TIPO QO115, 10kA, INCLUYE: MONTAJE, HERRAJES, CONEXIÓN, PRUEBAS DE FUNCIONAMIENTO, MATERIALES, MANO DE OBRA Y TODO LO NECESARIO PARA LA CORRECTA EJECUCIÓN DE LOS TRABAJOS.</t>
  </si>
  <si>
    <t xml:space="preserve">         SUMINISTRO E INSTALACIÓN DE INTERRUPTOR TERMOMAGNETICO, MARCA SQUARE D, CAPACIDAD 2 X 30, TIPO QO230, 10kA, INCLUYE : MONTAJE, HERRAJES, CONEXIÓN, PRUEBAS DE FUNCIONAMIENTO,  MATERIALES, MANO DE OBRA Y TODO LO NECESARIO PARA LA CORRECTA EJECUCIÓN DE LOS TRABAJOS.</t>
  </si>
  <si>
    <t xml:space="preserve">         SUMINISTRO Y COLOCACIÓN DE REGISTRO ELECTRICO PREFABRICADO 40 X 40 60, INCLUYE : EXCAVACIÓN, NIVELACIÓN, RELLENO CON EL MISMO MATERIAL, HERRAMIENTA, MANO DE OBRA Y TODO LO NECESARIO PARA LA CORRECTA EJECUCIÓN DE LOS TRABAJOS.</t>
  </si>
  <si>
    <t xml:space="preserve">         SUMINISTRO E INSTALACIÓN DE CABLE DE COBRE CALIBRE 12 AWG (3, 31 MM²), AISLAMIENTO TIPO THHW - LS, 600 V, 75/90°C MARCA VIAKON O SIMILAR; INCLUYE: IDENTIFICACIÓN DE CABLEADO, GUIADO, RECORTE, CINTA AISLANTE, CONECTORES BIPARTIDO, CONEXIONES, MANO DE OBRA, HERRAMIENTA Y TODO LO NECESARIO PARA CORRECTA EJECUCIÓN DE LOS TRABAJOS.</t>
  </si>
  <si>
    <t xml:space="preserve">         SUMINISTRO E INSTALACIÓN DE CABLE DISTRIBUCIÓN SECUNDARIA2x4 + 1x4, 600 V, 75°C; INCLUYE : IDENTIFICACIÓN DE CABLEADO, GUIADO, RECORTE, CINTA AISLANTE, CONECTORES BIPARTIDO, CONEXIONES, MANO DE OBRA, HERRAMIENTA Y TODO LO NECESARIO PARA CORRECTA EJECUCIÓN DE LOS TRABAJOS.</t>
  </si>
  <si>
    <t xml:space="preserve">         SUMINISTRO E INSTALACIÓN TUBO  CONDUIT STEEL PARED DELGADA 1/2 PULG (16 MM) iNCLUYE : CURVAS, CONECTORES Y ACCESORIOS ADECUADO, FIJACIÓN, NIVELACIÓN, CORTES Y  RETIRO DE ESCOMBRO, MANO DE OBRA, HERRAMIENTA Y TODO LO NECESARIO PARA CORRECTA EJECUCIÓN DE LOS TRABAJOS.</t>
  </si>
  <si>
    <t xml:space="preserve">         SUMINISTRO E INSTALACIÓN TUBO  CONDUIT PVC  RIGIDO CED. 40, DÍAMETRO 2 PLGS (53 MM²), MARCA CARLON O SIMILAR, INCLUYE : CURVAS, CONECTORES Y ACCESORIOS ADECUADO, FIJACIÓN, NIVELACIÓN, CORTES Y  RETIRO DE ESCOMBRO, MANO DE OBRA, HERRAMIENTA Y TODO LO NECESARIO PARA CORRECTA EJECUCIÓN DE LOS TRABAJOS.</t>
  </si>
  <si>
    <t xml:space="preserve">         SUMINISTRO Y COLOCACIÓN DE APAGADOR DOBLE, INCLUYE: APAGADOR SENCILLO, TAPA INTEMPERIE, CINTA AISLANTE, CINTA VULCANIZABLE, CONECTORES TIPO CAPUCHA, CONECTORES TIPO OJILLO, IDENTIFICACIÓN DE CABLEADO, CONEXIONES, MATERIALES, HERRAMIENTAS Y TODO LO NECESARIO PARA LA CORRECTA EJECUCIÓN DE LOS TRABAJOS.</t>
  </si>
  <si>
    <t xml:space="preserve">         SUMINISTRO Y COLOCACIÓN DE CONTACTO SENCILLOS, INCLUYE: CONTACTO DUPLEX, TAPA INTEMPERIE, CINTA AISLANTE, CINTA VULCANIZABLE, CONECTORES TIPO CAPUCHA, CONECTORES TIPO OJILLO, IDENTIFICACIÓN DE CABLEADO, CONEXIONES, MATERIALES, HERRAMIENTAS Y TODO LO NECESARIO PARA LA CORRECTA EJECUCIÓN DE LOS TRABAJOS.</t>
  </si>
  <si>
    <t>B.V. 11</t>
  </si>
  <si>
    <t xml:space="preserve">         SUMINISTRO Y COLOCACIÓN DE LAMPARA A PRUEBA DE HUMEDAD Y POLVO IP 65, LUZ BLANCA, 127V/56W, INCLUYE: CINTA AISLANTE, CINTA VULCANIZABLE, CONECTORES TIPO CAPUCHA, CONECTORES TIPO OJILLO, IDENTIFICACIÓN DE CABLEADO, CONEXIONES, MATERIALES, HERRAMIENTAS Y TODO LO NECESARIO PARA LA CORRECTA EJECUCIÓN DE LOS TRABAJOS.</t>
  </si>
  <si>
    <t xml:space="preserve">         SUMINISTRO Y COLOCACIÓN DE LAMPARA TIPO ARBOTANTE DECORATIVO, BASE E27, 127V/60WMAX, MARCA TECNOLITE,  MODELO RIMNI 60W, CLAVE: FTL-14027BA, COLOR BRONCE ANTIGUO, INCLUYE : FOCO LED 9 W, CINTA AISLANTE, CINTA VULCANIZABLE, CONECTORES TIPO CAPUCHA, CONECTORES TIPO OJILLO, IDENTIFICACIÓN DE CABLEADO, CONEXIONES, MATERIALES, HERRAMIENTAS Y TODO LO NECESARIO PARA LA CORRECTA EJECUCIÓN DE LOS TRABAJOS.</t>
  </si>
  <si>
    <t xml:space="preserve">         GESTIONES Y TRAMITES ANTE CFE PARA OBTENER NUEVO SERVICIO DE ENERGÍA ELECTRICA</t>
  </si>
  <si>
    <t>LOTE</t>
  </si>
  <si>
    <t xml:space="preserve">         SUMINISTRO Y COLOCACION DE POLIN MONTEN 4MT14 (3. 5Kg/ml) EN CAJA, INCLUYE: HABILITADO, ARMADO, SOLDADURA INDICADA EN PLANOS, TRASLADO DE MATERIAL, APLICACION DE PRIMARIO ANTICORROSIVO, MANIOBRAS, ANDAMIOS, ACARREOS DENTRO Y FUERA DE LA OBRA, ACABADO FINAL CON PINTURA DE ESMALTE ESPECIFICADA POR LA SUPERVISION.</t>
  </si>
  <si>
    <t xml:space="preserve">         SUMINISTRO Y COLOCACION DE VIGA IPR DE 10" x 5-3/4" DE (38. 7 KG/ML), INCLUYE: HABILITADO, ARMADO, CORTES, DESPERDICIOS, SOLDADURA INDICADA EN PLANOS, TRASLADO DE MATERIAL, APLICACION DE PRIMARIO ANTICORROSIVO, MANIOBRAS, ANDAMIOS, ACARREOS DENTRO Y FUERA DE LA OBRA, ACABADO FINAL CON PINTURA DE ESMALTE ESPECIFICADA POR LA SUPERVISION.</t>
  </si>
  <si>
    <t xml:space="preserve">         SUMINISTRO Y COLOCACION DE PLACAS DE ACERO A-36 DE DIFERENTES MEDIDAS DE 1/2" Y 1/4" DE ESPESOR, SEGUN PLANOS ESTRUCTURALES, INCLUYE: HABILITADO, ARMADO, SOLDADURA INDICADA EN PLANOS, TRASLADO DE MATERIAL, APLICACION DE PRIMARIO ANTICORROSIVO, MANIOBRAS, ANDAMIOS, ACARREOS DENTRO Y FUERA DE LA OBRA, ACABADO FINAL CON PINTURA DE ESMALTE ESPECIFICADA POR LA SUPERVISION.</t>
  </si>
  <si>
    <t xml:space="preserve">         SUMINISTRO Y COLOCACION DE LAMINA PINTRO COLOR TERRACOTA CALIBRE 26 DE 8 PIES DE LARGO SUJETADOS CON PIJAS AUTOROSCABLES DE 1-1/4", SOBRE ESTRUCTURA DE POLIN MONTEN DE ACERO PINTADO, CAL. 14 Y CAL. 12. INCLUYE: TRASLAPES, CORTES Y DESPERDICIOS, MATERIAL, ELEMENTOS DE FIJACIÓN, PLACAS, MANO DE OBRA, HERRAMIENTA, LIMPIEZA Y TODO LO NECESARIO PARA LA CORRECTA EJECUCIÓN DE LOS TRABAJOS.</t>
  </si>
  <si>
    <t xml:space="preserve">         SUMINISTRO Y COLOCACION DE LAMINA PINTRO COLOR TERRACOTA CALIBRE 26 DE 6 PIES DE LARGO SUJETADOS CON PIJAS AUTOROSCABLES DE 1-1/4", SOBRE ESTRUCTURA DE POLIN MONTEN DE ACERO PINTADO, CAL. 14 Y CAL. 12. INCLUYE: TRASLAPES, CORTES Y DESPERDICIOS, MATERIAL, ELEMENTOS DE FIJACIÓN, PLACAS, MANO DE OBRA, HERRAMIENTA, LIMPIEZA Y TODO LO NECESARIO PARA LA CORRECTA EJECUCIÓN DE LOS TRABAJOS.</t>
  </si>
  <si>
    <t xml:space="preserve">         SUMINISTRO Y COLOCACION DE CABALLETE PARA LAMINA PINTRO COLOR TERRACOTA CALIBRE 26 SUJETADOS CON PIJAS AUTOROSCABLES DE 1-1/4", SOBRE ESTRUCTURA DE POLIN MONTEN DE ACERO PINTADO, CAL. 14 Y CAL. 12. INCLUYE: TRASLAPES, CORTES Y DESPERDICIOS, MATERIAL, ELEMENTOS DE FIJACIÓN, PLACAS, MANO DE OBRA, HERRAMIENTA, LIMPIEZA Y TODO LO NECESARIO PARA LA CORRECTA EJECUCIÓN DE LOS TRABAJOS.</t>
  </si>
  <si>
    <t xml:space="preserve">         SUMINISTRO Y COLOCACION DE JUEGO DE 4 ANCLAS A-1, A BASE DE ACERO CON REDONDO LISO DE 5/8" DE Ø DE 60 CM DE DESARROLLO, CON ROSCA EN 10 CM EN EXTREMO LIBRE Y GANCHO DE 10 CM A 90° EN EXTREMO AHOGADO EN COLUMNA DE CONCRETO, INCLUYE: TUERCA Y ROLDANA PLANA, ASI COMO EL HABILITADO, ARMADO, APLICACION DE PRIMARIO ANTICORROSIVO, MANIOBRAS, ANDAMIOS, ACARREOS DENTRO Y FUERA DE LA OBRA, ACABADO FINAL CON PINTURA DE ESMALTE ESPECIFICADA POR LA SUPERVISION.</t>
  </si>
  <si>
    <t xml:space="preserve">         SUMINISTRO Y COLOCACION LIGA POLIN A BASE DE PERFIL C100 CAL. 14 (1. 5 KG/ML), SOLDADO A MONTEN CON ANGULO DE 1"x 3/16" DE 5 CM EN CADA TRAMO, INCLUYE: APLICACION DE PRIMARIO ANTICORROSIVO, MANIOBRAS, ANDAMIOS, ACARREOS DENTRO Y FUERA DE LA OBRA, ACABADO FINAL CON PINTURA DE ESMALTE ESPECIFICADA POR LA SUPERVISION.</t>
  </si>
  <si>
    <t xml:space="preserve">         SUMINISTRO Y COLOCACION DE MENSULA DECORATIVA A BASE DE POLIN MONTEN 8MT14 (5. 6Kg/ml) EN CAJA, INCLUYE: HABILITADO , ARMADO, SOLDADURA INDICADA EN PLANOS, TRASLADO DE MATERIAL, APLICACION DE PRIMARIO ANTICORROSIVO, MANIOBRAS, ANDAMIOS, ACARREOS DENTRO Y FUERA DE LA OBRA, ACABADO FINAL CON PINTURA DE ESMALTE ESPECIFICADA POR LA SUPERVISION.</t>
  </si>
  <si>
    <t xml:space="preserve">         SUMINISTRO Y COLOCACION DE PLACAS DE ACERO A-36 DE 250x350x1/4" , ANCLAS DE VARILLA LISA DE 3/8"Ø, COLOR NEGRO MATE , SEGUN PLANOS ESTRUCTURALES, INCLUYE: HABILITADO, ARMADO, SOLDADURA INDICADA EN PLANOS, TRASLADO DE MATERIAL, APLICACION DE PRIMARIO ANTICORROSIVO, MANIOBRAS, ANDAMIOS, ACARREOS DENTRO Y FUERA DE LA OBRA, ACABADO FINAL CON PINTURA DE ESMALTE ESPECIFICADA POR LA SUPERVISION.</t>
  </si>
  <si>
    <t xml:space="preserve">         TRAZO Y NIVELACIÓN DE CIMENTACIÓN MUROS DE ENRASE, TRABES DE LIGA, FIRMES, DURANTE LA EJECUCIÓN DE LA OBRA INCLUYE: EQUIPO TOPOGRÁFICO, MANO DE OBRA, MATERIALES, HERRAMIENTA, ESTABLECER REFERENCIAS EN CAMPO Y EQUIPO.</t>
  </si>
  <si>
    <t xml:space="preserve">         EXCAVACIÓN POR MEDIOS MANUALES, EN ZANJAS, EN TERRENO CON CUALQUIER CLASIFICACIÓN Y PROFUNDIDAD EN PRESENCIA DE AGUA O EN SECO, RETIRO DEL MATERIAL HASTA 10 M DE DISTANCIA HORIZONTAL, EL PRECIO UNITARIO INCLUYE: EQUIPO DE BOMBEO PARA ACHIQUE, OBRAS DE PROTECCIÓN DE TALUDES DE ZANJA, TRASPALEO, SEÑALAMIENTO PREVENTIVO, AFINE DE TALUDES Y FONDO DE ZANJA, LIMPIEZA, LA MANO DE OBRA, EQUIPO Y HERRAMIENTA NECESARIOS PARA LA CORRECTA EJECUCIÓN DE LOS TRABAJOS.</t>
  </si>
  <si>
    <t xml:space="preserve">         RELLENO COMPACTADO CON EQUIPO MECÁNICO EN CAPAS DE 20 CM. EN CEPA, CON MATERIAL SELECCIONADO PRODUCTO DE BANCO, COMPACTADO AL 90% PROCTOR. INCLUYE: ACARREOS DENTRO DE LA OBRA, INCORPORACIÓN DE HUMEDAD, MANO DE OBRA, HERRAMIENTA Y EQUIPO NECESARIO.</t>
  </si>
  <si>
    <t xml:space="preserve">         SUMINISTRO Y COLOCACIÓN DE PLÁSTICO NEGRO DE POLIETILENO DE CALIBRE 600, PARA PROTECCIÓN DE ACERO Y CONCRETOS EN CIMENTACIÓN Y FIRMES, INCLUYE: CORTES Y TRASLAPES, MATERIAL, MANO DE OBRA, EQUIPO, HERRAMIENTA MENOR, LIMPIEZA Y TODO LO NECESARIO PARA LA CORRECTA EJECUCIÓN DE LOS TRABAJOS.</t>
  </si>
  <si>
    <t xml:space="preserve">         CONSTRUCCIÓN DE CONTRA TRABE CD-1, SECCIÓN DE 15X30 CMS, ARMADA CON 4 VAR. # 4 EST. # 2 @ 20 CM. CONCRETO F´C=200 KG/CM2. INCLUYE: CIMBRA, DESCIMBRADO, HABILITADO DE ARMADO CON APLICACIÓN DE DOS MANOS DE PINTURA ANTICORROSIVA ALKIDALICA EN EL ACERO DE REFUERZO, GANCHOS, TRASLAPES, AMARRES, DESPERDICIOS, MANO DE OBRA, HERRAMIENTA Y EQUIPO, LIMPIEZA Y RETIRO FUERA DE LA OBRA DEL MATERIAL NO RECUPERABLE.</t>
  </si>
  <si>
    <t xml:space="preserve">         CONSTRUCCIÓN DE LOSA DE CIMENTACIÓN DE 12 CMS DE ESPESOR, ARMADA CON MALLA ELECTROSOLDADA 6-6/8-8 REFORZADA CON BASTONES DE VAR. # 3 @ 30 CM. CONCRETO F´C=200 KG/CM2. INCLUYE: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t>
  </si>
  <si>
    <t xml:space="preserve">         CASTILLOS (K-1) DE 15X15 CM. SECCIÓN CON 4 VAR. # 3 EST. # 2 A CADA 20 CMS, CONCRETO F'C=200 KG/CM², INCLUYE: APLICACIÓN DE DOS MANOS DE ANTICORROSIVO AMERCOAT EN EL ACERO, CIMBRADO, DESCIMBRADO, COLADO, VIBRADO, CURADO, MATERIALES, EQUIPO, HERRAMIENTA, MANO DE OBRA, LIMPIEZA Y TODO LO NECESARIO PARA LA CORRECTA EJECUCIÓN DE LOS TRABAJOS.</t>
  </si>
  <si>
    <t xml:space="preserve">         CONSTRUCCIÓN DE CADENA DE CERRAMIENTO CC-1, SECCIÓN DE 15X20 CMS, ARMADA CON 4 VAR. # 3 EST. # 2 @20 CM .CONCRETO F´C=200 KG/CM2. INCLUYE: CIMBRA, DESCIMBRADO, HABILITADO DE ARMADO CON APLICACIÓN DE DOS MANOS DE PINTURA ANTICORROSIVA ALKIDALICA EN EL ACERO DE REFUERZO, GANCHOS, TRASLAPES, AMARRES, DESPERDICIOS, MANO DE OBRA, HERRAMIENTA Y EQUIPO, LIMPIEZA Y RETIRO FUERA DE LA OBRA DEL MATERIAL NO RECUPERABLE.</t>
  </si>
  <si>
    <t xml:space="preserve">         CONSTRUCCIÓN DE LOSA DE CONCRETO DE 10CM., ARMADA CON VARILLA # 3 @ 20 CM. L.B. EN AMBOS SENTIDOS  REFORZADA CON BASTONES DEL # 3 @ 30 CM EN AMBOS SENTIDOS EN ZONA DE MUROS F'C= 250 KG/CM², INCLUYE: POLLOS O CALZAS, APLICACIÓN DE DOS MANOS DE PINTURA ANTICORROSIVA ALKIDALICA EN EL ACERO DE REFUERZO, CIMBRADO, COLADO, VIBRADO, CURADO, DESCIMBRADO, HIDRATACIÓN, MATERIALES, MANO DE OBRA, EQUIPO, HERRAMIENTA, LIMPIEZA Y TODO LO NECESARIO PARA LA CORRECTA EJECUCIÓN DE LOS TRABAJOS.</t>
  </si>
  <si>
    <t xml:space="preserve">         CONSTRUCCIÓN DE MURO DE BLOCK DE 15 X 20 X 40 CMS, CONCRETO F´C= 40 KG/CM2,JUNTEADO CON MORTERO CEMENTO ARENA EN PROPP. 1:4, A UNA ALTURA MÁXIMA DE 3.50 MT. INCLUYE: MANO DE OBRA, ANDAMIOS, HERRAMIENTA Y EQUIPO, Y TODO LO NECESARIO PARA LA CORRECTA EJECUCIÓN DE LOS TRABAJOS.</t>
  </si>
  <si>
    <t xml:space="preserve">         APLANADO DE MURO CON MORTERO CEMENTO-ARENA PROPORCIÓN 1:4, ACABADO REPELLADO A REGLA Y NIVEL, TERMINADO FLOTEADO FINO,  HASTA UNA ALTURA DE 3.50m,  EN MUROS EXTERORES .INCLUYE: IMPERMEABILIZANTE INTEGRAL FESTER A RAZON DE 2kg/SACO, ANDAMIOS MATERIAL, HERRAMIENTA, EQUIP Y MANO DE OBRA.</t>
  </si>
  <si>
    <t xml:space="preserve">         APLANADO DE MURO CON MORTERO CEMENTO-ARENA PROPORCIÓN 1:4, ACABADO REPELLADO A REGLA Y NIVEL, TERMINADO FLOTEADO FINO, DESDE UNA ALTURA DE 2.10 HASTA UNA ALTURA DE 3.50m, INCLUYE: IMPERMEABILIZANTE INTEGRAL FESTER A RAZON DE 2kg/SACO, ANDAMIOS MATERIAL, HERRAMIENTA, EQUIPO Y MANO DE OBRA.</t>
  </si>
  <si>
    <t xml:space="preserve">         APLANADO DE PERFILES EN PUERTAS Y VENTANAS SOBRE MUROS DE BLOCK DE 15 CMS DE ANCHO CON MORTERO CEMENTO-ARENA PROPORCIÓN 1:4 EN UN ESPESOR DE 1.5 CMS, ACABADO REPELLADO A REGLA Y NIVEL, TERMINADO FLOTEADO FINO INCLUYE: IMPERMEABILIZANTE INTEGRAL FESTER NO MAS SALITRE A RAZÓN DE 2KG/SACO, ANDAMIOS MATERIAL, HERRAMIENTA, EQUIPO Y MANO DE OBRA.</t>
  </si>
  <si>
    <t xml:space="preserve">         APLANADO EN PLAFOND, CON MORTERO CEMENTO-ARENA PROPORCIÓN 1:4, ACABADO REPELLADO A REGLA Y NIVEL, TERMINADO FLOTEADO FINO A UNA ALTURA MAXIMA DE 3.50 MT., INCLUYE:  IMPERMEABILIZANTE INTEGRAL FESTER A RAZON DE 1kg/SACO, ANDAMIOS, MATERIAL, HERRAMIENTA, EQUIPO Y MANO DE OBRA.</t>
  </si>
  <si>
    <t xml:space="preserve">         APLICACION DE REPELLADO EN MUROS INTERIORES, CON MORTERO CEMENTO-ARENA PROP. 1:4, HASTA UNA ALTURA DE 2.10 MTS APROXIMADAMENTE LISTO PARA RECIBIR AZULEJO, INCLUYE: MATERIALES, MANO DE OBRA, EQUIPO, HERRAMIENTA MENOR Y TODO LO NECESARIO PARA LA CORRECTA EJECUCION DE LOS TRABAJOS.</t>
  </si>
  <si>
    <t xml:space="preserve">         SUMINISTRO Y COLOCACIÓN DE PISO DE SECCIÓN DE 40 X 40 CMS. MARCA INTERCERAMIC, MODELO TEMPO, COLOR BIANCO, INCLUYE: PEGAPISO, CORTE CON DISCO DONDE SE REQUIERA, DESPERDICIOS, EMBOQUILLADO DE LA MISMA MARCA, MATERIALES, MANO DE OBRA, EQUIPO, HERRAMIENTA, LIMPIEZA Y TODO LO NECESARIO PARA LA CORRECTA EJECUCIÓN DE LOS TRABAJOS.</t>
  </si>
  <si>
    <t xml:space="preserve">         SUMINISTRO Y COLOCACIÓN DE AZULEJO EN BAÑOS MARCA INTERCERAMIC, 20 X 30 CMS. MODELO VENATO, COLOR GRAFITO. HASTA UNA ALTURA DE 2.10 M, ADHERIDO CON PEGAZULEJO Y APLICACIÓN DE EMBOQUILLADO DE LA MISMA MARCA. INCLUYE: PEGAZULEJO, CON BOQUILLA DE DE 5MM. ANTI HONGOS, CORTE CON DISCO MATERIALES, MANO DE OBRA, DESPERDICIOS, EQUIPO Y HERRAMIENTA MENOR, LIMPIEZA Y TODO LO NECESARIO PARA LA CORRECTA EJECUCIÓN DE LOS TRABAJOS. ( VER DETALLE DE DESPIECE).</t>
  </si>
  <si>
    <t xml:space="preserve">         SUMINISTRO Y COLOCACIÓN DE AZULEJO EN BAÑOS MARCA INTERCERAMIC, 60 X 60 CMS. MARCA INTERCERAMIC, MODELO STELLA BIANCO, COLOR BLANCO COLOCADO EN BARRA DE CONCRETO, ADHERIDO CON PEGAZULEJO Y APLICACIÓN DE EMBOQUILLADO DE LA MISMA MARCA. INCLUYE: PEGAZULEJO, CON BOQUILLA DE DE 5MM. ANTI HONGOS, CORTE CON DISCO, MATERIALES, MANO DE OBRA, DESPERDICIOS, EQUIPO Y HERRAMIENTA MENOR, LIMPIEZA Y TODO LO NECESARIO PARA LA CORRECTA EJECUCIÓN DE LOS TRABAJOS.</t>
  </si>
  <si>
    <t xml:space="preserve">         BARRA PARA BAÑOS 0.60 X 2.25MTS, ELABORADA EN OBRA, A BASE DE LOSA DE CONCRETO DE 10 CMS DE ESPESOR ARMADA CON MALLA ELECTROSOLDADA 6X6-10/10 CON REFUERZO DE VARILLA DEL # 3, CONCRETO F'C=200 KG/CM2, ACABADO INFERIOR REPELLADO, LISTO PARA RECIBIR VITROPISO, INCLUYE:  CADENA DE SECCIÓN DE 15X20 CMS, ARMADA CON 4 VAR. # 3 EST. # 2 @20 CM .CONCRETO F´C=200 KG/CM2. , APLICACIÓN DE DOS MANOS DE PINTURA ANTICORROSIVA ALKIDALICA EN EL ACERO DE REFUERZO, HABILITADO DE ACERO, CIMBRA COMÚN, DESCIMBRADO, ARMADO, COLADO, VIBRADO, CURADO, TRASLAPES, AMARRES, DESPERDICIOS, MATERIALES, MANO DE OBRA, EQUIPO Y HERRAMIENTA MENOR, LIMPIEZA Y TODO LO NECESARIO PARA LA CORRECTA EJECUCIÓN DE LOS TRABAJOS.</t>
  </si>
  <si>
    <t xml:space="preserve">         BARRA PARA BAÑOS 0.60 X 1.15 MTS, ELABORADA EN OBRA, A BASE DE LOSA DE CONCRETO DE 10 CMS DE ESPESOR ARMADA CON MALLA ELECTROSOLDADA 6X6-10/10 CON REFUERZO DE VARILLA DEL # 3, CONCRETO F'C=200 KG/CM2, ACABADO INFERIOR REPELLADO, LISTO PARA RECIBIR VITROPISO. INCLUYE:  CADENA DE SECCIÓN DE 15X20 CMS, ARMADA CON 4 VAR. # 3 EST. # 2 @20 CM .CONCRETO F´C=200 KG/CM2. , APLICACIÓN DE DOS MANOS DE PINTURA ANTICORROSIVA ALKIDALICA EN EL ACERO DE REFUERZO, HABILITADO DE ACERO, CIMBRA COMÚN, DESCIMBRADO, ARMADO, COLADO, VIBRADO, CURADO, TRASLAPES, AMARRES, DESPERDICIOS, MATERIALES, MANO DE OBRA, EQUIPO Y HERRAMIENTA MENOR, LIMPIEZA Y TODO LO NECESARIO PARA LA CORRECTA EJECUCIÓN DE LOS TRABAJOS.</t>
  </si>
  <si>
    <t xml:space="preserve">         CONSTRUCCIÓN DE GOTERO EN LOSA, FORJADO CON CIMBRA DE MADERA PARA SER TERMINADO CON MORTERO CEMENTO-ARENA PROPORCIÓN 1:4, ACABADO REPELLADO A REGLA Y NIVEL, TERMINADO FLOTEADO FINO A UNA ALTURA MÁXIMA DE 3.50 MT., INCLUYE: ANDAMIOS, MATERIAL, HERRAMIENTA, EQUIPO Y MANO DE OBRA.</t>
  </si>
  <si>
    <t xml:space="preserve">         IMPERMEABILIZACIÓN DE LOSA A DOS MANOS, A BASE DE PRODUCTO ELASTOMERICO BASE AGUA, DE LA MARCA SIKA 5 AÑOS O SIMILAR EN CALIDAD. INCLUYE: MATERIAL, MANO DE OBRA, EQUIPO Y HERRAMIENTA MENOR, LIMPIEZA Y TODO LO NECESARIO PARA LA CORRECTA EJECUCIÓN DE LOS TRABAJOS.</t>
  </si>
  <si>
    <t xml:space="preserve">         SUMINISTRO Y APLICACIÓN DE PINTURA A DOS MANOS VINÍLICA ACRÍLICA, EN MUROS EXTERIORES E INTERIORES, PRETILES, INCLUYE: DOS MANOS DE PRIMER VINILICO-ACRILICO, LIMPIEZA Y PREPARACIÓN DE LA SUPERFICIE, APLICACIÓN DE UNA MANO DE SELLADOR BLANCO VINÍLICO,  MATERIAL, HERRAMIENTA Y MANO DE OBRA.</t>
  </si>
  <si>
    <t xml:space="preserve">         SUMINISTRO Y APLICACIÓN DE PINTURA VINÍLICA ACRÍLICA EN PLAFÓN, INCLUYE: DOS MANOS DE PRIMER VINILICO-ACRILICO LIMPIEZA Y PREPARACIÓN DE LA SUPERFICIE, APLICACIÓN DE UNA MANO DE SELLADOR BLANCO VINÍLICO, MATERIAL, HERRAMIENTA Y MANO DE OBRA.</t>
  </si>
  <si>
    <t xml:space="preserve">         FABRICACIÓN Y COLOCACIÓN DE PUERTA DE HERRERÍA (HE-01) DE 0.90 X 2.10 MTS ABATIBLE, CON CONTRA MARCO A BASE DE PERFILES R200 CAL. 14 Y C-050 CAL. 18, CONTRA MARCO DE PERFIL P-400 CAL. 14 CON CEJA DE SOLERA DE 1/8" X 1/2" FORRADO CON LAMINA TABLERO CAL-20, SEGÚN DISEÑO DE PROYECTO, APLICACIÓN DE DOS MANOS DE PRIMARIO ANTICORROSIVA Y ACABADO FINAL DOS MANOS DE PINTURA DE ESMALTE BRILLANTE SECADO NORMAL COLOR SEGÚN SUPERVISIÓN, INCLUYE: BISAGRAS , CERRADURA, HERRAJES, AGARRADERAS, RECORTES, ELEMENTOS DE FIJACIÓN, MATERIALES, SELLADOR, CONSUMIBLES, LIMPIEZA, MANO DE OBRA Y TODO LO NECESARIO PARA LA CORRECTA EJECUCIÓN DE LOS TRABAJOS.</t>
  </si>
  <si>
    <t xml:space="preserve">         SUMINISTRO Y COLOCACIÓN DE VENTANA DE 0.90 X 0.40 CON 1 FIJO Y 1 CORREDIZO A BASE DE CANCELERÍA DE ALUMINIO COLOR SEGÚN SUPERVISIÓN ,LÍNEA 1200 CON CRISTAL FILTRASOL DE 3 MM.INCLUYE: JALADERAS CON SEGURO, SELLO CON SILICÓN, ACCESORIOS DE FIJACIÓN, HERRAMIENTA Y MANO DE OBRA Y TODO LO NECESARIO PARA LA CORRECTA EJECUCIÓN DE LOS TRABAJOS.</t>
  </si>
  <si>
    <t xml:space="preserve">         SUMINISTRO Y COLOCACIÓN DE ESPEJO DE 0.60 X 0.90 CON A BASE DE CANCELERÍA DE ALUMINIO ANODIZADO NATURAL LÍNEA 1200 CON ESPEJO DE 5 MM. INCLUYE: SELLO CON EMPAQUE, ACCESORIOS DE FIJACIÓN, HERRAMIENTA Y MANO DE OBRA Y TODO LO NECESARIO PARA LA CORRECTA EJECUCIÓN DE LOS TRABAJOS.</t>
  </si>
  <si>
    <t xml:space="preserve">         SUMINISTRO Y COLOCACIÓN DE MAMPARAS A BASE DE MARCOS DE ALUMINIO LÍNEA 1500 ANODIZADO NATURAL DE 2" CON MELAMINA COLOR BLANCO DE 6 MM. INCLUYE: JALADERAS, BISAGRA, SEGURO CON SEGURO EN PUERTAS, SELLO CON EMPAQUE, ACCESORIOS DE FIJACIÓN, HERRAMIENTA Y MANO DE OBRA Y TODO LO NECESARIO PARA LA CORRECTA EJECUCIÓN DE LOS TRABAJOS.</t>
  </si>
  <si>
    <t xml:space="preserve">         SUMINISTRO Y COLOCACIÓN DE SEÑALÉTICA EMBLEMÁTICA DE 0.15 X 0.40 MTS , MARCO A BASE DE PERFIL C-100, DE 1" X 1" CAL. 14 Y DETALLE A BASE DE PLACA DE ACERO DE 1/8" DE ESPESOR CORTADA CON PLASMA Y SIMBOLOGÍA PERFORADA SEGÚN DISEÑO DE PROYECTO, FIJADO A MURO POR MEDIO DE PLACA DE 2" X 2" DE 1/4", APLICACIÓN DE DOS MANOS DE PRIMARIO ANTICORROSIVA Y ACABADO FINAL DOS MANOS DE PINTURA DE ESMALTE BRILLANTE SECADO NORMAL COLOR SEGÚN SUPERVISIÓN. INCLUYE: RECORTES, ELEMENTOS DE FIJACIÓN, MATERIALES, SELLADOR, CONSUMIBLES, LIMPIEZA, MANO DE OBRA Y TODO LO NECESARIO PARA LA CORRECTA EJECUCIÓN DE LOS TRABAJOS.</t>
  </si>
  <si>
    <t xml:space="preserve">         SALIDA HIDRÁULICA DE PVC CED. 40, DE 1/2"Ø INCLUYE: MATERIAL Y MANO DE OBRA, CONEXIONES, PRUEBAS, EQUIPO Y HERRAMIENTA MENOR, LIMPIEZA Y TODO LO NECESARIO PARA LA CORRECTA EJECUCIÓN DE LOS TRABAJOS.</t>
  </si>
  <si>
    <t xml:space="preserve">         SUMINISTRO Y ALIMENTACIÓN HIDRÁULICA TUBERÍA DE PVC CED. 40, DE 1/2"Ø, INCLUYE: DEMOLICIONES MENORES, RESANES, ACCESORIOS, CONEXIONES DE TODO TIPO, SOLDADURA, ADAPTACIONES NECESARIAS, MANO DE OBRA, EQUIPO, HERRAMIENTA Y TODO LO NECESARIO PARA LA CORRECTA EJECUCIÓN DE LOS TRABAJOS.</t>
  </si>
  <si>
    <t xml:space="preserve">         SUMINISTRO E INSTALACIÓN DE VÁLVULA DE CONTROL INCLUYE: TEE DE PVC DE 1/2”. TUBERÍA DE CONEXIÓN, ADAPTADOR, CONEXIONES A LA RED DE PROYECTO, CONSUMIBLES, MANO DE OBRA, EQUIPO, HERRAMIENTA. Y TODO LO NECESARIO PARA LA CORRECTA EJECUCIÓN DE LOS TRABAJOS.</t>
  </si>
  <si>
    <t xml:space="preserve">         SUMINISTRO E INSTALACIÓN DE REGISTRO HIDRÁULICO DE 40 X 40 XCM Y 30 CM DE PROFUNDIDAD, PREFABRICADO DE FIBRA DE VIDRIO Y TAPA DE CONCRETO POLIMÉRICO, INCLUYE: MANIOBRAS, MANO DE OBRA, MATERIALES, EQUIPO, HERRAMIENTA, LIMPIEZA Y TODO LO NECESARIO PARA LA CORRECTA REALIZACIÓN DE LOS TRABAJOS.</t>
  </si>
  <si>
    <t xml:space="preserve">         SALIDA SANITARIA TUBERÍA DE PVC CED. 40 2"Ø, INCLUYE: DEMOLICIONES MENORES, RESANES, ACCESORIOS, CONEXIONES DE TODO TIPO, SOLDADURA, ADAPTACIONES NECESARIAS, MANO DE OBRA, EQUIPO, HERRAMIENTA Y TODO LO NECESARIO PARA LA CORRECTA EJECUCIÓN DE LOS TRABAJOS.</t>
  </si>
  <si>
    <t xml:space="preserve">         SALIDA SANITARIA TUBERÍA DE PVC CED. 40 4"Ø, INCLUYE: DEMOLICIONES MENORES, RESANES, ACCESORIOS, CONEXIONES DE TODO TIPO, SOLDADURA, ADAPTACIONES NECESARIAS, MANO DE OBRA, EQUIPO, HERRAMIENTA Y TODO LO NECESARIO PARA LA CORRECTA EJECUCIÓN DE LOS TRABAJOS.</t>
  </si>
  <si>
    <t xml:space="preserve">         SUMINISTRO Y ALIMENTACIÓN SANITARIA TUBERÍA DE PVC CED. 40 2"Ø, INCLUYE: DEMOLICIONES MENORES, RESANES, ACCESORIOS, CONEXIONES DE TODO TIPO, SOLDADURA, ADAPTACIONES NECESARIAS, MANO DE OBRA, EQUIPO, HERRAMIENTA Y TODO LO NECESARIO PARA LA CORRECTA EJECUCIÓN DE LOS TRABAJOS.</t>
  </si>
  <si>
    <t xml:space="preserve">         SUMINISTRO Y ALIMENTACIÓN SANITARIA TUBERÍA DE PVC CED. 40 4"Ø, INCLUYE: DEMOLICIONES MENORES, RESANES, ACCESORIOS, CONEXIONES DE TODO TIPO, SOLDADURA, ADAPTACIONES NECESARIAS, MANO DE OBRA, EQUIPO, HERRAMIENTA Y TODO LO NECESARIO PARA LA CORRECTA EJECUCIÓN DE LOS TRABAJOS.</t>
  </si>
  <si>
    <t xml:space="preserve">         SUMINISTRO Y COLOCACIÓN DE INODORO ELONGADO DE DOS PIEZAS, SUPERFICIE ANTIMICROBIAL, DESCARGA DUAL 4/6 LITROS, BOTÓN DE DESCARGA CROMADA, TRAMPA ESMALTADA DE 2", VÁLVULA DE DESCARGA DE 2", MARCA AMERICAN STANDARD MODELO H2OPTION CERÁMICA PORCELANIZADA O SIMILAR EN CALIDAD Y PRECIO. INCLUYE: ASIENTO, INSTALACIÓN, SUJECIÓN, MATERIALES, MANO DE OBRA, EQUIPO, HERRAMIENTA Y TODO LO NECESARIO PARA LA CORRECTA EJECUCIÓN DE LOS TRABAJOS.</t>
  </si>
  <si>
    <t xml:space="preserve">         MINGITORIO TIPO CASCADA, MODELO: MG-MOJAVE PARA FLUXÓMETRO, MARCA HELVEX COLOR BLANCO. INCLUYE: FLUXÓMETRO DE MANIJA PARA MINGITORIO CON CAMISA RECORTABLE MARCA HELVEX MODELO: 185-19-1 , INCLUYE: MATERIALES, MANO DE OBRA, EQUIPO, HERRAMIENTA Y TODO LO NECESARIO PARA LA CORRECTA EJECUCIÓN DE LOS TRABAJOS.</t>
  </si>
  <si>
    <t xml:space="preserve">         SUMINISTRO Y COLOCACIÓN DE LAVABO CERÁMICO DE UNA PERFORACIÓN DE SOBREPONER CON REBOSADERO LUCERNA. COLOR BLANCO O SIMILAR EN CALIDAD Y PRECIO. INCLUYE: LLAVE ECONOMIZADORA MOD. TV-105 MARCA HELVEX, MATERIALES, MANO DE OBRA, EQUIPO, HERRAMIENTA Y TODO LO NECESARIO PARA LA CORRECTA EJECUCIÓN DE LOS TRABAJOS.</t>
  </si>
  <si>
    <t xml:space="preserve">         COLADERA DE REJILLA REDONDA CON CAMPANA, MODELO: 2514, MARCA: HELVEX, CONEXIÓN PARA TUBO DE 102 MM (4") DE ROSCAR. SELLO HIDRÁULICO. INCLUYE: INCLUYE: RESANES, ACCESORIOS DE CONEXIÓN, CODOS , ADAPTACIONES NECESARIAS, MANO DE OBRA, EQUIPO, HERRAMIENTA Y TODO LO NECESARIO PARA LA CORRECTA EJECUCIÓN DE LOS TRABAJOS.</t>
  </si>
  <si>
    <t xml:space="preserve">         REGISTRO SANITARIO DE 0.60 X 0.40 X 0.60 M A BASE DE BLOCK TIPO COMÚN FIRME DE 8CM DE ESPESOR FC=150KG/CM2, APLANADO PULIDO EN INTERIOR Y REPELLADO EN EXTERIOR. INCLUYE EXCAVACIÓN A MANO, MARCO, CONTRA MARCO DE HERRERÍA CON ÁNGULO DE 1-1/2" X 3/16", TAPA DE CONCRETO, IMPERMEABILIZANTE VAPORTITE 550 Y TODO LO NECESARIO PARA SU CORRECTA EJECUCIÓN.</t>
  </si>
  <si>
    <t xml:space="preserve">         SUMINISTRO Y COLOCACIÓN DE LAVABO GRANDE BAJO CUBIERTA MODELO LV LUGANO MARCA HELVEX, COLOR BLANCO O SIMILAR EN CALIDAD Y PRECIO. INCLUYE: LLAVE ECONOMIZADORA MOD. TV-105 MARCA HELVEX, MATERIALES, MANO DE OBRA, EQUIPO, HERRAMIENTA Y TODO LO NECESARIO PARA LA CORRECTA EJECUCIÓN DE LOS TRABAJOS.</t>
  </si>
  <si>
    <t xml:space="preserve">         SUMINISTRO E INSTALACIÓN TECHNO LED 33.6 X 8.2 127V/19W Y/O SIMILAR EN CALIDAD Y PRECIO; INCLUYE: MONTAJE, CONEXIÓN, IDENTIFICACIÓN DE CABLEADO, CONECTORES PONCHABLES, CINTA AISLANTE SÚPER 33 3M, PEINADO DE CABLES, PRUEBAS DE FUNCIONAMIENTO, LEYENDA Y ETIQUETA DE SEGURIDAD, MANO DE OBRA, HERRAMIENTA Y TODO LO NECESARIO PARA CORRECTA EJECUCIÓN DE LOS TRABAJOS.</t>
  </si>
  <si>
    <t xml:space="preserve">         SUMINISTRO E COLOCACIÓN DE TUBO CONDUIT PVC 1/2" PULG (16 MM) INCLUYE: CURVAS, CONECTORES, COPLES, CAJAS GALVANIZADA OCTAGONAL, 2X2 Y/O 4X4 SEGÚN PROYECTO, PEGAMENTO, RECORTE, SEGURIDAD, MANO DE OBRA, HERRAMIENTA Y TODO LO NECESARIO PARA CORRECTA EJECUCIÓN DE LOS TRABAJOS.</t>
  </si>
  <si>
    <t xml:space="preserve">         CONSTRUCCIÓN DE LOSA DE CIMENTACIÓN DE 12 CMS DE ESPESOR, ARMADA CON MALLA ELECTRO SOLDADA 6-6/8-8 REFORZADA CON BASTONES DE VAR. # 3 @ 30 CM. CONCRETO F´C=200 KG/CM2. INCLUYE: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t>
  </si>
  <si>
    <t xml:space="preserve">         CASTILLOS (K-1) DE 15X15 CM. SECCIÓN CON 4 VAR. # 3 EST. # 2 A CADA 20 CMS, CONCRETO F'C=200 KG/CM², INCLUYE: APLICACIÓN DE DOS MANOS DE ANTICORROSIVO AMERCOAT EN EL ACERO, IMPERMEABILIZANTE INTEGRAL MCA. FESTEGRAL PROP. 2 KG POR SACO EN TODOS EL CONCRETO, CIMBRADO, DESCIMBRADO, COLADO, VIBRADO, CURADO, MATERIALES, EQUIPO, HERRAMIENTA, MANO DE OBRA, LIMPIEZA Y TODO LO NECESARIO PARA LA CORRECTA EJECUCIÓN DE LOS TRABAJOS.</t>
  </si>
  <si>
    <t xml:space="preserve">         CASTILLOS (K-2) DE 15X25CM. SECCIÓN CON 4 VAR. # 3 EST. # 2 A CADA 20 CMS, CONCRETO F'C=200 KG/CM², INCLUYE: APLICACIÓN DE DOS MANOS DE ANTICORROSIVO AMERCOAT EN EL ACERO, IMPERMEABILIZANTE INTEGRAL MCA. FESTEGRAL PROP. 2 KG POR SACO EN TODOS EL CONCRETO, CIMBRADO, DESCIMBRADO, COLADO, VIBRADO, CURADO, MATERIALES, EQUIPO, HERRAMIENTA, MANO DE OBRA, LIMPIEZA Y TODO LO NECESARIO PARA LA CORRECTA EJECUCIÓN DE LOS TRABAJOS.</t>
  </si>
  <si>
    <t xml:space="preserve">         CASTILLOS (K-3) DE 15X35CM. SECCIÓN CON 6 VAR. # 3 EST. # 2 A CADA 20 CMS, CONCRETO F'C=200 KG/CM², INCLUYE: APLICACIÓN DE DOS MANOS DE ANTICORROSIVO AMERCOAT EN EL ACERO, IMPERMEABILIZANTE INTEGRAL MCA. FESTEGRAL PROP. 2 KG POR SACO EN TODOS EL CONCRETO, CIMBRADO, DESCIMBRADO, COLADO, VIBRADO, CURADO, MATERIALES, EQUIPO, HERRAMIENTA, MANO DE OBRA, LIMPIEZA Y TODO LO NECESARIO PARA LA CORRECTA EJECUCIÓN DE LOS TRABAJOS.</t>
  </si>
  <si>
    <t xml:space="preserve">         CONSTRUCCIÓN DE MURO DE BLOCK DE 15 X 20 X 40 CMS, CONCRETO F´C= 40 KG/CM2, JUNTEADO CON MORTERO CEMENTO ARENA EN PROPORCIÓN. 1:4, A UNA ALTURA MÁXIMA DE 3.50 MT. INCLUYE: MANO DE OBRA, ANDAMIOS, HERRAMIENTA Y EQUIPO, Y TODO LO NECESARIO PARA LA CORRECTA EJECUCIÓN DE LOS TRABAJOS.</t>
  </si>
  <si>
    <t xml:space="preserve">         APLANADO DE MURO CON MORTERO CEMENTO-ARENA PROPORCIÓN 1:4, ACABADO REPELLADO A REGLA Y NIVEL, TERMINADO FLOTEADO FINO, HASTA UNA ALTURA DE 3.50M, INCLUYE: IMPERMEABILIZANTE INTEGRAL FESTER NO MÁS SALITRE A RAZÓN DE 1KG/SACO, ANDAMIOS MATERIAL, HERRAMIENTA, EQUIPO Y MANO DE OBRA.</t>
  </si>
  <si>
    <t xml:space="preserve">         APLANADO DE PERFILES EN PUERTAS SOBRE MUROS DE BLOCK DE 15 CMS DE ANCHO CON MORTERO CEMENTO-ARENA PROPORCIÓN 1:4 EN UN ESPESOR DE 1.5 CMS, ACABADO REPELLADO A REGLA Y NIVEL, TERMINADO FLOTEADO FINO, HASTA UNA ALTURA DE 2.10M, INCLUYE: IMPERMEABILIZANTE INTEGRAL FESTER A RAZÓN DE 1KG/SACO, ANDAMIOS MATERIAL, HERRAMIENTA, EQUIPO Y MANO DE OBRA.</t>
  </si>
  <si>
    <t xml:space="preserve">         APLANADO EN PLAFÓN, CON MORTERO CEMENTO-ARENA PROPORCIÓN 1:4, ACABADO REPELLADO A REGLA Y NIVEL, TERMINADO FLOTEADO FINO A UNA ALTURA MÁXIMA DE 3.50 MT., INCLUYE:  IMPERMEABILIZANTE INTEGRAL FESTER A RAZÓN DE 1KG/SACO, ANDAMIOS, MATERIAL, HERRAMIENTA, EQUIPO Y MANO DE OBRA.</t>
  </si>
  <si>
    <t xml:space="preserve">         IMPERMEABILIZACIÓN DE LOSA A DOS MANOS, A BASE DE PRODUCTO ELASTOMÉRICO BASE AGUA, DE LA MARCA SIKA 5 AÑOS O SIMILAR EN CALIDAD . INCLUYE: MATERIAL, MANO DE OBRA, EQUIPO Y HERRAMIENTA MENOR, LIMPIEZA Y TODO LO NECESARIO PARA LA CORRECTA EJECUCIÓN DE LOS TRABAJOS.</t>
  </si>
  <si>
    <t xml:space="preserve">         FABRICACIÓN Y COLOCACIÓN DE PUERTA DE 1.20X2.10 MTS  DE HERRERÍA DOBLE (HE-01) DE 0.60 X 2.10 MTS CADA UNA  ABATIBLE, CONTRA MARCO  DE  PERFILES R200 CAL. 14 Y C-050 CAL. 18,  MARCO DE PERFIL R-400 CAL. 14 CON CEJA DE SOLERA DE 1/8" X 1/2" FORRADO CON LAMINA TABLERO CAL-20, SEGÚN DISEÑO DE PROYECTO, APLICACIÓN DE DOS MANOS DE PRIMARIO ANTICORROSIVA Y ACABADO FINAL DOS MANOS DE PINTURA DE ESMALTE BRILLANTE SECADO NORMAL COLOR SEGÚN SUPERVISIÓN, INCLUYE: BISAGRAS, CERRADURA, HERRAJES, AGARRADERAS, RECORTES, ELEMENTOS DE FIJACIÓN, MATERIALES, SELLADOR, CONSUMIBLES, LIMPIEZA, MANO DE OBRA Y TODO LO NECESARIO PARA LA CORRECTA EJECUCIÓN DE LOS TRABAJOS.</t>
  </si>
  <si>
    <t xml:space="preserve">         FABRICACIÓN Y COLOCACIÓN DE SEÑALAMIENTO DE HERRERÍA (HE-02) DE 0.15 X 0.40 MTS, MARCO A BASE DE PERFIL C-100, DE 1" X 1" CAL. 14  Y DETALLE A BASE DE PLACA DE ACERO DE 1/8" DE ESPESOR CORTADA CON PLASMA Y NOMENCLATURA NUMÉRICA PERFORADA SEGÚN DISEÑO DE PROYECTO, FIJADO A MURO POR MEDIO DE PLACA DE 2" X 2" DE 1/4", APLICACIÓN DE DOS MANOS DE PRIMARIO ANTICORROSIVA Y ACABADO FINAL DOS MANOS DE PINTURA DE ESMALTE BRILLANTE SECADO NORMAL COLOR SEGÚN SUPERVISIÓN. INCLUYE: RECORTES, ELEMENTOS DE FIJACIÓN, MATERIALES, SELLADOR, CONSUMIBLES, LIMPIEZA, MANO DE OBRA Y TODO LO NECESARIO PARA LA CORRECTA EJECUCIÓN DE LOS TRABAJOS.</t>
  </si>
  <si>
    <t xml:space="preserve">         SUMINISTRO E INSTALACIÓN ARBOTANTE PARA PARED MARCA TECNOLITE, CLAVE FTL-14027BA Y/O SIMILAR EN CALIDAD Y PRECIO; INCLUYE: MONTAJE, CONEXIÓN, IDENTIFICACIÓN DE CABLEADO, CONECTORES PONCHABLES, CINTA AISLANTE SUPER 33 3M, PEINADO DE CABLES, PRUEBAS DE FUNCIONAMIENTO, LEYENDA Y ETIQUETA DE SEGURIDAD, MANO DE OBRA, HERRAMIENTA Y TODO LO NECESARIO PARA CORRECTA EJECUCIÓN DE LOS TRABAJOS.</t>
  </si>
  <si>
    <t xml:space="preserve">         SUMINISTRO E COLOCACIÓN DE TUBO CONDUIT PVC 1/2PULG (16 MM) INCLUYE: CURVAS, CONECTORES, COPLES, CAJAS GALVANIZADA OCTAGONAL, 2X2 Y/O 4X4 SEGÚN PROYECTO, PEGAMENTO, RECORTE, SEGURIDAD, MANO DE OBRA, HERRAMIENTA Y TODO LO NECESARIO PARA CORRECTA EJECUCIÓN DE LOS TRABAJOS.</t>
  </si>
  <si>
    <t xml:space="preserve">         TRAZO Y NIVELACIÓN DE CIMENTACIÓN A BASE DE MURO CONTENCIÓN, MUROS DE ENRASE, TRABES DE LIGA, FIRMES, DURANTE LA EJECUCIÓN DE LA OBRA INCLUYE:EQUIPO TOPOGRÁFICO,MANO DE OBRA, MATERIALES, HERRAMIENTO, ESTABLECER REFERENCIAS EN CAMPO Y EQUIPO.</t>
  </si>
  <si>
    <t xml:space="preserve">         EXCAVACIÓN POR MEDIOS MANUALES, EN ZANJAS, EN TERRENO CON CUALQUIER CLASIFICACIÓN Y PROFUNDIDAD EN PRESENCIA DE AGUA O EN SECO, RETIRO DEL MATERIAL HASTA 10 M DE DISTANCIA HORIZONTAL, EL PRECIO UNITARIO INCLUYE:, EQUIPO DE BOMBEO PARA ACHIQUE, OBRAS DE PROTECCIÓN DE TALUDES DE ZANJA, TRASPALEO, SEÑALAMIENTO PREVENTIVO, AFINE DE TALUDES Y FONDO DE ZANJA, LIMPIEZA, LA MANO DE OBRA, EQUIPO Y HERRAMIENTA NECESARIOS PARA LA CORRECTA EJECUCIÓN DE LOS TRABAJOS.</t>
  </si>
  <si>
    <t xml:space="preserve">         RELLENO COMPACTADO CON EQUIPO MECÁNICO EN CAPAS DE 20 CM. EN CEPA, CON MATERIAL SELECCIONADO PRODUCTO DE BANCO, COMPACTADO AL 90% PROCTOR. INCLUYE: ACARREOS DENTRO DE LA OBRA, INCORPORACIÓN DE HUMEDAD, MANO DE OBRA, HERRAMIENTA Y EQUIPO NECESARIO Y TODO LO NECESARIO PARA LA CORRECTA EJECUCIÓN DE LOS TRABAJOS.</t>
  </si>
  <si>
    <t xml:space="preserve">         CONSTRUCCIÓN DE CONTRATRABE, SECCIÓN DE 15X30 CMS, ARMADA CON 4 VAR. # 4 EST. # 2 @ 20 cm. CONCRETO F'C=200 KG/CM2. INCLUYE: PRUEBAS DE LABORATORIO, CIMBRA, DESCIMBRADO, HABILITADO DE ARMADO CON APLICACIÓN DE DOS MANOS DE PINTURA ANTICORROSIVA ALKIDALICA EN EL ACERO DE REFUERZO, GANCHOS, TRASLAPES, AMARRES, DESPERDICIOS, MANO DE OBRA, HERRAMIENTA Y EQUIPO, LIMPIEZA Y RETIRO FUERA DE LA OBRA DEL MATERIAL NO RECUPERABLE Y TODO LO NECESARIO PARA LA CORRECTA EJECUCIÓN DE LOS TRABAJOS.</t>
  </si>
  <si>
    <t xml:space="preserve">         CONSTRUCCIÓN DE LOSA DE CIMENTACIÓN DE 12 CMS DE ESPESOR, ARMADA CON MALLA ELECTROSOLDADA 6-6/8-8 REFORZADA CON BASTONES DE VAR. # 3 @ 30 cm. CONCRETO F'C=200 KG/CM2 CON ACABADO PULIDO COLOR APARENTE INCLUYE: PRUEBAS DE LABORATORIO, CIMBRA METÁLICA, DESCIMBRADO, HABILITADO DE ARMADO CON APLICACIÓN DE DOS MANOS DE PINTURA ANTICORROSIVA ALKIDALICA EN EL ACERO DE REFUERZO, VIBRADO, CURADO, PROTECCIÓN DURANTE LAS PRIMERAS 12 HRS, GANCHOS, TRASLAPES, AMARRES, DESPERDICIOS, MANO DE OBRA, HERRAMIENTA Y EQUIPO, LIMPIEZA Y RETIRO FUERA DE LA OBRA DEL MATERIAL NO RECUPERABLE Y TODO LO NECESARIO PARA LA CORRECTA EJECUCIÓN DE LOS TRABAJOS.</t>
  </si>
  <si>
    <t xml:space="preserve">         CASTILLOS (K-1) DE 15x15 cm. SECCIÓN CON 4 VAR. # 3 EST. # 2 A CADA 20 CMS, CONCRETO F'c=200 Kg/cm², INCLUYE: PRUEBAS DE LABORATORIO, APLICACIÓN DE DOS MANOS DE ANTICORROSIVO AMERCOAT EN EL ACERO, CIMBRADO, DESCIMBRADO, COLADO, VIBRADO, CURADO, MATERIALES, EQUIPO, HERRAMIENTA, MANO DE OBRA, LIMPIEZA Y TODO LO NECESARIO PARA LA CORRECTA EJECUCIÓN DE LOS TRABAJOS.</t>
  </si>
  <si>
    <t xml:space="preserve">         CONSTRUCCIÓN DE CADENA DE CERRAMIENTO CC-1, SECCION DE 15X20 CMS, ARMADA CON 4 VAR. # 3 EST #2 @20 CM,CONCRETO F'C=200 KG/CM2. INCLUYE: PRUEBAS DE LABORATORIO, CIMBRA, DESCIMBRADO, HABILITADO DE ARMADO CON APLICACIÓN DE DOS MANOS DE PINTURA ANTICORROSIVA ALKIDALICA EN EL ACERO DE REFUERZO, GANCHOS, TRASLAPES, AMARRES, DESPERDICIOS, MANO DE OBRA, HERRAMIENTA Y EQUIPO, LIMPIEZA Y RETIRO FUERA DE LA OBRA DEL MATERIAL NO RECUPERABLE Y TODO LO NECESARIO PARA LA CORRECTA EJECUCIÓN DE LOS TRABAJOS.</t>
  </si>
  <si>
    <t xml:space="preserve">         CONSTRUCCIÓN DE LOSA DE CONCRETO DE 10cm., ARMADA CON VARILLA # 3 @ 20 cm. L.B. REFORZADA CON BASTONES DEL # 3 @ 30 CM EN AMBOS SENTIDOS EN ZONA DE MUROS F'c= 250 Kg/cm², INCLUYE: POLLOS O CALZAS, APLICACIÓN DE DOS MANOS DE PINTURA ANTICORROSIVA ALKIDALICA EN EL ACERO DE REFUERZO, CIMBRADO, COLADO, VIBRADO, CURADO, DESCIMBRADO, HIDRATACION, MATERIALES, MANO DE OBRA, EQUIPO, HERRAMIENTA, LIMPIEZA Y TODO LO NECESARIO PARA LA CORRECTA EJECUCION DE LOS TRABAJOS.</t>
  </si>
  <si>
    <t xml:space="preserve">         CONSTRUCCIÓN DE MURO DE BLOCK DE 15 X 20 X 40 CMS, CONCRETO F'C= 40 KG/CM2, JUNTEADO CON MORTERO CEMENTO ARENA EN PROPP. 1:4, A UNA ALTURA MAXIMA DE 3.50 MT. INCLUYE: MANO DE OBRA, ANDAMIOS, HERRAMIENTA Y EQUIPO, Y TODO LO NECESARIO PARA LA CORRECTA EJECUCIÓN DE LOS TRABAJOS.</t>
  </si>
  <si>
    <t xml:space="preserve">         APLANADO DE MURO CON MORTERO CEMENTO-ARENA PROPORCIÓN 1:4, ACABADO REPELLADO A REGLA Y NIVEL, TERMINADO FLOTEADO FINO, HASTA UNA ALTURA DE 3.50m, INCLUYE: IMPERMEABILIZANTE INTEGRAL FESTER A RAZON DE 2kg/SACO, ANDAMIOS MATERIAL, HERRAMIENTA, EQUIPO Y MANO DE OBRA Y TODO LO NECESARIO PARA LA CORRECTA EJECUCIÓN DE LOS TRABAJOS.</t>
  </si>
  <si>
    <t xml:space="preserve">         APLANADO DE PÉRFILES EN PUERTAS SOBRE MUROS DE BLOCK DE 15 CMS DE ANCHO CON MORTERO CEMENTO-ARENA PROPORCIÓN 1:4 EN UN ESPESOR DE 1.5 CMS, ACABADO REPELLADO A REGLA Y NIVEL, TERMINADO FLOTEADO FINO, HASTA UNA ALTURA DE 3.00m, INCLUYE: IMPERMEABILIZANTE INTEGRAL FESTER A RAZON DE 2kg/SACO, ANDAMIOS MATERIAL, HERRAMIENTA, EQUIPO Y MANO DE OBRA Y TODO LO NECESARIO PARA LA CORRECTA EJECUCIÓN DE LOS TRABAJOS.</t>
  </si>
  <si>
    <t xml:space="preserve">         APLANADO DE PLAFON EN LOSA, CON MORTERO CEMENTO-ARENA PROPORCIÓN 1:4, ACABADO REPELLADO A REGLA Y NIVEL, TERMINADO FLOTEADO FINO A UNA ALTURA MAXIMA DE 3.50 MT., INCLUYE: ANDAMIOS, MATERIAL, HERRAMIENTA, EQUIPO Y MANO DE OBRA Y TODO LO NECESARIO PARA LA CORRECTA EJECUCIÓN DE LOS TRABAJOS.</t>
  </si>
  <si>
    <t xml:space="preserve">         CONSTRUCCIÓN DE GOTERO EN LOSA, FORJADO CON CIMBRA DE MADERA PARA SER TERMINADO CON MORTERO CEMENTO-ARENA PROPORCIÓN 1:4, ACABADO REPELLADO A REGLA Y NIVEL, TERMINADO FLOTEADO FINO A UNA ALTURA MAXIMA DE 3.05 MT., INCLUYE: ANDAMIOS, MATERIAL, HERRAMIENTA, EQUIPO Y MANO DE OBRA Y TODO LO NECESARIO PARA LA CORRECTA EJECUCIÓN DE LOS TRABAJOS.</t>
  </si>
  <si>
    <t xml:space="preserve">         IMPERMEABILIZACIÓN DE LOSA A DOS MANOS, A BASE DE PRODUCTO ELASTOMÉRICO BASE AGUA, DE LA MARCA SIKA 5 AÑOS O SIMILAR EN CALIDAD . INCLUYE: MATERIAL, MANO DE OBRA, EQUIPO Y HERRAMIENTA MENOR, LIMPIEZA Y TODO LO NECESARIO PARA LA CORRECTA EJECUCION DE LOS TRABAJOS.</t>
  </si>
  <si>
    <t xml:space="preserve">         SUMINISTRO Y APLICACIÓN DE PINTURA A DOS MANOS VINÍLICA EN MUROS EXTERIORES E INTERIORES, PRÉTILES, INCLUYE: LIMPIEZA Y PREPARACIÓN DE LA SUPERFICIE, MATERIAL, HERRAMIENTA Y MANO DE OBRA Y TODO LO NECESARIO PARA LA CORRECTA EJECUCIÓN DE LOS TRABAJOS.</t>
  </si>
  <si>
    <t xml:space="preserve">         SUMINISTRO Y APLICACIÓN DE PINTURA VINÍLICA EN PLAFÓN, INCLUYE: LIMPIEZA Y PREPARACIÓN DE LA SUPERFICIE, MATERIAL, HERRAMIENTA Y MANO DE OBRA Y TODO LO NECESARIO PARA LA CORRECTA EJECUCIÓN DE LOS TRABAJOS.</t>
  </si>
  <si>
    <t xml:space="preserve">         CONSTRUCCIÓN DE BORDILLO A BASE DE CONCRETO DE 15 CMS DE ANCHO X 20 CM DE ALTURA, ARMADA CON VAR. # 3 LONGITUDINALMENTE Y CON INSERTOS EN LOSA DE CIMENTACIÓN CON VAR # 3 @ 30 CMS CON CONCRETO F'C=200 KG/CM2. INCLUYE: CIMBRA, DESCIMBRADO, HABILITADO DE ARMADO CON APLICACIÓN DE DOS MANOS DE PINTURA ANTICORROSIVA ALKIDALICA EN EL ACERO DE REFUERZO, GANCHOS, TRASLAPES, AMARRES, DESPERDICIOS, MANO DE OBRA, HERRAMIENTA Y EQUIPO, LIMPIEZA Y LO NECESARIO PARA SU CORRECTA EJECUCIÓN.</t>
  </si>
  <si>
    <t xml:space="preserve">         REGISTRO SANITARIO DE 0.80 x 1.05 x 0.50 M (MEDIDAS INTERIORES) A BASE DE BLOCK TIPO COMÚN,FIRME DE 8CM DE ESPESOR F'C=150KG/CM2, APLANADO PULIDO EN INTERIOR Y REPELLADO EN EXTERIOR. INCLUYE EXCAVACIÓN A MANO, MARCO Y CONTRA MARCO DE HERRERÍA CON ANGULO DE 1-1/2" x 3/16", TAPA CON REJILLA TIPO IRVING A BASE DE SOLERA DE 1-1/4" x 3/16" CON APLICACIÓN DE DOS MANOS DE PINTURA ANTICORROSIVA ALKIDALICA, IMPERMEBILZANTE VAPORTITE 550 Y TODO LO NECESARIO PARA SU CORRECTA EJECUCIÓN.</t>
  </si>
  <si>
    <t xml:space="preserve">         FABRICACIÓN Y COLOCACIÓN DE REJA DE HERRERíA (HE-01) DE 2.95 x 1.75 MTS ABATIBLE, MARCO A BASE DE PERFIL C-200 CAL. 14 Y BARROTES INTERIORES CON PERFIL TUBULAR C100 CAL. 14 @ 7.0 CM DE SEPARACION, SEGUN DISEÑOS DE PROYECTO, APLICACION DE DOS MANOS DE PRIMARIO ANTICORROSIVA Y ACABADO FINAL DOS MANOS DE PINTURA DE ESMALTE BRILLANTE SECADO NORMAL COLOR SEGÚN SUPERVISIÓN MARCA OSEL O SIMILAR, INCLUYE: RECORTES, ELEMENTOS DE FIJACIÓN, MATERIALES, SELLADOR, CONSUMIBLES, LIMPIEZA, MANO DE OBRA Y TODO LO NECESARIO PARA LA CORRECTA EJECUCIÓN DE LOS TRABAJOS.</t>
  </si>
  <si>
    <t xml:space="preserve">         FABRICACIÓN Y COLOCACIÓN DE PUERTA DE HERRERÍA DOBLE (HE-02) DE 2.95 x 1.75 MTS ABATIBLE, MARCO A BASE DE PERFIL C-200 CAL. 14 Y BARROTES INTERIORES CON PERFIL TUBULAR C100 CAL. 14 @ 7.0 CM DE SEPARACION, SEGUN DISEÑOS DE PROYECTO, APLICACION DE DOS MANOS DE PRIMARIO ANTICORROSIVA Y ACABADO FINAL DOS MANOS DE PINTURA DE ESMALTE BRILLANTE SECADO NORMAL COLOR SEGÚN SUPERVISIÓN  MARCA OSEL O SIMILAR, INCLUYE: TEJUELO, PIVOTES, PASADOR MAUSER Y PICAPORTE DE PISO, RECORTES, ELEMENTOS DE FIJACIÓN, MATERIALES, SELLADOR, CONSUMIBLES, LIMPIEZA, MANO DE OBRA Y TODO LO NECESARIO PARA LA CORRECTA EJECUCIÓN DE LOS TRABAJOS.</t>
  </si>
  <si>
    <t xml:space="preserve">         *FABRICACIÓN Y COLOCACIÓN DE SEÑALAMIENTO DE HERRERÍA (HE-03) DE 0.15 x 0.85 MTS, MARCO A BASE DE PÉRFIL C100 CAL. 14 Y DETALLE A BASE DE PLACA DE ACERO DE 1/8" DE ESPESOR CORTADA CON PLASMA Y LETRAS  PERFORADAS SEGUN DISEÑO DE PROYECTO,FIJADO A MURO POR MEDIO DE PLACA DE 2" x 2" DE 1/4", APLICACIÓN DE DOS MANOS DE PRIMARIO ANTICORROSIVA Y ACABADO FINAL DOS MANOS DE PINTURA DE ESMALTE BRILLANTE SECADO NORMAL COLOR SEGÚN SUPERVISIÓN MARCA OSEL O SIMILAR, INCLUYE: RECORTES, ELEMENTOS DE FIJACIÓN, MATERIALES, SELLADOR, CONSUMIBLES, LIMPIEZA, MANO DE OBRA Y TODO LO NECESARIO PARA LA CORRECTA EJECUCIÓN DE LOS TRABAJOS.</t>
  </si>
  <si>
    <t xml:space="preserve">         *FABRICACIÓN Y COLOCACIÓN DE SEÑALAMIENTO DE HERRERÍA (HE-04) DE 0.15 x 0.85 MTS, MARCO A BASE DE PÉRFIL C100 CAL. 14 Y DETALLE A BASE DE PLACA DE ACERO DE 1/8" DE ESPESOR CORTADA CON PLASMA Y LETRAS  PERFORADAS SEGUN DISEÑO DE PROYECTO,FIJADO A MURO POR MEDIO DE PLACA DE 2" x 2" DE 1/4", APLICACIÓN DE DOS MANOS DE PRIMARIO ANTICORROSIVA Y ACABADO FINAL DOS MANOS DE PINTURA DE ESMALTE BRILLANTE SECADO NORMAL COLOR SEGÚN SUPERVISIÓN MARCA OSEL O SIMILAR, INCLUYE: RECORTES, ELEMENTOS DE FIJACIÓN, MATERIALES, SELLADOR, CONSUMIBLES, LIMPIEZA, MANO DE OBRA Y TODO LO NECESARIO PARA LA CORRECTA EJECUCIÓN DE LOS TRABAJOS.</t>
  </si>
  <si>
    <t xml:space="preserve">         DEMOLICIÓN DE ESCALONES DE CONCRETO ARMADO CON HUELLA DE 30 CMS Y PERALTE DE 20 CMS, INCLUYE: CARGA Y ACARREO DEL MATERIAL PRODUCTO DE DEMOLICIONES A ZONA DE TIRO MUNICIPAL, MANO DE OBRA, HERRAMIENTA, EQUIPO Y TODO LO NECESARIO PARA LA CORRECTA EJECUCIÓN DE LOS TRABAJOS.</t>
  </si>
  <si>
    <t xml:space="preserve">         RETIRO Y DESMANTELAMIENTO DE CANCELERÍA Y ALUMINIO, CON VIDRIO, PARA RECUPERACIÓN Y RESGUARDO A DONDE INDIQUE LA SUPERVISIÓN, INCLUYE:  MANO DE OBRA, HERRAMIENTA, EQUIPO Y TODO LO NECESARIO PARA LA CORRECTA EJECUCIÓN DE LOS TRABAJOS.</t>
  </si>
  <si>
    <t xml:space="preserve">         RETIRO Y DESMANTELAMIENTO DE PUERTA EXISTENTE DE 0.84 X 2.30 MTS, PARA RECUPERACIÓN Y RESGUARDO A DONDE INDIQUE LA SUPERVISIÓN, INCLUYE:  MANO DE OBRA, HERRAMIENTA, EQUIPO Y TODO LO NECESARIO PARA LA CORRECTA EJECUCIÓN DE LOS TRABAJOS.</t>
  </si>
  <si>
    <t xml:space="preserve">         RETIRO DE MUEBLES DE BAÑO, W.C., LAVABO, INCLUYE: CARGA Y ACARREO DEL MATERIAL PRODUCTO DE DEMOLICIONES A ZONA DE TIRO MUNICIPAL, MANO DE OBRA, HERRAMIENTA, EQUIPO Y TODO LO NECESARIO PARA LA CORRECTA EJECUCIÓN DE LOS TRABAJOS.</t>
  </si>
  <si>
    <t xml:space="preserve">         DEMOLICIÓN Y RETIRO DE ZOCLO Y VITROPISO, INCLUYE: CARGA Y ACARREO DEL MATERIAL PRODUCTO DE DEMOLICIONES A ZONA DE TIRO MUNICIPAL, MANO DE OBRA, HERRAMIENTA, EQUIPO Y TODO LO NECESARIO PARA LA CORRECTA EJECUCIÓN DE LOS TRABAJOS.</t>
  </si>
  <si>
    <t xml:space="preserve">         DEMOLICIÓN, RASQUETEO Y RETIRO DE APLANADOS EN MUROS DE BLOCK, INCLUYE: CARGA Y ACARREO DEL MATERIAL PRODUCTO DE DEMOLICIONES A ZONA DE TIRO MUNICIPAL, MANO DE OBRA, HERRAMIENTA, EQUIPO Y TODO LO NECESARIO PARA LA CORRECTA EJECUCIÓN DE LOS TRABAJOS.</t>
  </si>
  <si>
    <t xml:space="preserve">         DEMOLICIÓN Y RETIRO DE APLANADOS EN PLAFÓN SOBRE LOSA MACIZA, INCLUYE: CARGA Y ACARREO DEL MATERIAL PRODUCTO DE DEMOLICIONES A ZONA DE TIRO MUNICIPAL, MANO DE OBRA, HERRAMIENTA, EQUIPO Y TODO LO NECESARIO PARA LA CORRECTA EJECUCIÓN DE LOS TRABAJOS.</t>
  </si>
  <si>
    <t>F.I. 8</t>
  </si>
  <si>
    <t xml:space="preserve">         RETIRO DE LUMINARIAS, REFLECTORES Y ARBOTANTES, INCLUYE: CARGA Y ACARREO DEL MATERIAL PARA RECUPERACION Y RESGUARDO A DONDE INDIQUE LA SUPERVISION, MANO DE OBRA, HERRAMIENTA, EQUIPO Y TODO LO NECESARIO PARA LA CORRECTA EJECUCIÓN DE LOS TRABAJOS.</t>
  </si>
  <si>
    <t>F.I. 9</t>
  </si>
  <si>
    <t xml:space="preserve">         RETIRO DE AIRE ACONDICIONADO TIPO MINISPLIT, INCLUYE: TUBERIAS DE GAS Y DRENAJE, CARGA Y ACARREO DEL MATERIAL PARA RECUPERACION Y RESGUARDO A DONDE INDIQUE LA SUPERVISIÓN, MANO DE OBRA, HERRAMIENTA, EQUIPO Y TODO LO NECESARIO PARA LA CORRECTA EJECUCIÓN DE LOS TRABAJOS.</t>
  </si>
  <si>
    <t>F.I. 10</t>
  </si>
  <si>
    <t xml:space="preserve">         DEMOLICIÓN Y RETIRO DE TECHUMBRE A BASE DE LÁMINA Y MADERA, INCLUYE: CARGA Y ACARREO DEL MATERIAL PRODUCTO DE DEMOLICIONES A ZONA DE TIRO MUNICIPAL, MANO DE OBRA, HERRAMIENTA, EQUIPO Y TODO LO NECESARIO PARA LA CORRECTA EJECUCIÓN DE LOS TRABAJOS.</t>
  </si>
  <si>
    <t>F.I. 11</t>
  </si>
  <si>
    <t xml:space="preserve">         RETIRO Y DESMANTELAMIENTO DE PUERTA EXISTENTE EN BAÑO DE 0.80 X 2.10 MTS, PARA RECUPERACIÓN Y RESGUARDO A DONDE INDIQUE LA SUPERVISIÓN, INCLUYE:  MANO DE OBRA, HERRAMIENTA, EQUIPO Y TODO LO NECESARIO PARA LA CORRECTA EJECUCIÓN DE LOS TRABAJOS.</t>
  </si>
  <si>
    <t xml:space="preserve">         CONSTRUCCIÓN DE BARRA  CON MEDIDAS DE 0.60 x 2.05mts, ELABORADA EN OBRA, A BASE DE DUROCK CON BASECOAT Y  REFUERZO DE PÉRFILES GALVANIZADOS  CAL. 26 DE 10 CMS DE ESPESOR CON CUBIERTA DE VITROPISO,  COLOCADO CON PEGAVITRO  Y ENBOQUILLADO, COLOCADO EN  SUPERFICIE Y FALDÓN , INCLUYE:  ANCLAJES AL MURO, PIERNA DE REFUERZO, DESPERDICIOS, MATERIALES, MANO DE OBRA, EQUIPO Y HERRAMIENTA MENOR, LIMPIEZA Y TODO LO NECESARIO PARA LA CORRECTA EJECUCIÓN DE LOS TRABAJOS.</t>
  </si>
  <si>
    <t xml:space="preserve">         APLANADO DE MURO CON MORTERO CEM-ARE PROP: 1:4, ACABADO REPELLADO A REGLA Y NIVEL, TERMINADO FLOTEADO FINO, INCLUYE: IMPERMEABILIZANTE INTEGRAL FESTER A RAZON DE 2kg/SACO,  ANDAMIOS MATERIAL, HERRAMIENTA, EQUIPO Y MANO DE OBRA.</t>
  </si>
  <si>
    <t xml:space="preserve">         APLANADO DE MURO CON MORTERO CEM-ARE PROP: 1:4, ACABADO REPELLADO A REGLA Y NIVEL, TERMINADO PARA RECIBIR AZULEJO A UNA ALTURA DE 1.80 MT, INCLUYE:IMPERMEABILIZANTE INTEGRAL FESTER A RAZON DE 1kg/SACO, ANDAMIOS, MATERIAL, HERRAMIENTA, EQUIPO Y MANO DE OBRA.</t>
  </si>
  <si>
    <t xml:space="preserve">         APLANADO DE PLAFON EN LOSA, CON MORTERO CEMENTO-ARENA PROPORCIÓN 1:4, ACABADO REPELLADO A REGLA Y NIVEL, TERMINADO FLOTEADO FINO A UNA ALTURA MAXIMA DE 3.50 MT., INCLUYE: IMPERMEABILIZANTE INTEGRAL FESTER A RAZON DE 1kg/SACO, ANDAMIOS, MATERIAL, HERRAMIENTA, EQUIPO Y MANO DE OBRA.</t>
  </si>
  <si>
    <t xml:space="preserve">         SUMINISTRO Y APLICACIÓN DE PINTURA EN MUROS, VINÍLICA, A DOS MANOS CON RODILLO DE FELPA 2"Ø, INCLUYE: PREPARACIÓN DE LA SUPERFICIE, SELLADOR, MATERIAL, MANO DE OBRA, EQUIPO, HERRAMIENTA MENOR, LIMPIEZA Y TODO LO NECESARIO PARA LA CORRECTA EJECUCIÓN DE LOS TRABAJOS.</t>
  </si>
  <si>
    <t xml:space="preserve">         SUMINISTRO Y APLICACIÓN DE PINTURA VINÍLICA EN PLAFÓN, INCLUYE: LIMPIEZA Y PREPARACIÓN DE LA SUPERFICIE, MATERIAL, HERRAMIENTA Y MANO DE OBRA.</t>
  </si>
  <si>
    <t xml:space="preserve">         SUMINSTRO Y COLOCACIÓN DE PISO DE SECCIÓN DE  40X40 CMS, MODELO TEMPO, COLOR GRIGIO. MARCA INTERCERAMIC, INCLUYE: PEGAPISO, CORTE DONDE SE REQUIERA, DESPERDICIOS, EMBOQUILLADO DE LA MISMA MARCA, MATERIALES, MANO DE OBRA, EQUIPO, HERRAMIENTA, LIMPIEZA Y TODO LO NECESARIO PARA LA CORRECTA EJECUCIÓN DE LOS TRABAJOS.</t>
  </si>
  <si>
    <t xml:space="preserve">         SUMINSTRO Y COLOCACIÓN DE ZOCLO DE SECCIÓN DE 10 X 40 CMS. MARCA INTERCERAMIC, MODELO TEMPO, COLOR GRIGIO, INCLUYE: PEGAPISO, CORTE CON DISCO, DESPERDICIOS, EMBOQUILLADO DE LA MISMA MARCA, MATERIALES, MANO DE OBRA, EQUIPO, HERRAMIENTA, LIMPIEZA Y TODO LO NECESARIO PARA LA CORRECTA EJECUCION DE LOS TRABAJOS.</t>
  </si>
  <si>
    <t xml:space="preserve">         SUMINISTRO Y COLOCACIÓN DE AZULEJO EN BAÑOS MARCA INTERCERAMIC, 20 X 30 CMS. MODELO VENATO, COLOR GRAFITO. HASTA UNA ALTURA DE 1.80 M, ADHERIDO CON PEGAZULEJO Y APLICACION DE EMBOQUILLADOR DE LA MISMA MARCA. INCLUYE: PEGAZULEJO, CON BOQUILLA DE DE 5mm. ANTIHONGOS, CORTE CON DISCO MATERIALES, MANO DE OBRA, DESPERDICIOS, EQUIPO Y HERRAMIENTA MENOR, LIMPIEZA Y TODO LO NECESARIO PARA LA CORRECTA EJECUCIÓN DE LOS TRABAJOS. ( VER DETALLE DE DESPIECE )</t>
  </si>
  <si>
    <t xml:space="preserve">         LIMPIEZA Y RESANE DE LOSA EXISTENTE EN AREAS DAÑADAS, INCLUYE: MATERIALES, MANO DE OBRA, EQUIPO, HERRAMIENTA, LIMPIEZA Y TODO LO NECESARIO PARA LA CORRECTA EJECUCION DE LOS TRABAJOS.</t>
  </si>
  <si>
    <t xml:space="preserve">         SUMINISTRO Y APLICACÍÓN A DOS MANOS DE PINTURA ANTICORROSIVA ALKIDALICA EN EL ACERO EXPUESTO DE LOSA EXISTENTE.INCLUYE: MATERIAL, MANO DE OBRA, EQUIPO Y HERRAMIENTA MENOR, LIMPIEZA Y TODO LO NECESARIO PARA LA CORRECTA EJECUCIÓN DE LOS TRABAJOS.</t>
  </si>
  <si>
    <t xml:space="preserve">         CONSTRUCCIÓN DE MURO DE BLOCK DE 15 X 20 X 40 CMS, CONCRETO F´C= 40 KG/CM2,JUNTEADO CON MORTERO CEMENTO ARENA EN PROPP. 1:4, A UNA ALTURA MAXIMA DE 1.00 MT.PARA CUBRIR VENTANAS EXISTENTES EN LOSA DE AZOTEA. INCLUYE: MANO DE OBRA, ANDAMIOS, HERRAMIENTA Y EQUIPO, Y TODO LO NECESARIO PARA LA CORRECTA EJECUCIÓN DE LOS TRABAJOS.</t>
  </si>
  <si>
    <t xml:space="preserve">         IMPERMEABILIZACIÓN DE LOSA A DOS MANOS, A BASE DE PRODUCTO ELASTOMERICO BASE AGUA, DE LA MARCA SIKA 5 AÑOS O SIMILAR EN CALIDAD . INCLUYE: MATERIAL, MANO DE OBRA, EQUIPO Y HERRAMIENTA MENOR, LIMPIEZA Y TODO LO NECESARIO PARA LA CORRECTA EJECUCIÓN DE LOS TRABAJOS.</t>
  </si>
  <si>
    <t xml:space="preserve">         LIMPIEZA Y DESASOLVE DE GÁRGOLAS EXISTENTES, INCLUYE:  MATERIALES, CONSUMIBLES, EQUIPO, HERRAMIENTA, MANO DE OBRA Y TODO LO NECESARIO PARA LA CORRECTA EJECUCIÓN DE LOS TRABAJOS.</t>
  </si>
  <si>
    <t xml:space="preserve">         SUMINISTRO Y COLOCACIÓN DE VENTANA DE 1.80 X 0.85 M. CON 1 FIJO Y 1 CORREDIZO A BASE DE CANCELERÍA DE ALUMINIO ANODIZADO COLOR BLANCO ,LINEA 1200 CON CRISTAL FILTRASOL DE 3 MM.INCLUYE: JALADERAS CON SEGURO, SELLO CON SILICÓN, ACCESORIOS DE FIJACIÓN, HERRAMIENTA Y MANO DE OBRA Y TODO LO NECESARIO PARA LA CORRECTA EJECUCIÓN DE LOS TRABAJOS.</t>
  </si>
  <si>
    <t xml:space="preserve">         SUMINISTRO Y COLOCACIÓN DE VENTANA DE 0.85 x 0.85 M. CON 1 FIJO Y 1 CORREDIZO A BASE DE CANCELERÍA DE ALUMINIO ANODIZADO COLOR BLANCO  ,LINEA 1200 CON CRISTAL FILTRASOL DE 3 MM.INCLUYE: JALADERAS CON SEGURO, SELLO CON SILICÓN, ACCESORIOS DE FIJACIÓN, HERRAMIENTA Y MANO DE OBRA Y TODO LO NECESARIO PARA LA CORRECTA EJECUCIÓN DE LOS TRABAJOS.</t>
  </si>
  <si>
    <t xml:space="preserve">         SUMINISTRO Y COLOCACIÓN DE VENTANA DE 0.75 x 0.85 M. CON 1 FIJO Y 1 CORREDIZO A BASE DE CANCELERÍA DE ALUMINIO ANODIZADO COLOR BLANCO ,LINEA 1200 CON CRISTAL FILTRASOL DE 3 MM.INCLUYE: JALADERAS CON SEGURO, SELLO CON SILICÓN, ACCESORIOS DE FIJACIÓN, HERRAMIENTA Y MANO DE OBRA Y TODO LO NECESARIO PARA LA CORRECTA EJECUCIÓN DE LOS TRABAJOS.</t>
  </si>
  <si>
    <t xml:space="preserve">         SUMINISTRO Y COLOCACIÓN DE VENTANA DE 0.40 x 0.40 M. CON 1 FIJO Y 1 CORREDIZO A BASE DE CANCELERÍA DE ALUMINIO ANODIZADO COLOR BLANCO,LINEA 1200 CON CRISTAL FILTRASOL DE 3 MM.INCLUYE: JALADERAS CON SEGURO, SELLO CON SILICÓN, ACCESORIOS DE FIJACIÓN, HERRAMIENTA Y MANO DE OBRA Y TODO LO NECESARIO PARA LA CORRECTA EJECUCIÓN DE LOS TRABAJOS.</t>
  </si>
  <si>
    <t xml:space="preserve">         SUMINISTRO Y COLOCACION DE VENTANA DE 1.45 x 0.85 M. CON 1 FIJO Y 1 CORREDIZO A BASE DE CANCELERIA DE ALUMINIO ANODIZADO COLOR BLANCO,LINEA 1200 CON CRISTAL FILTRASOL DE 3 MM.INCLUYE: JALADERAS CON SEGURO, SELLO CON SILICON, ACCESORIOS DE FIJACIÓN, HERRAMIENTA Y MANO DE OBRA Y TODO LO NECESARIO PARA LA CORRECTA EJECUCIÓN DE LOS TRABAJOS.</t>
  </si>
  <si>
    <t xml:space="preserve">         SUMINISTRO Y COLOCACIÓN DE PUERTA DE ALUMINIO ABATIBLE DE CRISTAL FILTRASOL DE UNA HOJA DE 6 MM DE ESPESOR, CON DIMENSIONES DE 0.85 X 2.30 M. DE ALTURA, CON MARCO Y CONTRAMARCO DE ALUMINIO ANODIZADO COLOR BLANCO, LINEA 1200, INCLUYE: CERRADURA, AGARRADERAS, ELEMENTOS DE FIJACIÓN, RECORTES, LOGO DE API ARENADO, MATERIALES, SELLADOR, CONSUMIBLES, MANO DE OBRA, EQUIPO, HERRAMIENTA Y TODO LO NECESARIO PARA LA CORRECTA EJECUCIÓN DE LOS TRABAJOS.</t>
  </si>
  <si>
    <t xml:space="preserve">         SUMINISTRO E INSTALACIÓN DE PUERTA DE TAMBOR CON DIMENSIONES DE 0.80 X 2.10 MTS EN MADERA DE PINO  ENTINTADO OSCURO Y  MARCO DE 1 1/2" CON ACABADO EN 2 MANOS DE SELLADOR DE NITRO CELULOSA CODIGO NS- 1000.01, D, UNA MANO DE RIVER PRESERVADOR PARA MADERA MARCA COMEX,INCLUYE: BISAGRAS DE 3"X3" SATINADAS MARCA VEKER SERIE 53 , CHAPA OLYMPIC COLOR NÍQUEL SATINADO MARCA DEFIANT, HERRAJES, HERRAMIENTA Y MANO DE OBRA.</t>
  </si>
  <si>
    <t xml:space="preserve">         SUMINISTRO Y COLOCACION DE MUEBLE PARA BAÑO DE 0.60 X 0.90  A BASE DE MADERA DE PINO ENTINTADO OSCURO  ACABADO EN 2 MANOS DE SELLADOR DE NITRO CELULOSA CODIGO NS- 1000.01, D, UNA MANO DE RIVER PRESERVADOR PARA MADERA MARCA COMEX.INCLUYE: BISAGRAS, HERRAJES DE CIERRE,ACCESORIOS DE FIJACIÓN, HERRAMIENTA Y MANO DE OBRA Y TODO LO NECESARIO PARA LA CORRECTA EJECUCIÓN DE LOS TRABAJOS.</t>
  </si>
  <si>
    <t xml:space="preserve">         SUMINISTRO Y COLOCACIÓN DE ESTRUCTURA A BASE DE PÉRFILES TUBULARES DE C-300 Y C-200 AMBOS EN CAL. 14, SEGUN DISEÑO, INCLUYE:  APLICACION DE PRIMARIO ANTICORROSIVO A DOS MANOS Y ACABADO CON ESMALTE ALQUIDÁLICO A DOS MANOS,ELEMENTOS DE FIJACIÓN, HERRAMIENTA Y MANO DE OBRA Y TODO LO NECESARIO PARA LA CORRECTA EJECUCIÓN DE LOS TRABAJOS.</t>
  </si>
  <si>
    <t xml:space="preserve">         SUMINISTRO Y COLOCACIÓN DE PLACAS BASE DE 6" x 6" x 1/4" DE ESPESOR , CON 4 BARRENOS DE 1/2", INCLUYE: TAQUETES EXPANSIVO ANCLADO CON RESINA HILTI DE 3/8" DE Ø, x 4" DE LARGO. APLICACIÓN DE PRIMARIO ANTICORROSIVO A DOS MANOS Y ACABADO CON ESMALTE ALQUIDALICO A DOS MANOS.HERRAMIENTA Y MANO DE OBRA Y TODO LO NECESARIO PARA LA CORRECTA EJECUCIÓN DE LOS TRABAJOS.</t>
  </si>
  <si>
    <t xml:space="preserve">         SUMINISTRO Y COLOCACIÓN DE LÁMINA PINTRO CAL. 26 COLOR TERRACOTA MONTADA SOBRE ESTRUCTURA A EN DOS NIVELES, INCLUYE: CORTES, DESPERDICIOS, PIJAS DE SUJECIÓN, ANDAMIOS, MANO DE OBRA, HERRAMIENTA Y EQUIPO ASI  COMO TODO LO NECESARIO PARA LA CORRECTA EJECUCIÓN DE LOS TRABAJOS.</t>
  </si>
  <si>
    <t xml:space="preserve">         SUMINISTRO Y COLOCACION DE CABALLETE A BASE DE LÁMINA PINTRO CAL. 26 COLOR TERRACOTA MONTADA SOBRE LÁMINA ACANALADA A EN DOS NIVELES, INCLUYE: CORTES, DESPERDICIOS, PIJAS DE SUJECIÓN, ANDAMIOS, MANO DE OBRA, HERRAMIENTA Y EQUIPO ASI  COMO TODO LO NECESARIO PARA LA CORRECTA EJECUCIÓN DE LOS TRABAJOS.</t>
  </si>
  <si>
    <t xml:space="preserve">         SUMINSTRO E INSTALACIÓN DE CENTRO DE CARGA PARA EMPOTRAR CAT. Q0130L125G, 30 CIRCUITOS, 2F - 3H, INCLUYE: TAPA FRONTAL, BARRA DE TIERRA, FIJACIÓN, NIVELACIÓN, CONEXIÓN, IDENTIFICIÓN DE CABLEADO, PEINADO DE CABLES, PRUEBAS DE FUNCIONAMIENTO, LEYENDA Y ETIQUETA DE SEGURIDAD, MANO DE OBRA, HERRAMIENTA Y TODO LO NECESARIO PARA CORRECTA EJECUCIÓN DE LOS TRABAJOS.</t>
  </si>
  <si>
    <t xml:space="preserve">         SUMINSTRO E INSTALACIÓN DE CONTACTOR COMBINADO PARA ALUMBRADO MARCA SIEMENS, 2 POLOS, CON INTERRUPTOR CORRESPONDIENTE A LA CARGA INDICADA EN PLANO, CON FOTOCELDA 220 V, O SIMILAR EN PRECIO Y CALIDAD; INCLUYE: SUJECIÓN, NIVELACIÓN, HERRAJES, CONECTORES PONCHABLES, CONEXIÓN, IDENTIFICACIÓN DE CABLEADO, PEINADO DE CABLES, PRUEBAS DE FUNCIONAMIENTO, LEYENDA Y ETIQUETA DE SEGURIDAD, MANO DE OBRA, HERRAMIENTA Y TODO LO NECESARIO PARA CORRECTA EJECUCIÓN DE LOS TRABAJOS.</t>
  </si>
  <si>
    <t xml:space="preserve">         SUMINSTRO E INSTALACIÓN DE FOTOCELDA TIPO OJILLO 127V/600W INCLUYE: CAJA 4X4, CINTA AISLANTE, CONECTORES TIPO CAPUCHA, CONEXIÓN, IDENTIFICACIÓN DE CABLEADO, PEINADO DE CABLES, PRUEBAS DE FUNCIONAMIENTO, MANO DE OBRA, HERRAMIENTA Y TODO LO NECESARIO PARA CORRECTA EJECUCIÓN DE LOS TRABAJOS.</t>
  </si>
  <si>
    <t xml:space="preserve">         SUMINSTRO E INSTALACIÓN DE CONTACTO DOBLE 127V/15A, NEMA 5 - 15R; INCLUYE: TAPA, CONEXIÓN, IDENTIFICACIÓN DE CABLEADO, CONECTORES PONCHABLES, PEINADO DE CABLES, PRUEBAS DE FUNCIONAMIENTO, LEYENDA Y ETIQUETA DE SEGURIDAD, MANO DE OBRA, HERRAMIENTA Y TODO LO NECESARIO PARA CORRECTA EJECUCIÓN DE LOS TRABAJOS.</t>
  </si>
  <si>
    <t xml:space="preserve">         SUMINSTRO E INSTALACIÓN DE CONTACTO DOBLE CON PROTECCIÓN FALLA A TIERRA, 127V/15A, NEMA 5 - 15R, TIPO GFCI; INCLUYE: TAPA, CONEXIÓN, IDENTIFICACIÓN DE CABLEADO, CONECTORES PONCHABLES, PEINADO DE CABLES, PRUEBAS DE FUNCIONAMIENTO, LEYENDA Y ETIQUETA DE SEGURIDAD, MANO DE OBRA, HERRAMIENTA Y TODO LO NECESARIO PARA CORRECTA EJECUCIÓN DE LOS TRABAJOS.</t>
  </si>
  <si>
    <t xml:space="preserve">         SUMINISTRO E INSTALACIÓN DE INTERRUPTOR TERMOMÁGNETICO, MARCA SQUARE D, CAPACIDAD 2 X 30, TIPO QO230, 10kA, INCLUYE: MONTAJE, HERRAJES, CONEXIÓN, PRUEBAS DE FUNCIONAMIENTO, MATERIALES, MANO DE OBRA Y TODO LO NECESARIO PARA LA CORRECTA EJECUCIÓN DE LOS TRABAJOS.</t>
  </si>
  <si>
    <t xml:space="preserve">         SUMINISTRO E INSTALACIÓN DE INTERRUPTOR TERMOMÁGNETICO, MARCA SQUARE D, CAPACIDAD 2 X 15, TIPO QO215, 10kA, INCLUYE: MONTAJE, HERRAJES, CONEXIÓN, PRUEBAS DE FUNCIONAMIENTO, MATERIALES, MANO DE OBRA Y TODO LO NECESARIO PARA LA CORRECTA EJECUCIÓN DE LOS TRABAJOS.</t>
  </si>
  <si>
    <t xml:space="preserve">         SUMINISTRO E INSTALACIÓN DE INTERRUPTOR TERMOMÁGNETICO, MARCA SQUARE D, CAPACIDAD 1 X 15, TIPO QO115, 10kA, INCLUYE: MONTAJE, HERRAJES, CONEXIÓN, PRUEBAS DE FUNCIONAMIENTO, MATERIALES, MANO DE OBRA Y TODO LO NECESARIO PARA LA CORRECTA EJECUCIÓN DE LOS TRABAJOS.</t>
  </si>
  <si>
    <t xml:space="preserve">         SUMINSTRO E INSTALACIÓN DE APAGADOR SENCILLO, 127V/15A; INCLUYE: TAPA, CONEXIÓN, IDENTIFICACIÓN DE CABLEADO, CONECTORES PONCHABLES, PEINADO DE CABLES, PRUEBAS DE FUNCIONAMIENTO, LEYENDA Y ETIQUETA DE SEGURIDAD, MANO DE OBRA, HERRAMIENTA Y TODO LO NECESARIO PARA CORRECTA EJECUCIÓN DE LOS TRABAJOS.</t>
  </si>
  <si>
    <t xml:space="preserve">         SUMINSTRO E INSTALACIÓN DE APAGADOR DOBLE, 127V/15A; INCLUYE: TAPA, CONEXIÓN, IDENTIFICACIÓN DE CABLEADO, CONECTORES PONCHABLES, PEINADO DE CABLES, PRUEBAS DE FUNCIONAMIENTO, LEYENDA Y ETIQUETA DE SEGURIDAD, MANO DE OBRA, HERRAMIENTA Y TODO LO NECESARIO PARA CORRECTA EJECUCIÓN DE LOS TRABAJOS.</t>
  </si>
  <si>
    <t xml:space="preserve">         SUMINSTRO E INSTALACIÓN TECHO LED 33.6 X 8.2 127V/19W Y/O SIMILAR EN CALIDAD Y PRECIO; INCLUYE: MONTAJE, CONEXIÓN, IDENTIFICACIÓN DE CABLEADO, CONECTORES PONCHABLES, CINTA AISLANTE SUPER 33 3M, PEINADO DE CABLES, PRUEBAS DE FUNCIONAMIENTO, LEYENDA Y ETIQUETA DE SEGURIDAD, MANO DE OBRA, HERRAMIENTA Y TODO LO NECESARIO PARA CORRECTA EJECUCIÓN DE LOS TRABAJOS.</t>
  </si>
  <si>
    <t xml:space="preserve">         SUMINSTRO E INSTALACIÓN ARBOTANTE PARA PARED MARCA TECNOLITE, CLAVE FTL-14027BA, Y/O SIMILAR EN CALIDAD Y PRECIO; INCLUYE: MONTAJE, CONEXIÓN, IDENTIFICACIÓN DE CABLEADO, CONECTORES PONCHABLES, CINTA AISLANTE SUPER 33 3M, PEINADO DE CABLES, PRUEBAS DE FUNCIONAMIENTO, LEYENDA Y ETIQUETA DE SEGURIDAD, MANO DE OBRA, HERRAMIENTA Y TODO LO NECESARIO PARA CORRECTA EJECUCIÓN DE LOS TRABAJOS.</t>
  </si>
  <si>
    <t xml:space="preserve">         SUMINSTRO E COLOCACIÓN DE TUBO CONDUIT PVC 1/2 PULG (16 MM) INCLUYE: CURVAS, CONECTORES, COPLES, CAJAS GALVANIZADA OCTAGONAL, 2X2 Y/O 4X4 SEGÚN PROYECTO, PEGAMENTO, RECORTE, SEGURIDAD, MANO DE OBRA, HERRAMIENTA Y TODO LO NECESARIO PARA CORRECTA EJECUCIÓN DE LOS TRABAJOS.</t>
  </si>
  <si>
    <t xml:space="preserve">         SUMINISTRO E INSTALACIÓN DE SISTEMA DE AIRE ACONDICIONADO DE 1 TON TIPO INVERTER, MARCA SAMSUNG O SIMILAR EN CALIDAD, INCLUYE: CONDENSADOR, DIFUSOR, INSTALACIONES PRUEBAS DE FUNCIONAMIENTO, ELEVACIÓN, HERRAJES, ELEMENTOS DE SUJECCIÓN, ELEMENTOS DE CONEXIÓN, MATERIALES CONSUMIBLES, MANO DE OBRA, EQUIPO, HERRAMIENTA, LIMPIEZA Y TODO LO NECESARIO PARA LA CORRECTA EJECUCIÓN DE LOS TRABAJOS.</t>
  </si>
  <si>
    <t xml:space="preserve">         SUMINISTRO,TENDIDO Y COLOCACIÓN DE TUBERÍA PARA DESAGUE DE AIRE ACONDICIONADO DE PVC DE 3/4" DE DIÁMETRO, INCLUYE: RANURAS PARA OCULTAR LA TUBERIA Y CONECTARSE AL DESAGUE SANITARIO, COPLES, PEGAMENTO, CONEXIONES, MATERIALES, CONSUMIBLES, EQUIPO, HERRAMIENTA, MANO DE OBRA Y TODO LO NECESARIO PARA LA CORRECTA EJECUCIÓN DE LOS TRABAJOS.</t>
  </si>
  <si>
    <t xml:space="preserve">         "RIEGO DE LIGA  CON ASFALTO FM-1 Y/O FR-3 REBAJADO AL 8% EN VOLUMEN CON DIESEL, EN PROPORCIÓN DE 1.5 LTS/M² (NO SE ACEPTARA EL USO DE EMULSIONES). INCLUYE: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NOTA: AL EFECTUAR ESTE CONCEPTO, DEBERA CUIDARSE NO MANCHAR LAS GUARNICIONES Y BANQUETAS, EN CUYO CASO SE TENDRAN QUE LIMPIAR SEGUN INDICACIONES DE LA SUPERVISION DE OBRA"</t>
  </si>
  <si>
    <t xml:space="preserve">         RETIRO Y REUBICACION  DE PALMERAS  DE 2.00 A 6  MTS DE ALTURA, EN CASO DE NECESITAR   LIMPIEZA DE TRONCO Y  CORTE DIAMANTE, PODA DE HOJA SECA, INCLUYE: SUMINISTRO DE MATERIALES, RIEGO CONSTANTE DURANTE TODA LA OBRA, ENRAISADORES, TIERRA VEGETAL, CONSUMIBLES, EQUIPO, GRUA DE APOYO, HERRAMIENTA, MANO DE OBRA Y TODO LO NECESARIO PARA LA CORRECTA EJECUCIÓN DE LOS TRABAJOS.</t>
  </si>
  <si>
    <t xml:space="preserve">         SUMINISTRO Y PLANTACIÓN DE PALMERAS WACHINTONIA DE 5 MTS DE ALTURA, DE TRONCO LIMPIO CORTE DE CORTESA, INCLUYE: SUMINISTRO DE MATERIALES, RIEGO CONSTANTE DURANTE TODA LA OBRA, ENRAISADORES, TIERRA VEGETAL, CONSUMIBLES, EQUIPO, GRUA DE APOYO, HERRAMIENTA, MANO DE OBRA Y TODO LO NECESARIO PARA LA CORRECTA EJECUCIÓN DE LOS TRABAJOS.</t>
  </si>
  <si>
    <t xml:space="preserve">         SUMINISTRO Y PLANTACION DE TEXAS RANGER  DE 50 CM. ALTURA. INCLUYE: SUMINISTRO DE MATERIALES, RIEGO CONSTANTE DURANTE TODA LA OBRA, ENRAISADORES, TIERRA VEGETAL, FERTILIZANTES, CONSUMIBLES, EQUIPO, HERRAMIENTA, MANO DE OBRA Y TODO LO NECESARIO PARA LA CORRECTA EJECUCIÓN DE LOS TRABAJOS..</t>
  </si>
  <si>
    <t xml:space="preserve">         SUMINISTRO  E INSTALACIÓN DE CESTO PARA BASURA SICILIA SENCILLO CON TAPA ECO M BTSCSECO005M, DE 130LTS, EN ACERO AL CARBON CON ACABADO EN PINTURA ELECTROSTATICA Y DECK. (MO-02), BOTE ABATIBLE PARA SU FACIL LIMPIEZA, CAPACIDAD: 130 LITROS,  INCLUYE: JUEGO DE ANCLAS DE Fo. GALVANIZADAS CON TAQUETE TIPO Z Y TORNILLO DE 3/8" Y TUERCA DE SEGURIDAD PARA SUJECIÓN, ANCLAJE, BASE PARA ANCLAJE, MATERIAL, MANO DE OBRA Y TODO LO NECESARIO PARA LA CORRECTA EJECUCIÓN DE LOS TRABAJOS.</t>
  </si>
  <si>
    <t>A. XII.1</t>
  </si>
  <si>
    <t>SUBTOTAL</t>
  </si>
  <si>
    <t>IVA</t>
  </si>
  <si>
    <t xml:space="preserve">                                                                                                                        </t>
  </si>
  <si>
    <t xml:space="preserve">         FABRICACIÓN DE GUARNICIÓN  TIPO CAJETE DE JARDINERAS, A BASE DE CONCRETO DE 20x30 CM. RESISTENCIA DE F'C= 200 KG/CM2, COLOR APARENTE ACABADO PULIDO. INCLUYE: PRUEBAS DE LABORATORIO,  BOLEADO DE FILOS SUPERIORES, MATERIALES, CIMBRA METÁLICA, CURADO, VIBRADO A SISTEMA MECÁNICO, EQUIPO, MANO DE OBRA, HERRAMIENTA Y TODO LO NECESARIO PARA LA CORRECTA EJECUCIÓN DE LOS TRABAJOS.</t>
  </si>
  <si>
    <t xml:space="preserve">         ZAPATA CORRIDA "ZC-1" DE 15 CMS DE ESPESOR CONCRETO f'c= 250 KG/CM2 CON BASE DE 0.80M  ARMADA CON VAR. # 3 @ 20cm. EN AMBOS SENTIDOS. INCLUYE:  BOMBA DE ACHIQUE,CONTRATRABE DE 20x30CMS ARMADO CON CON 4 VAR. #3 Y ESTRIBOS #2 @20 CM. MURO DE ENRASE A BASE 2 HILADAS DE BLOCK DE 20x20x40 Cm RELLENO CON CONCRETO f'c= 150 Kg/Cm²  IMPERMEABILIZANTE INTEGRAL TIPO FESTERGRAL A RAZON DE 2KG/SACO DE 50Kg.,CASTILLOS AHOGADOS DE VARILLA DEL NO. 3 A CADA  1.00 MT, 2 MANOS DE ANTICORROSIVO EN ACERO DE FLASHCOAT MARCA COMEX,  MATERIALES, TRAZO, CORTE, DESPERDICIO, CIMBRADO, COLADO, VIBRADO, DESCIMBRADO, MANO DE OBRA, EQUIPO, HERRAMIENTAS, LIMPIEZA Y RETIRO FUERA DE LA OBRA DEL MATERIAL NO RECUPERABLE Y TODO LO NECESARIO PARA SU CORRECTA EJECUCION.</t>
  </si>
  <si>
    <t xml:space="preserve">         FABRICACION DE PLANTILLA DE CONCRETO POBRE DE 5 CMS. DE ESPESOR DE UN F´C=100 KG/CM2, INCLUYE:  BOMBA DE ACHIQUE,ACARREOS DENTRO DE LA OBRA, EQUIPO, MATERIALES, MANO DE OBRA, HERRAMIENTA, EQUIPO Y TODO LO NECESARIO PARA LA CORRECTA EJECUCION.</t>
  </si>
  <si>
    <t xml:space="preserve">         SUMINISTRO Y PLANTACION DE ROSALES  DE 50 CM. ALTURA. INCLUYE: SUMINISTRO DE MATERIALES, RIEGO CONSTANTE DURANTE TODA LA OBRA, ENRAISADORES, TIERRA VEGETAL, FERTILIZANTES, CONSUMIBLES, EQUIPO, HERRAMIENTA, MANO DE OBRA Y TODO LO NECESARIO PARA LA CORRECTA EJECUCIÓN DE LOS TRABAJOS..</t>
  </si>
  <si>
    <t xml:space="preserve">         ZAPATA AISLADA "ZA-1" DE 15 CMS DE ESPESOR CONCRETO f'c= 250 KG/CM2 CON BASE DE 1.10 X 1.10 M. ARMADA CON VAR. # 4 @ 20cm. EN AMBOS SENTIDOS. INCLUYE: BOMBA DE ACHIQUE,PEDESTAL DE 40x40x100 CMS ARMADA CON 8 VAR. #4 Y ESTRIBOS #2 @25 CM. IMPERMEABILIZANTE INTEGRAL TIPO FESTERGRAL A RAZON DE 2KG/SACO DE 50Kg., TRABAJOS EN PRESENCIA DE AGUA SALADA, 2 MANOS DE ANTICORROSIVO EN ACERO DE FLASHCOAT MARCA COMEX, MATERIALES, CORTE, DESPERDICIO, CIMBRADO, COLADO, VIBRADO, DESCIMBRADO, MANO DE OBRA, EQUIPO, HERRAMIENTAS, LIMPIEZA Y RETIRO FUERA DE LA OBRA DEL MATERIAL NO RECUPERABLE Y TODO LO NECESARIO PARA SU CORRECTA EJECUCIÓN.</t>
  </si>
  <si>
    <t xml:space="preserve">         ZAPATA AISLADA "ZA-2" DE 15 CMS DE ESPESOR CONCRETO f'c= 250 KG/CM2 CON BASE DE 1.10 X 1.10 M. ARMADA CON VAR. # 4 @ 20cm. EN AMBOS SENTIDOS. INCLUYE:BOMBA DE ACHIQUE,  PEDESTAL DE 40x40x150 CMS ARMADA CON 8 VAR. #4 Y ESTRIBOS #2 @25 CM. IMPERMEABILIZANTE INTEGRAL TIPO FESTERGRAL A RAZON DE 2KG/SACO DE 50Kg., TRABAJOS EN PRESENCIA DE AGUA SALADA, 2 MANOS DE ANTICORROSIVO EN ACERO DE FLASHCOAT MARCA COMEX.MATERIALES, TRAZO, CORTE, DESPERDICIO, CIMBRADO, COLADO, VIBRADO, DESCIMBRADO, MANO DE OBRA, EQUIPO, HERRAMIENTAS, LIMPIEZA Y RETIRO FUERA DE LA OBRA DEL MATERIAL NO RECUPERABLE Y TODO LO NECESARIO PARA SU CORRECTA EJECUCIÓN.</t>
  </si>
  <si>
    <t xml:space="preserve">         ZAPATA AISLADA "ZA-01" DE 15 CMS DE ESPESOR CONCRETO f'c= 250 KG/CM2 CON BASE DE 1.00 X 1.00 M. ARMADA CON VAR. # 4@ 20cm. EN AMBOS SENTIDOS. INCLUYE: BOMBA DE ACHIQUE, PEDESTAL DE 50x70 CMS ARMADA CON 8 VAR. #4 Y ESTRIBOS #3 @20 CM., PLANTILLA DE CONCRETO F`C= 100 KG/CM2, ESPESOR DE 5 CMS, IMPERMEABILIZANTE INTEGRAL TIPO FESTERGRAL A RAZON DE 2KG/SACO DE 50Kg., 2 MANOS DE ANTICORROSIVO EN ACERO DE FLASHCOAT MARCA COMEX., MATERIALES, TRAZO, CORTE, DESPERDICIO, CIMBRADO, COLADO, VIBRADO, DESCIMBRADO, MANO DE OBRA, EQUIPO, HERRAMIENTAS, LIMPIEZA Y RETIRO FUERA DE LA OBRA DEL MATERIAL NO RECUPERABLE Y TODO LO NECESARIO PARA SU CORRECTA EJECUCION.</t>
  </si>
  <si>
    <t>A.VIII</t>
  </si>
  <si>
    <t>A.XII.1</t>
  </si>
  <si>
    <t>TECHUMBRE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</si>
</sst>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2]* #,##0.00_-;\-[$€-2]* #,##0.00_-;_-[$€-2]* &quot;-&quot;??_-"/>
    <numFmt numFmtId="165" formatCode="#,##0.00;[Red]#,##0.00"/>
    <numFmt numFmtId="166" formatCode="_-* #,##0.00\ _€_-;\-* #,##0.00\ _€_-;_-* &quot;-&quot;??\ _€_-;_-@_-"/>
    <numFmt numFmtId="167" formatCode="#,###&quot;.-&quot;"/>
  </numFmts>
  <fonts count="5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1"/>
      <color theme="1" tint="4.9989318521683403E-2"/>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indexed="8"/>
      <name val="Calibri"/>
      <family val="2"/>
      <scheme val="minor"/>
    </font>
    <font>
      <sz val="11"/>
      <name val="Calibri"/>
      <family val="2"/>
      <scheme val="minor"/>
    </font>
    <font>
      <b/>
      <sz val="11"/>
      <color theme="1" tint="4.9989318521683403E-2"/>
      <name val="Calibri"/>
      <family val="2"/>
      <scheme val="minor"/>
    </font>
    <font>
      <sz val="10"/>
      <name val="Arial"/>
      <family val="2"/>
    </font>
    <font>
      <sz val="10"/>
      <name val="MS Sans Serif"/>
      <family val="2"/>
    </font>
    <font>
      <sz val="10"/>
      <name val="Geneva"/>
      <family val="2"/>
    </font>
    <font>
      <sz val="12"/>
      <color theme="1"/>
      <name val="Calibri"/>
      <family val="2"/>
      <scheme val="minor"/>
    </font>
    <font>
      <sz val="8"/>
      <name val="Arial"/>
      <family val="2"/>
    </font>
    <font>
      <b/>
      <sz val="12"/>
      <name val="Arial"/>
      <family val="2"/>
    </font>
    <font>
      <b/>
      <sz val="12"/>
      <color theme="1"/>
      <name val="Calibri"/>
      <family val="2"/>
      <scheme val="minor"/>
    </font>
  </fonts>
  <fills count="31">
    <fill>
      <patternFill patternType="none"/>
    </fill>
    <fill>
      <patternFill patternType="gray125"/>
    </fill>
    <fill>
      <patternFill patternType="solid">
        <fgColor theme="5" tint="-0.249977111117893"/>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49998474074526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s>
  <cellStyleXfs count="1851">
    <xf numFmtId="0" fontId="0" fillId="0" borderId="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3" fontId="16" fillId="0" borderId="0" applyFont="0" applyFill="0" applyBorder="0" applyAlignment="0" applyProtection="0"/>
    <xf numFmtId="0" fontId="16" fillId="0" borderId="0"/>
    <xf numFmtId="43" fontId="16" fillId="0" borderId="0" applyFont="0" applyFill="0" applyBorder="0" applyAlignment="0" applyProtection="0"/>
    <xf numFmtId="44" fontId="15"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44" fontId="14" fillId="0" borderId="0" applyFont="0" applyFill="0" applyBorder="0" applyAlignment="0" applyProtection="0"/>
    <xf numFmtId="44" fontId="16" fillId="0" borderId="0" applyFont="0" applyFill="0" applyBorder="0" applyAlignment="0" applyProtection="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7" fillId="0" borderId="0"/>
    <xf numFmtId="43" fontId="17" fillId="0" borderId="0" applyFont="0" applyFill="0" applyBorder="0" applyAlignment="0" applyProtection="0"/>
    <xf numFmtId="43" fontId="16"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0" fontId="12" fillId="0" borderId="0"/>
    <xf numFmtId="9" fontId="17" fillId="0" borderId="0" applyFont="0" applyFill="0" applyBorder="0" applyAlignment="0" applyProtection="0"/>
    <xf numFmtId="9" fontId="16"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8" fillId="0" borderId="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44" fontId="10" fillId="0" borderId="0" applyFont="0" applyFill="0" applyBorder="0" applyAlignment="0" applyProtection="0"/>
    <xf numFmtId="44" fontId="16"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10" fillId="0" borderId="0"/>
    <xf numFmtId="9" fontId="16"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44" fontId="1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0" fillId="6" borderId="0" applyNumberFormat="0" applyBorder="0" applyAlignment="0" applyProtection="0"/>
    <xf numFmtId="0" fontId="21" fillId="18" borderId="7" applyNumberFormat="0" applyAlignment="0" applyProtection="0"/>
    <xf numFmtId="0" fontId="22" fillId="19" borderId="8" applyNumberFormat="0" applyAlignment="0" applyProtection="0"/>
    <xf numFmtId="0" fontId="23" fillId="0" borderId="9" applyNumberFormat="0" applyFill="0" applyAlignment="0" applyProtection="0"/>
    <xf numFmtId="0" fontId="24" fillId="0" borderId="0" applyNumberFormat="0" applyFill="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23" borderId="0" applyNumberFormat="0" applyBorder="0" applyAlignment="0" applyProtection="0"/>
    <xf numFmtId="0" fontId="25" fillId="9" borderId="7" applyNumberFormat="0" applyAlignment="0" applyProtection="0"/>
    <xf numFmtId="0" fontId="26" fillId="5"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7" fillId="2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8" fillId="25" borderId="10" applyNumberFormat="0" applyFont="0" applyAlignment="0" applyProtection="0"/>
    <xf numFmtId="0" fontId="28" fillId="18" borderId="1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13" applyNumberFormat="0" applyFill="0" applyAlignment="0" applyProtection="0"/>
    <xf numFmtId="0" fontId="24" fillId="0" borderId="14" applyNumberFormat="0" applyFill="0" applyAlignment="0" applyProtection="0"/>
    <xf numFmtId="0" fontId="34" fillId="0" borderId="15" applyNumberFormat="0" applyFill="0" applyAlignment="0" applyProtection="0"/>
    <xf numFmtId="44" fontId="16" fillId="0" borderId="0" applyFont="0" applyFill="0" applyBorder="0" applyAlignment="0" applyProtection="0"/>
    <xf numFmtId="0" fontId="18"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43" fillId="0" borderId="0"/>
    <xf numFmtId="43" fontId="16" fillId="0" borderId="0" applyFont="0" applyFill="0" applyBorder="0" applyAlignment="0" applyProtection="0"/>
    <xf numFmtId="43" fontId="43" fillId="0" borderId="0" applyFont="0" applyFill="0" applyBorder="0" applyAlignment="0" applyProtection="0"/>
    <xf numFmtId="43" fontId="45" fillId="0" borderId="0" applyFont="0" applyFill="0" applyBorder="0" applyAlignment="0" applyProtection="0"/>
    <xf numFmtId="166" fontId="7" fillId="0" borderId="0" applyFont="0" applyFill="0" applyBorder="0" applyAlignment="0" applyProtection="0"/>
    <xf numFmtId="43" fontId="16" fillId="0" borderId="0" applyFont="0" applyFill="0" applyBorder="0" applyAlignment="0" applyProtection="0"/>
    <xf numFmtId="44" fontId="43" fillId="0" borderId="0" applyFont="0" applyFill="0" applyBorder="0" applyAlignment="0" applyProtection="0"/>
    <xf numFmtId="44" fontId="1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7" fillId="0" borderId="0"/>
    <xf numFmtId="0" fontId="45" fillId="0" borderId="0"/>
    <xf numFmtId="0" fontId="45" fillId="0" borderId="0"/>
    <xf numFmtId="0" fontId="44" fillId="0" borderId="0"/>
    <xf numFmtId="0" fontId="7" fillId="0" borderId="0"/>
    <xf numFmtId="9" fontId="43"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1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1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4" fontId="6" fillId="0" borderId="0" applyFont="0" applyFill="0" applyBorder="0" applyAlignment="0" applyProtection="0"/>
    <xf numFmtId="44" fontId="1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16" fillId="0" borderId="0"/>
  </cellStyleXfs>
  <cellXfs count="122">
    <xf numFmtId="0" fontId="0" fillId="0" borderId="0" xfId="0"/>
    <xf numFmtId="0" fontId="39" fillId="0" borderId="6" xfId="0" applyFont="1" applyBorder="1" applyAlignment="1">
      <alignment horizontal="center" vertical="center" wrapText="1"/>
    </xf>
    <xf numFmtId="0" fontId="40" fillId="0" borderId="0" xfId="1461" applyFont="1"/>
    <xf numFmtId="0" fontId="39" fillId="0" borderId="4" xfId="0" applyFont="1" applyBorder="1" applyAlignment="1">
      <alignment horizontal="center" vertical="center" wrapText="1"/>
    </xf>
    <xf numFmtId="0" fontId="39" fillId="0" borderId="3" xfId="0" applyFont="1" applyBorder="1" applyAlignment="1">
      <alignment vertical="center" wrapText="1"/>
    </xf>
    <xf numFmtId="44" fontId="39" fillId="0" borderId="5" xfId="1462" applyFont="1" applyFill="1" applyBorder="1" applyAlignment="1">
      <alignment horizontal="center" wrapText="1"/>
    </xf>
    <xf numFmtId="0" fontId="8" fillId="0" borderId="0" xfId="1444" applyFont="1"/>
    <xf numFmtId="0" fontId="39" fillId="0" borderId="0" xfId="0" applyFont="1" applyAlignment="1">
      <alignment vertical="center" wrapText="1"/>
    </xf>
    <xf numFmtId="49" fontId="36" fillId="3" borderId="1" xfId="0" applyNumberFormat="1" applyFont="1" applyFill="1" applyBorder="1" applyAlignment="1">
      <alignment horizontal="center" vertical="center"/>
    </xf>
    <xf numFmtId="39" fontId="36" fillId="3" borderId="1" xfId="0" applyNumberFormat="1" applyFont="1" applyFill="1" applyBorder="1" applyAlignment="1">
      <alignment horizontal="justify" vertical="center"/>
    </xf>
    <xf numFmtId="44" fontId="36" fillId="3" borderId="1" xfId="1446" applyFont="1" applyFill="1" applyBorder="1" applyAlignment="1">
      <alignment horizontal="center" vertical="center"/>
    </xf>
    <xf numFmtId="0" fontId="36" fillId="2" borderId="1" xfId="1444" applyFont="1" applyFill="1" applyBorder="1" applyAlignment="1">
      <alignment horizontal="center" vertical="center"/>
    </xf>
    <xf numFmtId="0" fontId="36" fillId="2" borderId="1" xfId="1444" applyFont="1" applyFill="1" applyBorder="1" applyAlignment="1">
      <alignment horizontal="center" vertical="center" wrapText="1"/>
    </xf>
    <xf numFmtId="3" fontId="36" fillId="2" borderId="1" xfId="1444" applyNumberFormat="1" applyFont="1" applyFill="1" applyBorder="1" applyAlignment="1">
      <alignment horizontal="center" vertical="center"/>
    </xf>
    <xf numFmtId="165" fontId="36" fillId="2" borderId="1" xfId="1444" applyNumberFormat="1" applyFont="1" applyFill="1" applyBorder="1" applyAlignment="1">
      <alignment horizontal="center" vertical="center" wrapText="1"/>
    </xf>
    <xf numFmtId="165" fontId="36" fillId="2" borderId="1" xfId="1444" applyNumberFormat="1" applyFont="1" applyFill="1" applyBorder="1" applyAlignment="1">
      <alignment horizontal="center" vertical="center"/>
    </xf>
    <xf numFmtId="44" fontId="8" fillId="0" borderId="0" xfId="1444" applyNumberFormat="1" applyFont="1"/>
    <xf numFmtId="0" fontId="36" fillId="3" borderId="1" xfId="1461" applyFont="1" applyFill="1" applyBorder="1" applyAlignment="1">
      <alignment horizontal="center" vertical="center" shrinkToFit="1"/>
    </xf>
    <xf numFmtId="0" fontId="8" fillId="0" borderId="0" xfId="1444" applyFont="1" applyAlignment="1">
      <alignment horizontal="center"/>
    </xf>
    <xf numFmtId="0" fontId="8" fillId="0" borderId="0" xfId="1444" applyFont="1" applyAlignment="1">
      <alignment wrapText="1"/>
    </xf>
    <xf numFmtId="3" fontId="8" fillId="0" borderId="0" xfId="1444" applyNumberFormat="1" applyFont="1" applyAlignment="1">
      <alignment horizontal="center"/>
    </xf>
    <xf numFmtId="165" fontId="8" fillId="0" borderId="0" xfId="1444" applyNumberFormat="1" applyFont="1" applyAlignment="1">
      <alignment horizontal="right"/>
    </xf>
    <xf numFmtId="44" fontId="41" fillId="0" borderId="1" xfId="1446" applyFont="1" applyFill="1" applyBorder="1" applyAlignment="1" applyProtection="1">
      <alignment horizontal="right" vertical="center"/>
    </xf>
    <xf numFmtId="0" fontId="35" fillId="0" borderId="1" xfId="0" applyFont="1" applyBorder="1" applyAlignment="1">
      <alignment horizontal="center" vertical="center"/>
    </xf>
    <xf numFmtId="0" fontId="41" fillId="0" borderId="1" xfId="0" applyFont="1" applyBorder="1" applyAlignment="1">
      <alignment horizontal="center" vertical="center"/>
    </xf>
    <xf numFmtId="2" fontId="41" fillId="0" borderId="1" xfId="0" applyNumberFormat="1" applyFont="1" applyBorder="1" applyAlignment="1">
      <alignment horizontal="center" vertical="center"/>
    </xf>
    <xf numFmtId="0" fontId="35" fillId="0" borderId="1" xfId="402" applyFont="1" applyBorder="1" applyAlignment="1">
      <alignment horizontal="justify" vertical="top" wrapText="1"/>
    </xf>
    <xf numFmtId="4" fontId="8" fillId="0" borderId="0" xfId="1444" applyNumberFormat="1" applyFont="1"/>
    <xf numFmtId="4" fontId="38" fillId="26" borderId="1" xfId="0" applyNumberFormat="1" applyFont="1" applyFill="1" applyBorder="1" applyAlignment="1">
      <alignment horizontal="center"/>
    </xf>
    <xf numFmtId="49" fontId="39" fillId="26" borderId="1" xfId="0" applyNumberFormat="1" applyFont="1" applyFill="1" applyBorder="1" applyAlignment="1">
      <alignment horizontal="center" vertical="center"/>
    </xf>
    <xf numFmtId="39" fontId="39" fillId="26" borderId="1" xfId="0" applyNumberFormat="1" applyFont="1" applyFill="1" applyBorder="1" applyAlignment="1">
      <alignment horizontal="justify" vertical="center"/>
    </xf>
    <xf numFmtId="44" fontId="39" fillId="26" borderId="1" xfId="1446" applyFont="1" applyFill="1" applyBorder="1" applyAlignment="1">
      <alignment horizontal="center" vertical="center"/>
    </xf>
    <xf numFmtId="44" fontId="39" fillId="27" borderId="1" xfId="1445" applyFont="1" applyFill="1" applyBorder="1" applyAlignment="1">
      <alignment horizontal="center" vertical="center"/>
    </xf>
    <xf numFmtId="2" fontId="42" fillId="27" borderId="1" xfId="0" applyNumberFormat="1" applyFont="1" applyFill="1" applyBorder="1" applyAlignment="1">
      <alignment horizontal="left" vertical="center"/>
    </xf>
    <xf numFmtId="44" fontId="39" fillId="27" borderId="1" xfId="1446" applyFont="1" applyFill="1" applyBorder="1" applyAlignment="1" applyProtection="1">
      <alignment horizontal="left" vertical="center"/>
    </xf>
    <xf numFmtId="0" fontId="46" fillId="0" borderId="0" xfId="1444" applyFont="1" applyAlignment="1">
      <alignment vertical="center"/>
    </xf>
    <xf numFmtId="44" fontId="39" fillId="27" borderId="1" xfId="1446" applyFont="1" applyFill="1" applyBorder="1" applyAlignment="1" applyProtection="1">
      <alignment horizontal="right" vertical="center"/>
    </xf>
    <xf numFmtId="0" fontId="5" fillId="0" borderId="0" xfId="1444" applyFont="1"/>
    <xf numFmtId="4" fontId="5" fillId="0" borderId="0" xfId="1444" applyNumberFormat="1" applyFont="1"/>
    <xf numFmtId="0" fontId="5" fillId="0" borderId="0" xfId="1444" applyFont="1" applyAlignment="1">
      <alignment wrapText="1"/>
    </xf>
    <xf numFmtId="44" fontId="39" fillId="27" borderId="1" xfId="1461" applyNumberFormat="1" applyFont="1" applyFill="1" applyBorder="1" applyAlignment="1">
      <alignment vertical="center" shrinkToFit="1"/>
    </xf>
    <xf numFmtId="2" fontId="5" fillId="0" borderId="0" xfId="1444" applyNumberFormat="1" applyFont="1"/>
    <xf numFmtId="39" fontId="47" fillId="0" borderId="0" xfId="0" applyNumberFormat="1" applyFont="1" applyAlignment="1">
      <alignment horizontal="justify" vertical="center"/>
    </xf>
    <xf numFmtId="0" fontId="16" fillId="0" borderId="0" xfId="0" applyFont="1" applyAlignment="1">
      <alignment horizontal="center" vertical="center"/>
    </xf>
    <xf numFmtId="0" fontId="48" fillId="0" borderId="0" xfId="0" applyFont="1" applyAlignment="1">
      <alignment wrapText="1"/>
    </xf>
    <xf numFmtId="0" fontId="48" fillId="0" borderId="0" xfId="0" applyFont="1" applyAlignment="1">
      <alignment horizontal="center" wrapText="1"/>
    </xf>
    <xf numFmtId="0" fontId="16" fillId="0" borderId="0" xfId="0" applyFont="1" applyAlignment="1">
      <alignment vertical="center" wrapText="1"/>
    </xf>
    <xf numFmtId="0" fontId="16" fillId="0" borderId="0" xfId="0" applyFont="1" applyAlignment="1">
      <alignment horizontal="center" vertical="center" wrapText="1"/>
    </xf>
    <xf numFmtId="39" fontId="16" fillId="0" borderId="0" xfId="1698" applyNumberFormat="1" applyAlignment="1">
      <alignment horizontal="justify" vertical="top"/>
    </xf>
    <xf numFmtId="0" fontId="0" fillId="0" borderId="0" xfId="0" applyAlignment="1">
      <alignment vertical="center" wrapText="1"/>
    </xf>
    <xf numFmtId="2" fontId="42" fillId="27" borderId="1" xfId="0" applyNumberFormat="1" applyFont="1" applyFill="1" applyBorder="1" applyAlignment="1">
      <alignment horizontal="center" vertical="center"/>
    </xf>
    <xf numFmtId="4" fontId="38" fillId="26" borderId="1" xfId="0" applyNumberFormat="1" applyFont="1" applyFill="1" applyBorder="1" applyAlignment="1">
      <alignment horizontal="center" vertical="center"/>
    </xf>
    <xf numFmtId="3" fontId="8" fillId="0" borderId="0" xfId="1444" applyNumberFormat="1" applyFont="1" applyAlignment="1">
      <alignment horizontal="center" vertical="center"/>
    </xf>
    <xf numFmtId="0" fontId="8" fillId="0" borderId="0" xfId="1444" applyFont="1" applyAlignment="1">
      <alignment horizontal="center" vertical="center"/>
    </xf>
    <xf numFmtId="0" fontId="38" fillId="26" borderId="1" xfId="0" applyFont="1" applyFill="1" applyBorder="1" applyAlignment="1">
      <alignment horizontal="center" vertical="center"/>
    </xf>
    <xf numFmtId="0" fontId="35" fillId="0" borderId="1" xfId="806" applyFont="1" applyBorder="1" applyAlignment="1">
      <alignment horizontal="center" vertical="center"/>
    </xf>
    <xf numFmtId="0" fontId="35" fillId="0" borderId="1" xfId="806" applyFont="1" applyBorder="1" applyAlignment="1">
      <alignment horizontal="justify" vertical="top" wrapText="1"/>
    </xf>
    <xf numFmtId="2" fontId="35" fillId="0" borderId="1" xfId="806" applyNumberFormat="1" applyFont="1" applyBorder="1" applyAlignment="1">
      <alignment horizontal="center" vertical="center"/>
    </xf>
    <xf numFmtId="167" fontId="0" fillId="0" borderId="1" xfId="0" applyNumberFormat="1" applyBorder="1" applyAlignment="1">
      <alignment horizontal="center" vertical="center" wrapText="1"/>
    </xf>
    <xf numFmtId="0" fontId="8" fillId="28" borderId="0" xfId="1444" applyFont="1" applyFill="1"/>
    <xf numFmtId="4" fontId="8" fillId="28" borderId="0" xfId="1444" applyNumberFormat="1" applyFont="1" applyFill="1"/>
    <xf numFmtId="0" fontId="36" fillId="29" borderId="1" xfId="1444" applyFont="1" applyFill="1" applyBorder="1" applyAlignment="1">
      <alignment horizontal="center" vertical="center"/>
    </xf>
    <xf numFmtId="3" fontId="36" fillId="29" borderId="1" xfId="1444" applyNumberFormat="1" applyFont="1" applyFill="1" applyBorder="1" applyAlignment="1">
      <alignment horizontal="center" vertical="center"/>
    </xf>
    <xf numFmtId="165" fontId="36" fillId="29" borderId="1" xfId="1444" applyNumberFormat="1" applyFont="1" applyFill="1" applyBorder="1" applyAlignment="1">
      <alignment horizontal="center" vertical="center" wrapText="1"/>
    </xf>
    <xf numFmtId="165" fontId="36" fillId="29" borderId="1" xfId="1444" applyNumberFormat="1" applyFont="1" applyFill="1" applyBorder="1" applyAlignment="1">
      <alignment horizontal="center" vertical="center"/>
    </xf>
    <xf numFmtId="39" fontId="36" fillId="3" borderId="1" xfId="0" applyNumberFormat="1" applyFont="1" applyFill="1" applyBorder="1" applyAlignment="1">
      <alignment horizontal="left" vertical="center"/>
    </xf>
    <xf numFmtId="49" fontId="36" fillId="3" borderId="1" xfId="806" applyNumberFormat="1" applyFont="1" applyFill="1" applyBorder="1" applyAlignment="1">
      <alignment horizontal="center" vertical="center"/>
    </xf>
    <xf numFmtId="39" fontId="36" fillId="3" borderId="1" xfId="806" applyNumberFormat="1" applyFont="1" applyFill="1" applyBorder="1" applyAlignment="1">
      <alignment horizontal="justify" vertical="center"/>
    </xf>
    <xf numFmtId="0" fontId="38" fillId="3" borderId="1" xfId="806" applyFont="1" applyFill="1" applyBorder="1" applyAlignment="1">
      <alignment horizontal="center"/>
    </xf>
    <xf numFmtId="4" fontId="38" fillId="3" borderId="1" xfId="806" applyNumberFormat="1" applyFont="1" applyFill="1" applyBorder="1" applyAlignment="1">
      <alignment horizontal="center"/>
    </xf>
    <xf numFmtId="44" fontId="36" fillId="3" borderId="1" xfId="1445" applyFont="1" applyFill="1" applyBorder="1" applyAlignment="1">
      <alignment horizontal="center" vertical="center"/>
    </xf>
    <xf numFmtId="0" fontId="38" fillId="3" borderId="1" xfId="0" applyFont="1" applyFill="1" applyBorder="1" applyAlignment="1">
      <alignment horizontal="center"/>
    </xf>
    <xf numFmtId="2" fontId="38" fillId="3" borderId="1" xfId="0" applyNumberFormat="1" applyFont="1" applyFill="1" applyBorder="1" applyAlignment="1">
      <alignment horizontal="center"/>
    </xf>
    <xf numFmtId="0" fontId="36" fillId="3" borderId="1" xfId="1461" applyFont="1" applyFill="1" applyBorder="1" applyAlignment="1">
      <alignment vertical="center" shrinkToFit="1"/>
    </xf>
    <xf numFmtId="2" fontId="36" fillId="3" borderId="1" xfId="1461" applyNumberFormat="1" applyFont="1" applyFill="1" applyBorder="1" applyAlignment="1">
      <alignment vertical="center" shrinkToFit="1"/>
    </xf>
    <xf numFmtId="44" fontId="36" fillId="3" borderId="1" xfId="1461" applyNumberFormat="1" applyFont="1" applyFill="1" applyBorder="1" applyAlignment="1">
      <alignment vertical="center" shrinkToFit="1"/>
    </xf>
    <xf numFmtId="0" fontId="37" fillId="27" borderId="1" xfId="1447" applyFont="1" applyFill="1" applyBorder="1" applyAlignment="1">
      <alignment horizontal="center" vertical="top" wrapText="1"/>
    </xf>
    <xf numFmtId="0" fontId="37" fillId="27" borderId="1" xfId="1447" applyFont="1" applyFill="1" applyBorder="1" applyAlignment="1">
      <alignment vertical="top" wrapText="1"/>
    </xf>
    <xf numFmtId="0" fontId="37" fillId="27" borderId="1" xfId="1447" applyFont="1" applyFill="1" applyBorder="1" applyAlignment="1">
      <alignment horizontal="center" vertical="center" wrapText="1"/>
    </xf>
    <xf numFmtId="4" fontId="48" fillId="0" borderId="0" xfId="0" applyNumberFormat="1" applyFont="1" applyAlignment="1">
      <alignment wrapText="1"/>
    </xf>
    <xf numFmtId="4" fontId="16" fillId="0" borderId="0" xfId="0" applyNumberFormat="1" applyFont="1" applyAlignment="1">
      <alignment vertical="center" wrapText="1"/>
    </xf>
    <xf numFmtId="4" fontId="39" fillId="27" borderId="1" xfId="806" applyNumberFormat="1" applyFont="1" applyFill="1" applyBorder="1" applyAlignment="1">
      <alignment horizontal="left"/>
    </xf>
    <xf numFmtId="0" fontId="2" fillId="0" borderId="0" xfId="1444" applyFont="1"/>
    <xf numFmtId="44" fontId="37" fillId="27" borderId="1" xfId="1447" applyNumberFormat="1" applyFont="1" applyFill="1" applyBorder="1" applyAlignment="1">
      <alignment horizontal="center" vertical="center" wrapText="1"/>
    </xf>
    <xf numFmtId="44" fontId="37" fillId="27" borderId="1" xfId="1461" applyNumberFormat="1" applyFont="1" applyFill="1" applyBorder="1" applyAlignment="1">
      <alignment vertical="center" shrinkToFit="1"/>
    </xf>
    <xf numFmtId="44" fontId="35" fillId="0" borderId="1" xfId="1446" applyFont="1" applyFill="1" applyBorder="1" applyAlignment="1">
      <alignment horizontal="center" vertical="center"/>
    </xf>
    <xf numFmtId="44" fontId="36" fillId="29" borderId="1" xfId="1446" applyFont="1" applyFill="1" applyBorder="1" applyAlignment="1">
      <alignment horizontal="center" vertical="center" wrapText="1"/>
    </xf>
    <xf numFmtId="3" fontId="49" fillId="0" borderId="0" xfId="1444" applyNumberFormat="1" applyFont="1" applyAlignment="1">
      <alignment horizontal="right"/>
    </xf>
    <xf numFmtId="0" fontId="49" fillId="0" borderId="0" xfId="1444" applyFont="1" applyAlignment="1">
      <alignment horizontal="right"/>
    </xf>
    <xf numFmtId="44" fontId="49" fillId="0" borderId="0" xfId="1446" applyFont="1" applyAlignment="1">
      <alignment horizontal="right"/>
    </xf>
    <xf numFmtId="44" fontId="49" fillId="0" borderId="0" xfId="1446" applyFont="1"/>
    <xf numFmtId="0" fontId="1" fillId="0" borderId="0" xfId="1444" applyFont="1"/>
    <xf numFmtId="0" fontId="35" fillId="0" borderId="1" xfId="402" applyFont="1" applyFill="1" applyBorder="1" applyAlignment="1">
      <alignment horizontal="justify" vertical="top" wrapText="1"/>
    </xf>
    <xf numFmtId="0" fontId="39" fillId="0" borderId="2" xfId="0" applyFont="1" applyBorder="1" applyAlignment="1">
      <alignment horizontal="center" vertical="center" wrapText="1"/>
    </xf>
    <xf numFmtId="0" fontId="41" fillId="0" borderId="1" xfId="0" applyFont="1" applyFill="1" applyBorder="1" applyAlignment="1">
      <alignment horizontal="center" vertical="center"/>
    </xf>
    <xf numFmtId="0" fontId="35" fillId="0" borderId="1" xfId="0" applyFont="1" applyFill="1" applyBorder="1" applyAlignment="1">
      <alignment horizontal="center" vertical="center"/>
    </xf>
    <xf numFmtId="2" fontId="41" fillId="0" borderId="1" xfId="0" applyNumberFormat="1" applyFont="1" applyFill="1" applyBorder="1" applyAlignment="1">
      <alignment horizontal="center" vertical="center"/>
    </xf>
    <xf numFmtId="0" fontId="8" fillId="0" borderId="0" xfId="1444" applyFont="1" applyFill="1"/>
    <xf numFmtId="4" fontId="8" fillId="0" borderId="0" xfId="1444" applyNumberFormat="1" applyFont="1" applyFill="1"/>
    <xf numFmtId="0" fontId="4" fillId="0" borderId="0" xfId="1444" applyFont="1" applyFill="1" applyAlignment="1">
      <alignment horizontal="center" vertical="center"/>
    </xf>
    <xf numFmtId="0" fontId="40" fillId="0" borderId="0" xfId="1461" applyFont="1" applyFill="1"/>
    <xf numFmtId="0" fontId="1" fillId="0" borderId="0" xfId="1444" applyFont="1" applyFill="1"/>
    <xf numFmtId="0" fontId="3" fillId="0" borderId="0" xfId="1444" applyFont="1" applyFill="1" applyAlignment="1">
      <alignment wrapText="1"/>
    </xf>
    <xf numFmtId="0" fontId="5" fillId="0" borderId="0" xfId="1444" applyFont="1" applyFill="1"/>
    <xf numFmtId="4" fontId="5" fillId="0" borderId="0" xfId="1444" applyNumberFormat="1" applyFont="1" applyFill="1"/>
    <xf numFmtId="167" fontId="0" fillId="0" borderId="1" xfId="0" applyNumberFormat="1" applyFill="1" applyBorder="1" applyAlignment="1">
      <alignment horizontal="center" vertical="center" wrapText="1"/>
    </xf>
    <xf numFmtId="0" fontId="35" fillId="0" borderId="1" xfId="806" applyFont="1" applyFill="1" applyBorder="1" applyAlignment="1">
      <alignment horizontal="justify" vertical="top" wrapText="1"/>
    </xf>
    <xf numFmtId="0" fontId="35" fillId="0" borderId="1" xfId="806" applyFont="1" applyFill="1" applyBorder="1" applyAlignment="1">
      <alignment horizontal="center" vertical="center"/>
    </xf>
    <xf numFmtId="2" fontId="35" fillId="0" borderId="1" xfId="806" applyNumberFormat="1" applyFont="1" applyFill="1" applyBorder="1" applyAlignment="1">
      <alignment horizontal="center" vertical="center"/>
    </xf>
    <xf numFmtId="4" fontId="39" fillId="27" borderId="1" xfId="806" applyNumberFormat="1" applyFont="1" applyFill="1" applyBorder="1" applyAlignment="1">
      <alignment horizontal="center"/>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44" fontId="39" fillId="0" borderId="4" xfId="1462" applyFont="1" applyFill="1" applyBorder="1" applyAlignment="1">
      <alignment horizontal="left" wrapText="1"/>
    </xf>
    <xf numFmtId="44" fontId="39" fillId="0" borderId="3" xfId="1462" applyFont="1" applyFill="1" applyBorder="1" applyAlignment="1">
      <alignment horizontal="left" wrapText="1"/>
    </xf>
    <xf numFmtId="0" fontId="39" fillId="0" borderId="6" xfId="0" applyFont="1" applyBorder="1" applyAlignment="1">
      <alignment horizontal="center" vertical="center" wrapText="1"/>
    </xf>
    <xf numFmtId="0" fontId="39" fillId="0" borderId="16" xfId="0" applyFont="1" applyBorder="1" applyAlignment="1">
      <alignment horizontal="center" vertical="center" wrapText="1"/>
    </xf>
    <xf numFmtId="0" fontId="37" fillId="30" borderId="1" xfId="1447" applyFont="1" applyFill="1" applyBorder="1" applyAlignment="1">
      <alignment horizontal="center" vertical="top" wrapText="1"/>
    </xf>
    <xf numFmtId="0" fontId="37" fillId="30" borderId="1" xfId="1447" applyFont="1" applyFill="1" applyBorder="1" applyAlignment="1">
      <alignment vertical="top" wrapText="1"/>
    </xf>
    <xf numFmtId="0" fontId="37" fillId="30" borderId="1" xfId="1447" applyFont="1" applyFill="1" applyBorder="1" applyAlignment="1">
      <alignment horizontal="center" vertical="center" wrapText="1"/>
    </xf>
    <xf numFmtId="44" fontId="39" fillId="30" borderId="1" xfId="1461" applyNumberFormat="1" applyFont="1" applyFill="1" applyBorder="1" applyAlignment="1">
      <alignment vertical="center" shrinkToFit="1"/>
    </xf>
    <xf numFmtId="44" fontId="37" fillId="30" borderId="1" xfId="1447" applyNumberFormat="1" applyFont="1" applyFill="1" applyBorder="1" applyAlignment="1">
      <alignment horizontal="center" vertical="center" wrapText="1"/>
    </xf>
    <xf numFmtId="44" fontId="37" fillId="30" borderId="1" xfId="1461" applyNumberFormat="1" applyFont="1" applyFill="1" applyBorder="1" applyAlignment="1">
      <alignment vertical="center" shrinkToFit="1"/>
    </xf>
  </cellXfs>
  <cellStyles count="1851">
    <cellStyle name="20% - Énfasis1 2" xfId="1503"/>
    <cellStyle name="20% - Énfasis2 2" xfId="1504"/>
    <cellStyle name="20% - Énfasis3 2" xfId="1505"/>
    <cellStyle name="20% - Énfasis4 2" xfId="1506"/>
    <cellStyle name="20% - Énfasis5 2" xfId="1507"/>
    <cellStyle name="20% - Énfasis6 2" xfId="1508"/>
    <cellStyle name="40% - Énfasis1 2" xfId="1509"/>
    <cellStyle name="40% - Énfasis2 2" xfId="1510"/>
    <cellStyle name="40% - Énfasis3 2" xfId="1511"/>
    <cellStyle name="40% - Énfasis4 2" xfId="1512"/>
    <cellStyle name="40% - Énfasis5 2" xfId="1513"/>
    <cellStyle name="40% - Énfasis6 2" xfId="1514"/>
    <cellStyle name="60% - Énfasis1 2" xfId="1515"/>
    <cellStyle name="60% - Énfasis2 2" xfId="1516"/>
    <cellStyle name="60% - Énfasis3 2" xfId="1517"/>
    <cellStyle name="60% - Énfasis4 2" xfId="1518"/>
    <cellStyle name="60% - Énfasis5 2" xfId="1519"/>
    <cellStyle name="60% - Énfasis6 2" xfId="1520"/>
    <cellStyle name="Buena 2" xfId="1521"/>
    <cellStyle name="Cálculo 2" xfId="1522"/>
    <cellStyle name="Celda de comprobación 2" xfId="1523"/>
    <cellStyle name="Celda vinculada 2" xfId="1524"/>
    <cellStyle name="Comma_GENERADORES" xfId="1770"/>
    <cellStyle name="Encabezado 1 2" xfId="1750"/>
    <cellStyle name="Encabezado 4 2" xfId="1525"/>
    <cellStyle name="Énfasis1 2" xfId="1526"/>
    <cellStyle name="Énfasis2 2" xfId="1527"/>
    <cellStyle name="Énfasis3 2" xfId="1528"/>
    <cellStyle name="Énfasis4 2" xfId="1529"/>
    <cellStyle name="Énfasis5 2" xfId="1530"/>
    <cellStyle name="Énfasis6 2" xfId="1531"/>
    <cellStyle name="Entrada 2" xfId="1532"/>
    <cellStyle name="Euro" xfId="1"/>
    <cellStyle name="Euro 10" xfId="2"/>
    <cellStyle name="Euro 11" xfId="3"/>
    <cellStyle name="Euro 12" xfId="4"/>
    <cellStyle name="Euro 13" xfId="5"/>
    <cellStyle name="Euro 14" xfId="6"/>
    <cellStyle name="Euro 15" xfId="7"/>
    <cellStyle name="Euro 16" xfId="8"/>
    <cellStyle name="Euro 17" xfId="9"/>
    <cellStyle name="Euro 18" xfId="10"/>
    <cellStyle name="Euro 19" xfId="11"/>
    <cellStyle name="Euro 2" xfId="12"/>
    <cellStyle name="Euro 20" xfId="13"/>
    <cellStyle name="Euro 21" xfId="14"/>
    <cellStyle name="Euro 22" xfId="15"/>
    <cellStyle name="Euro 23" xfId="16"/>
    <cellStyle name="Euro 24" xfId="17"/>
    <cellStyle name="Euro 25" xfId="18"/>
    <cellStyle name="Euro 26" xfId="19"/>
    <cellStyle name="Euro 27" xfId="20"/>
    <cellStyle name="Euro 28" xfId="21"/>
    <cellStyle name="Euro 29" xfId="22"/>
    <cellStyle name="Euro 3" xfId="23"/>
    <cellStyle name="Euro 4" xfId="24"/>
    <cellStyle name="Euro 5" xfId="25"/>
    <cellStyle name="Euro 6" xfId="26"/>
    <cellStyle name="Euro 7" xfId="27"/>
    <cellStyle name="Euro 8" xfId="28"/>
    <cellStyle name="Euro 9" xfId="29"/>
    <cellStyle name="Incorrecto 2" xfId="1533"/>
    <cellStyle name="Millares 10" xfId="1534"/>
    <cellStyle name="Millares 10 2" xfId="1535"/>
    <cellStyle name="Millares 10 3" xfId="1536"/>
    <cellStyle name="Millares 10 4" xfId="1537"/>
    <cellStyle name="Millares 10 5" xfId="1538"/>
    <cellStyle name="Millares 10 6" xfId="1539"/>
    <cellStyle name="Millares 11" xfId="1540"/>
    <cellStyle name="Millares 11 2" xfId="1541"/>
    <cellStyle name="Millares 11 3" xfId="1542"/>
    <cellStyle name="Millares 11 4" xfId="1543"/>
    <cellStyle name="Millares 11 5" xfId="1544"/>
    <cellStyle name="Millares 11 6" xfId="1545"/>
    <cellStyle name="Millares 12" xfId="1546"/>
    <cellStyle name="Millares 12 2" xfId="1547"/>
    <cellStyle name="Millares 12 3" xfId="1548"/>
    <cellStyle name="Millares 12 4" xfId="1549"/>
    <cellStyle name="Millares 12 5" xfId="1550"/>
    <cellStyle name="Millares 12 6" xfId="1551"/>
    <cellStyle name="Millares 13" xfId="1552"/>
    <cellStyle name="Millares 13 2" xfId="1553"/>
    <cellStyle name="Millares 13 3" xfId="1554"/>
    <cellStyle name="Millares 13 4" xfId="1555"/>
    <cellStyle name="Millares 13 5" xfId="1556"/>
    <cellStyle name="Millares 13 6" xfId="1557"/>
    <cellStyle name="Millares 14" xfId="1558"/>
    <cellStyle name="Millares 14 2" xfId="1559"/>
    <cellStyle name="Millares 14 3" xfId="1560"/>
    <cellStyle name="Millares 14 4" xfId="1561"/>
    <cellStyle name="Millares 14 5" xfId="1562"/>
    <cellStyle name="Millares 14 6" xfId="1563"/>
    <cellStyle name="Millares 15" xfId="1564"/>
    <cellStyle name="Millares 15 2" xfId="1565"/>
    <cellStyle name="Millares 15 3" xfId="1566"/>
    <cellStyle name="Millares 15 4" xfId="1567"/>
    <cellStyle name="Millares 15 5" xfId="1568"/>
    <cellStyle name="Millares 15 6" xfId="1569"/>
    <cellStyle name="Millares 16" xfId="1570"/>
    <cellStyle name="Millares 16 2" xfId="1571"/>
    <cellStyle name="Millares 16 3" xfId="1572"/>
    <cellStyle name="Millares 16 4" xfId="1573"/>
    <cellStyle name="Millares 16 5" xfId="1574"/>
    <cellStyle name="Millares 16 6" xfId="1575"/>
    <cellStyle name="Millares 17" xfId="1771"/>
    <cellStyle name="Millares 2" xfId="30"/>
    <cellStyle name="Millares 2 10" xfId="1792"/>
    <cellStyle name="Millares 2 2" xfId="31"/>
    <cellStyle name="Millares 2 2 2" xfId="1577"/>
    <cellStyle name="Millares 2 2 3" xfId="1757"/>
    <cellStyle name="Millares 2 3" xfId="1452"/>
    <cellStyle name="Millares 2 3 2" xfId="1476"/>
    <cellStyle name="Millares 2 3 2 2" xfId="1824"/>
    <cellStyle name="Millares 2 3 3" xfId="1496"/>
    <cellStyle name="Millares 2 3 3 2" xfId="1843"/>
    <cellStyle name="Millares 2 3 4" xfId="1578"/>
    <cellStyle name="Millares 2 3 5" xfId="1758"/>
    <cellStyle name="Millares 2 3 6" xfId="1804"/>
    <cellStyle name="Millares 2 4" xfId="1463"/>
    <cellStyle name="Millares 2 4 2" xfId="1579"/>
    <cellStyle name="Millares 2 4 3" xfId="1759"/>
    <cellStyle name="Millares 2 4 4" xfId="1812"/>
    <cellStyle name="Millares 2 5" xfId="1484"/>
    <cellStyle name="Millares 2 5 2" xfId="1580"/>
    <cellStyle name="Millares 2 5 3" xfId="1760"/>
    <cellStyle name="Millares 2 5 4" xfId="1831"/>
    <cellStyle name="Millares 2 6" xfId="1581"/>
    <cellStyle name="Millares 2 6 2" xfId="1761"/>
    <cellStyle name="Millares 2 7" xfId="1576"/>
    <cellStyle name="Millares 2 8" xfId="1756"/>
    <cellStyle name="Millares 2 9" xfId="1772"/>
    <cellStyle name="Millares 3" xfId="32"/>
    <cellStyle name="Millares 3 2" xfId="1464"/>
    <cellStyle name="Millares 3 2 2" xfId="1813"/>
    <cellStyle name="Millares 3 3" xfId="1485"/>
    <cellStyle name="Millares 3 3 2" xfId="1832"/>
    <cellStyle name="Millares 3 4" xfId="1582"/>
    <cellStyle name="Millares 3 5" xfId="1583"/>
    <cellStyle name="Millares 3 6" xfId="1584"/>
    <cellStyle name="Millares 3 7" xfId="1773"/>
    <cellStyle name="Millares 3 8" xfId="1793"/>
    <cellStyle name="Millares 4" xfId="1448"/>
    <cellStyle name="Millares 4 2" xfId="1472"/>
    <cellStyle name="Millares 4 2 2" xfId="1586"/>
    <cellStyle name="Millares 4 2 3" xfId="1821"/>
    <cellStyle name="Millares 4 3" xfId="1493"/>
    <cellStyle name="Millares 4 3 2" xfId="1587"/>
    <cellStyle name="Millares 4 3 3" xfId="1840"/>
    <cellStyle name="Millares 4 4" xfId="1588"/>
    <cellStyle name="Millares 4 5" xfId="1589"/>
    <cellStyle name="Millares 4 6" xfId="1590"/>
    <cellStyle name="Millares 4 7" xfId="1585"/>
    <cellStyle name="Millares 4 8" xfId="1774"/>
    <cellStyle name="Millares 4 9" xfId="1801"/>
    <cellStyle name="Millares 5" xfId="1451"/>
    <cellStyle name="Millares 5 2" xfId="1475"/>
    <cellStyle name="Millares 5 2 2" xfId="1823"/>
    <cellStyle name="Millares 5 3" xfId="1495"/>
    <cellStyle name="Millares 5 3 2" xfId="1842"/>
    <cellStyle name="Millares 5 4" xfId="1591"/>
    <cellStyle name="Millares 5 5" xfId="1592"/>
    <cellStyle name="Millares 5 6" xfId="1593"/>
    <cellStyle name="Millares 5 7" xfId="1803"/>
    <cellStyle name="Millares 6" xfId="1459"/>
    <cellStyle name="Millares 6 2" xfId="1482"/>
    <cellStyle name="Millares 6 2 2" xfId="1595"/>
    <cellStyle name="Millares 6 2 3" xfId="1829"/>
    <cellStyle name="Millares 6 3" xfId="1501"/>
    <cellStyle name="Millares 6 3 2" xfId="1596"/>
    <cellStyle name="Millares 6 3 3" xfId="1848"/>
    <cellStyle name="Millares 6 4" xfId="1597"/>
    <cellStyle name="Millares 6 5" xfId="1598"/>
    <cellStyle name="Millares 6 6" xfId="1599"/>
    <cellStyle name="Millares 6 7" xfId="1594"/>
    <cellStyle name="Millares 6 8" xfId="1809"/>
    <cellStyle name="Millares 7" xfId="1600"/>
    <cellStyle name="Millares 7 2" xfId="1601"/>
    <cellStyle name="Millares 7 2 2" xfId="1602"/>
    <cellStyle name="Millares 7 2 3" xfId="1603"/>
    <cellStyle name="Millares 7 2 4" xfId="1604"/>
    <cellStyle name="Millares 7 2 5" xfId="1605"/>
    <cellStyle name="Millares 7 2 6" xfId="1606"/>
    <cellStyle name="Millares 7 3" xfId="1607"/>
    <cellStyle name="Millares 7 3 2" xfId="1608"/>
    <cellStyle name="Millares 7 3 3" xfId="1609"/>
    <cellStyle name="Millares 7 3 4" xfId="1610"/>
    <cellStyle name="Millares 7 3 5" xfId="1611"/>
    <cellStyle name="Millares 7 3 6" xfId="1612"/>
    <cellStyle name="Millares 7 4" xfId="1613"/>
    <cellStyle name="Millares 7 5" xfId="1614"/>
    <cellStyle name="Millares 7 6" xfId="1615"/>
    <cellStyle name="Millares 7 7" xfId="1616"/>
    <cellStyle name="Millares 7 8" xfId="1617"/>
    <cellStyle name="Millares 8" xfId="1618"/>
    <cellStyle name="Millares 8 2" xfId="1619"/>
    <cellStyle name="Millares 8 3" xfId="1620"/>
    <cellStyle name="Millares 8 4" xfId="1621"/>
    <cellStyle name="Millares 8 5" xfId="1622"/>
    <cellStyle name="Millares 8 6" xfId="1623"/>
    <cellStyle name="Millares 9" xfId="1624"/>
    <cellStyle name="Millares 9 2" xfId="1625"/>
    <cellStyle name="Millares 9 2 2" xfId="1626"/>
    <cellStyle name="Millares 9 2 3" xfId="1627"/>
    <cellStyle name="Millares 9 2 4" xfId="1628"/>
    <cellStyle name="Millares 9 2 5" xfId="1629"/>
    <cellStyle name="Millares 9 2 6" xfId="1630"/>
    <cellStyle name="Millares 9 3" xfId="1631"/>
    <cellStyle name="Millares 9 3 2" xfId="1632"/>
    <cellStyle name="Millares 9 3 3" xfId="1633"/>
    <cellStyle name="Millares 9 3 4" xfId="1634"/>
    <cellStyle name="Millares 9 3 5" xfId="1635"/>
    <cellStyle name="Millares 9 3 6" xfId="1636"/>
    <cellStyle name="Millares 9 4" xfId="1637"/>
    <cellStyle name="Millares 9 5" xfId="1638"/>
    <cellStyle name="Millares 9 6" xfId="1639"/>
    <cellStyle name="Millares 9 7" xfId="1640"/>
    <cellStyle name="Millares 9 8" xfId="1641"/>
    <cellStyle name="Moneda" xfId="1446" builtinId="4"/>
    <cellStyle name="Moneda 10" xfId="1462"/>
    <cellStyle name="Moneda 10 2" xfId="1754"/>
    <cellStyle name="Moneda 10 3" xfId="1768"/>
    <cellStyle name="Moneda 10 4" xfId="1811"/>
    <cellStyle name="Moneda 11" xfId="1799"/>
    <cellStyle name="Moneda 2" xfId="1445"/>
    <cellStyle name="Moneda 2 10" xfId="1798"/>
    <cellStyle name="Moneda 2 2" xfId="1454"/>
    <cellStyle name="Moneda 2 2 2" xfId="1478"/>
    <cellStyle name="Moneda 2 2 2 2" xfId="1826"/>
    <cellStyle name="Moneda 2 2 3" xfId="1498"/>
    <cellStyle name="Moneda 2 2 3 2" xfId="1845"/>
    <cellStyle name="Moneda 2 2 4" xfId="1643"/>
    <cellStyle name="Moneda 2 2 5" xfId="1763"/>
    <cellStyle name="Moneda 2 2 6" xfId="1777"/>
    <cellStyle name="Moneda 2 2 7" xfId="1806"/>
    <cellStyle name="Moneda 2 3" xfId="1469"/>
    <cellStyle name="Moneda 2 3 2" xfId="1644"/>
    <cellStyle name="Moneda 2 3 3" xfId="1764"/>
    <cellStyle name="Moneda 2 3 4" xfId="1778"/>
    <cellStyle name="Moneda 2 3 5" xfId="1818"/>
    <cellStyle name="Moneda 2 4" xfId="1490"/>
    <cellStyle name="Moneda 2 4 2" xfId="1645"/>
    <cellStyle name="Moneda 2 4 3" xfId="1765"/>
    <cellStyle name="Moneda 2 4 4" xfId="1837"/>
    <cellStyle name="Moneda 2 5" xfId="1646"/>
    <cellStyle name="Moneda 2 5 2" xfId="1766"/>
    <cellStyle name="Moneda 2 6" xfId="1647"/>
    <cellStyle name="Moneda 2 6 2" xfId="1767"/>
    <cellStyle name="Moneda 2 7" xfId="1642"/>
    <cellStyle name="Moneda 2 8" xfId="1762"/>
    <cellStyle name="Moneda 2 9" xfId="1776"/>
    <cellStyle name="Moneda 3" xfId="1449"/>
    <cellStyle name="Moneda 3 2" xfId="1473"/>
    <cellStyle name="Moneda 3 2 2" xfId="1780"/>
    <cellStyle name="Moneda 3 2 3" xfId="1822"/>
    <cellStyle name="Moneda 3 3" xfId="1494"/>
    <cellStyle name="Moneda 3 3 2" xfId="1841"/>
    <cellStyle name="Moneda 3 4" xfId="1779"/>
    <cellStyle name="Moneda 3 5" xfId="1802"/>
    <cellStyle name="Moneda 4" xfId="1453"/>
    <cellStyle name="Moneda 4 2" xfId="1477"/>
    <cellStyle name="Moneda 4 2 2" xfId="1782"/>
    <cellStyle name="Moneda 4 2 3" xfId="1825"/>
    <cellStyle name="Moneda 4 3" xfId="1497"/>
    <cellStyle name="Moneda 4 3 2" xfId="1844"/>
    <cellStyle name="Moneda 4 4" xfId="1781"/>
    <cellStyle name="Moneda 4 5" xfId="1805"/>
    <cellStyle name="Moneda 5" xfId="1460"/>
    <cellStyle name="Moneda 5 2" xfId="1483"/>
    <cellStyle name="Moneda 5 2 2" xfId="1830"/>
    <cellStyle name="Moneda 5 3" xfId="1502"/>
    <cellStyle name="Moneda 5 3 2" xfId="1849"/>
    <cellStyle name="Moneda 5 4" xfId="1783"/>
    <cellStyle name="Moneda 5 5" xfId="1810"/>
    <cellStyle name="Moneda 6" xfId="1470"/>
    <cellStyle name="Moneda 6 2" xfId="1819"/>
    <cellStyle name="Moneda 7" xfId="1491"/>
    <cellStyle name="Moneda 7 2" xfId="1838"/>
    <cellStyle name="Moneda 8" xfId="33"/>
    <cellStyle name="Moneda 8 2" xfId="1465"/>
    <cellStyle name="Moneda 8 2 2" xfId="1814"/>
    <cellStyle name="Moneda 8 3" xfId="1486"/>
    <cellStyle name="Moneda 8 3 2" xfId="1833"/>
    <cellStyle name="Moneda 8 4" xfId="1794"/>
    <cellStyle name="Moneda 9" xfId="1775"/>
    <cellStyle name="Neutral 2" xfId="1648"/>
    <cellStyle name="Normal" xfId="0" builtinId="0"/>
    <cellStyle name="Normal 10" xfId="34"/>
    <cellStyle name="Normal 10 10" xfId="35"/>
    <cellStyle name="Normal 10 11" xfId="36"/>
    <cellStyle name="Normal 10 12" xfId="37"/>
    <cellStyle name="Normal 10 13" xfId="38"/>
    <cellStyle name="Normal 10 14" xfId="39"/>
    <cellStyle name="Normal 10 15" xfId="40"/>
    <cellStyle name="Normal 10 16" xfId="41"/>
    <cellStyle name="Normal 10 17" xfId="42"/>
    <cellStyle name="Normal 10 18" xfId="43"/>
    <cellStyle name="Normal 10 19" xfId="44"/>
    <cellStyle name="Normal 10 2" xfId="45"/>
    <cellStyle name="Normal 10 20" xfId="46"/>
    <cellStyle name="Normal 10 21" xfId="47"/>
    <cellStyle name="Normal 10 22" xfId="48"/>
    <cellStyle name="Normal 10 23" xfId="49"/>
    <cellStyle name="Normal 10 24" xfId="50"/>
    <cellStyle name="Normal 10 25" xfId="51"/>
    <cellStyle name="Normal 10 26" xfId="52"/>
    <cellStyle name="Normal 10 27" xfId="53"/>
    <cellStyle name="Normal 10 28" xfId="54"/>
    <cellStyle name="Normal 10 29" xfId="55"/>
    <cellStyle name="Normal 10 3" xfId="56"/>
    <cellStyle name="Normal 10 30" xfId="57"/>
    <cellStyle name="Normal 10 31" xfId="58"/>
    <cellStyle name="Normal 10 32" xfId="59"/>
    <cellStyle name="Normal 10 33" xfId="60"/>
    <cellStyle name="Normal 10 34" xfId="61"/>
    <cellStyle name="Normal 10 35" xfId="62"/>
    <cellStyle name="Normal 10 36" xfId="63"/>
    <cellStyle name="Normal 10 4" xfId="64"/>
    <cellStyle name="Normal 10 5" xfId="65"/>
    <cellStyle name="Normal 10 6" xfId="66"/>
    <cellStyle name="Normal 10 7" xfId="67"/>
    <cellStyle name="Normal 10 8" xfId="68"/>
    <cellStyle name="Normal 10 9" xfId="69"/>
    <cellStyle name="Normal 10_caratula generador 10 lamina" xfId="1649"/>
    <cellStyle name="Normal 11" xfId="70"/>
    <cellStyle name="Normal 11 10" xfId="71"/>
    <cellStyle name="Normal 11 11" xfId="72"/>
    <cellStyle name="Normal 11 12" xfId="73"/>
    <cellStyle name="Normal 11 13" xfId="74"/>
    <cellStyle name="Normal 11 14" xfId="75"/>
    <cellStyle name="Normal 11 15" xfId="76"/>
    <cellStyle name="Normal 11 16" xfId="77"/>
    <cellStyle name="Normal 11 17" xfId="78"/>
    <cellStyle name="Normal 11 18" xfId="79"/>
    <cellStyle name="Normal 11 19" xfId="80"/>
    <cellStyle name="Normal 11 2" xfId="81"/>
    <cellStyle name="Normal 11 2 2" xfId="1650"/>
    <cellStyle name="Normal 11 2 3" xfId="1651"/>
    <cellStyle name="Normal 11 2 4" xfId="1652"/>
    <cellStyle name="Normal 11 2 5" xfId="1653"/>
    <cellStyle name="Normal 11 2 6" xfId="1654"/>
    <cellStyle name="Normal 11 2_caratula generador 10 lamina" xfId="1655"/>
    <cellStyle name="Normal 11 20" xfId="82"/>
    <cellStyle name="Normal 11 21" xfId="83"/>
    <cellStyle name="Normal 11 22" xfId="84"/>
    <cellStyle name="Normal 11 23" xfId="85"/>
    <cellStyle name="Normal 11 24" xfId="86"/>
    <cellStyle name="Normal 11 25" xfId="87"/>
    <cellStyle name="Normal 11 26" xfId="88"/>
    <cellStyle name="Normal 11 27" xfId="89"/>
    <cellStyle name="Normal 11 28" xfId="90"/>
    <cellStyle name="Normal 11 29" xfId="91"/>
    <cellStyle name="Normal 11 3" xfId="92"/>
    <cellStyle name="Normal 11 3 2" xfId="1656"/>
    <cellStyle name="Normal 11 3 3" xfId="1657"/>
    <cellStyle name="Normal 11 3 4" xfId="1658"/>
    <cellStyle name="Normal 11 3 5" xfId="1659"/>
    <cellStyle name="Normal 11 3 6" xfId="1660"/>
    <cellStyle name="Normal 11 3_caratula generador 10 lamina" xfId="1661"/>
    <cellStyle name="Normal 11 30" xfId="93"/>
    <cellStyle name="Normal 11 31" xfId="94"/>
    <cellStyle name="Normal 11 32" xfId="95"/>
    <cellStyle name="Normal 11 33" xfId="96"/>
    <cellStyle name="Normal 11 34" xfId="97"/>
    <cellStyle name="Normal 11 35" xfId="98"/>
    <cellStyle name="Normal 11 36" xfId="99"/>
    <cellStyle name="Normal 11 37" xfId="100"/>
    <cellStyle name="Normal 11 38" xfId="101"/>
    <cellStyle name="Normal 11 39" xfId="102"/>
    <cellStyle name="Normal 11 4" xfId="103"/>
    <cellStyle name="Normal 11 40" xfId="104"/>
    <cellStyle name="Normal 11 41" xfId="105"/>
    <cellStyle name="Normal 11 42" xfId="106"/>
    <cellStyle name="Normal 11 43" xfId="107"/>
    <cellStyle name="Normal 11 44" xfId="108"/>
    <cellStyle name="Normal 11 45" xfId="109"/>
    <cellStyle name="Normal 11 46" xfId="110"/>
    <cellStyle name="Normal 11 47" xfId="111"/>
    <cellStyle name="Normal 11 48" xfId="112"/>
    <cellStyle name="Normal 11 49" xfId="113"/>
    <cellStyle name="Normal 11 5" xfId="114"/>
    <cellStyle name="Normal 11 50" xfId="115"/>
    <cellStyle name="Normal 11 51" xfId="116"/>
    <cellStyle name="Normal 11 52" xfId="117"/>
    <cellStyle name="Normal 11 53" xfId="118"/>
    <cellStyle name="Normal 11 54" xfId="119"/>
    <cellStyle name="Normal 11 55" xfId="120"/>
    <cellStyle name="Normal 11 56" xfId="121"/>
    <cellStyle name="Normal 11 57" xfId="122"/>
    <cellStyle name="Normal 11 58" xfId="123"/>
    <cellStyle name="Normal 11 59" xfId="124"/>
    <cellStyle name="Normal 11 6" xfId="125"/>
    <cellStyle name="Normal 11 60" xfId="126"/>
    <cellStyle name="Normal 11 61" xfId="127"/>
    <cellStyle name="Normal 11 62" xfId="128"/>
    <cellStyle name="Normal 11 63" xfId="129"/>
    <cellStyle name="Normal 11 64" xfId="130"/>
    <cellStyle name="Normal 11 65" xfId="131"/>
    <cellStyle name="Normal 11 66" xfId="132"/>
    <cellStyle name="Normal 11 67" xfId="133"/>
    <cellStyle name="Normal 11 68" xfId="134"/>
    <cellStyle name="Normal 11 69" xfId="135"/>
    <cellStyle name="Normal 11 7" xfId="136"/>
    <cellStyle name="Normal 11 70" xfId="137"/>
    <cellStyle name="Normal 11 71" xfId="138"/>
    <cellStyle name="Normal 11 72" xfId="139"/>
    <cellStyle name="Normal 11 73" xfId="140"/>
    <cellStyle name="Normal 11 74" xfId="141"/>
    <cellStyle name="Normal 11 75" xfId="142"/>
    <cellStyle name="Normal 11 76" xfId="143"/>
    <cellStyle name="Normal 11 77" xfId="144"/>
    <cellStyle name="Normal 11 78" xfId="145"/>
    <cellStyle name="Normal 11 79" xfId="146"/>
    <cellStyle name="Normal 11 8" xfId="147"/>
    <cellStyle name="Normal 11 80" xfId="148"/>
    <cellStyle name="Normal 11 81" xfId="149"/>
    <cellStyle name="Normal 11 82" xfId="150"/>
    <cellStyle name="Normal 11 83" xfId="151"/>
    <cellStyle name="Normal 11 84" xfId="152"/>
    <cellStyle name="Normal 11 85" xfId="153"/>
    <cellStyle name="Normal 11 86" xfId="154"/>
    <cellStyle name="Normal 11 87" xfId="155"/>
    <cellStyle name="Normal 11 88" xfId="156"/>
    <cellStyle name="Normal 11 89" xfId="157"/>
    <cellStyle name="Normal 11 9" xfId="158"/>
    <cellStyle name="Normal 11 90" xfId="159"/>
    <cellStyle name="Normal 11 91" xfId="160"/>
    <cellStyle name="Normal 11 92" xfId="161"/>
    <cellStyle name="Normal 11 93" xfId="162"/>
    <cellStyle name="Normal 11 94" xfId="163"/>
    <cellStyle name="Normal 11_caratula generador 10 lamina" xfId="1662"/>
    <cellStyle name="Normal 12" xfId="164"/>
    <cellStyle name="Normal 12 10" xfId="165"/>
    <cellStyle name="Normal 12 11" xfId="166"/>
    <cellStyle name="Normal 12 12" xfId="167"/>
    <cellStyle name="Normal 12 13" xfId="168"/>
    <cellStyle name="Normal 12 14" xfId="169"/>
    <cellStyle name="Normal 12 15" xfId="170"/>
    <cellStyle name="Normal 12 16" xfId="171"/>
    <cellStyle name="Normal 12 17" xfId="172"/>
    <cellStyle name="Normal 12 18" xfId="173"/>
    <cellStyle name="Normal 12 19" xfId="174"/>
    <cellStyle name="Normal 12 2" xfId="175"/>
    <cellStyle name="Normal 12 20" xfId="176"/>
    <cellStyle name="Normal 12 21" xfId="177"/>
    <cellStyle name="Normal 12 22" xfId="178"/>
    <cellStyle name="Normal 12 23" xfId="179"/>
    <cellStyle name="Normal 12 24" xfId="180"/>
    <cellStyle name="Normal 12 25" xfId="181"/>
    <cellStyle name="Normal 12 26" xfId="182"/>
    <cellStyle name="Normal 12 27" xfId="183"/>
    <cellStyle name="Normal 12 28" xfId="184"/>
    <cellStyle name="Normal 12 29" xfId="185"/>
    <cellStyle name="Normal 12 3" xfId="186"/>
    <cellStyle name="Normal 12 30" xfId="187"/>
    <cellStyle name="Normal 12 31" xfId="188"/>
    <cellStyle name="Normal 12 32" xfId="189"/>
    <cellStyle name="Normal 12 33" xfId="190"/>
    <cellStyle name="Normal 12 34" xfId="191"/>
    <cellStyle name="Normal 12 35" xfId="192"/>
    <cellStyle name="Normal 12 36" xfId="193"/>
    <cellStyle name="Normal 12 37" xfId="194"/>
    <cellStyle name="Normal 12 38" xfId="195"/>
    <cellStyle name="Normal 12 39" xfId="196"/>
    <cellStyle name="Normal 12 4" xfId="197"/>
    <cellStyle name="Normal 12 40" xfId="198"/>
    <cellStyle name="Normal 12 41" xfId="199"/>
    <cellStyle name="Normal 12 42" xfId="200"/>
    <cellStyle name="Normal 12 43" xfId="201"/>
    <cellStyle name="Normal 12 44" xfId="202"/>
    <cellStyle name="Normal 12 45" xfId="203"/>
    <cellStyle name="Normal 12 46" xfId="204"/>
    <cellStyle name="Normal 12 47" xfId="205"/>
    <cellStyle name="Normal 12 48" xfId="206"/>
    <cellStyle name="Normal 12 49" xfId="207"/>
    <cellStyle name="Normal 12 5" xfId="208"/>
    <cellStyle name="Normal 12 50" xfId="209"/>
    <cellStyle name="Normal 12 51" xfId="210"/>
    <cellStyle name="Normal 12 52" xfId="211"/>
    <cellStyle name="Normal 12 53" xfId="212"/>
    <cellStyle name="Normal 12 54" xfId="213"/>
    <cellStyle name="Normal 12 55" xfId="214"/>
    <cellStyle name="Normal 12 56" xfId="215"/>
    <cellStyle name="Normal 12 57" xfId="216"/>
    <cellStyle name="Normal 12 58" xfId="217"/>
    <cellStyle name="Normal 12 59" xfId="218"/>
    <cellStyle name="Normal 12 6" xfId="219"/>
    <cellStyle name="Normal 12 60" xfId="220"/>
    <cellStyle name="Normal 12 61" xfId="221"/>
    <cellStyle name="Normal 12 62" xfId="222"/>
    <cellStyle name="Normal 12 63" xfId="223"/>
    <cellStyle name="Normal 12 64" xfId="224"/>
    <cellStyle name="Normal 12 65" xfId="225"/>
    <cellStyle name="Normal 12 66" xfId="226"/>
    <cellStyle name="Normal 12 67" xfId="227"/>
    <cellStyle name="Normal 12 68" xfId="228"/>
    <cellStyle name="Normal 12 69" xfId="229"/>
    <cellStyle name="Normal 12 7" xfId="230"/>
    <cellStyle name="Normal 12 70" xfId="231"/>
    <cellStyle name="Normal 12 71" xfId="232"/>
    <cellStyle name="Normal 12 72" xfId="233"/>
    <cellStyle name="Normal 12 73" xfId="234"/>
    <cellStyle name="Normal 12 74" xfId="235"/>
    <cellStyle name="Normal 12 75" xfId="236"/>
    <cellStyle name="Normal 12 76" xfId="237"/>
    <cellStyle name="Normal 12 77" xfId="238"/>
    <cellStyle name="Normal 12 78" xfId="239"/>
    <cellStyle name="Normal 12 79" xfId="240"/>
    <cellStyle name="Normal 12 8" xfId="241"/>
    <cellStyle name="Normal 12 80" xfId="242"/>
    <cellStyle name="Normal 12 81" xfId="243"/>
    <cellStyle name="Normal 12 82" xfId="244"/>
    <cellStyle name="Normal 12 83" xfId="245"/>
    <cellStyle name="Normal 12 84" xfId="246"/>
    <cellStyle name="Normal 12 85" xfId="247"/>
    <cellStyle name="Normal 12 86" xfId="248"/>
    <cellStyle name="Normal 12 87" xfId="249"/>
    <cellStyle name="Normal 12 88" xfId="250"/>
    <cellStyle name="Normal 12 89" xfId="251"/>
    <cellStyle name="Normal 12 9" xfId="252"/>
    <cellStyle name="Normal 12 90" xfId="253"/>
    <cellStyle name="Normal 12 91" xfId="254"/>
    <cellStyle name="Normal 12 92" xfId="255"/>
    <cellStyle name="Normal 12 93" xfId="256"/>
    <cellStyle name="Normal 12_caratula generador 10 lamina" xfId="1663"/>
    <cellStyle name="Normal 13" xfId="257"/>
    <cellStyle name="Normal 13 10" xfId="258"/>
    <cellStyle name="Normal 13 11" xfId="259"/>
    <cellStyle name="Normal 13 12" xfId="260"/>
    <cellStyle name="Normal 13 13" xfId="261"/>
    <cellStyle name="Normal 13 14" xfId="262"/>
    <cellStyle name="Normal 13 15" xfId="263"/>
    <cellStyle name="Normal 13 16" xfId="264"/>
    <cellStyle name="Normal 13 17" xfId="265"/>
    <cellStyle name="Normal 13 18" xfId="266"/>
    <cellStyle name="Normal 13 19" xfId="267"/>
    <cellStyle name="Normal 13 2" xfId="268"/>
    <cellStyle name="Normal 13 20" xfId="269"/>
    <cellStyle name="Normal 13 21" xfId="270"/>
    <cellStyle name="Normal 13 22" xfId="271"/>
    <cellStyle name="Normal 13 23" xfId="272"/>
    <cellStyle name="Normal 13 24" xfId="273"/>
    <cellStyle name="Normal 13 25" xfId="274"/>
    <cellStyle name="Normal 13 26" xfId="275"/>
    <cellStyle name="Normal 13 27" xfId="276"/>
    <cellStyle name="Normal 13 28" xfId="277"/>
    <cellStyle name="Normal 13 29" xfId="278"/>
    <cellStyle name="Normal 13 3" xfId="279"/>
    <cellStyle name="Normal 13 30" xfId="280"/>
    <cellStyle name="Normal 13 31" xfId="281"/>
    <cellStyle name="Normal 13 32" xfId="282"/>
    <cellStyle name="Normal 13 33" xfId="283"/>
    <cellStyle name="Normal 13 34" xfId="284"/>
    <cellStyle name="Normal 13 35" xfId="285"/>
    <cellStyle name="Normal 13 36" xfId="286"/>
    <cellStyle name="Normal 13 37" xfId="287"/>
    <cellStyle name="Normal 13 38" xfId="288"/>
    <cellStyle name="Normal 13 39" xfId="289"/>
    <cellStyle name="Normal 13 4" xfId="290"/>
    <cellStyle name="Normal 13 40" xfId="291"/>
    <cellStyle name="Normal 13 41" xfId="292"/>
    <cellStyle name="Normal 13 42" xfId="293"/>
    <cellStyle name="Normal 13 43" xfId="294"/>
    <cellStyle name="Normal 13 44" xfId="295"/>
    <cellStyle name="Normal 13 45" xfId="296"/>
    <cellStyle name="Normal 13 46" xfId="297"/>
    <cellStyle name="Normal 13 47" xfId="298"/>
    <cellStyle name="Normal 13 48" xfId="299"/>
    <cellStyle name="Normal 13 49" xfId="300"/>
    <cellStyle name="Normal 13 5" xfId="301"/>
    <cellStyle name="Normal 13 50" xfId="302"/>
    <cellStyle name="Normal 13 51" xfId="303"/>
    <cellStyle name="Normal 13 52" xfId="304"/>
    <cellStyle name="Normal 13 53" xfId="305"/>
    <cellStyle name="Normal 13 54" xfId="306"/>
    <cellStyle name="Normal 13 55" xfId="307"/>
    <cellStyle name="Normal 13 56" xfId="308"/>
    <cellStyle name="Normal 13 57" xfId="309"/>
    <cellStyle name="Normal 13 58" xfId="310"/>
    <cellStyle name="Normal 13 59" xfId="311"/>
    <cellStyle name="Normal 13 6" xfId="312"/>
    <cellStyle name="Normal 13 60" xfId="313"/>
    <cellStyle name="Normal 13 61" xfId="314"/>
    <cellStyle name="Normal 13 62" xfId="315"/>
    <cellStyle name="Normal 13 63" xfId="316"/>
    <cellStyle name="Normal 13 64" xfId="317"/>
    <cellStyle name="Normal 13 65" xfId="318"/>
    <cellStyle name="Normal 13 66" xfId="319"/>
    <cellStyle name="Normal 13 67" xfId="320"/>
    <cellStyle name="Normal 13 68" xfId="321"/>
    <cellStyle name="Normal 13 69" xfId="322"/>
    <cellStyle name="Normal 13 7" xfId="323"/>
    <cellStyle name="Normal 13 70" xfId="324"/>
    <cellStyle name="Normal 13 71" xfId="325"/>
    <cellStyle name="Normal 13 72" xfId="326"/>
    <cellStyle name="Normal 13 73" xfId="327"/>
    <cellStyle name="Normal 13 74" xfId="328"/>
    <cellStyle name="Normal 13 75" xfId="329"/>
    <cellStyle name="Normal 13 76" xfId="330"/>
    <cellStyle name="Normal 13 77" xfId="331"/>
    <cellStyle name="Normal 13 78" xfId="332"/>
    <cellStyle name="Normal 13 79" xfId="333"/>
    <cellStyle name="Normal 13 8" xfId="334"/>
    <cellStyle name="Normal 13 80" xfId="335"/>
    <cellStyle name="Normal 13 81" xfId="336"/>
    <cellStyle name="Normal 13 82" xfId="337"/>
    <cellStyle name="Normal 13 83" xfId="338"/>
    <cellStyle name="Normal 13 84" xfId="339"/>
    <cellStyle name="Normal 13 85" xfId="340"/>
    <cellStyle name="Normal 13 86" xfId="341"/>
    <cellStyle name="Normal 13 87" xfId="342"/>
    <cellStyle name="Normal 13 88" xfId="343"/>
    <cellStyle name="Normal 13 89" xfId="344"/>
    <cellStyle name="Normal 13 9" xfId="345"/>
    <cellStyle name="Normal 13 90" xfId="346"/>
    <cellStyle name="Normal 13 91" xfId="347"/>
    <cellStyle name="Normal 13 92" xfId="348"/>
    <cellStyle name="Normal 13 93" xfId="349"/>
    <cellStyle name="Normal 13 94" xfId="350"/>
    <cellStyle name="Normal 13_caratula generador 10 lamina" xfId="1664"/>
    <cellStyle name="Normal 14" xfId="351"/>
    <cellStyle name="Normal 14 10" xfId="352"/>
    <cellStyle name="Normal 14 11" xfId="353"/>
    <cellStyle name="Normal 14 12" xfId="354"/>
    <cellStyle name="Normal 14 13" xfId="355"/>
    <cellStyle name="Normal 14 14" xfId="356"/>
    <cellStyle name="Normal 14 15" xfId="357"/>
    <cellStyle name="Normal 14 16" xfId="358"/>
    <cellStyle name="Normal 14 17" xfId="359"/>
    <cellStyle name="Normal 14 18" xfId="360"/>
    <cellStyle name="Normal 14 19" xfId="361"/>
    <cellStyle name="Normal 14 2" xfId="362"/>
    <cellStyle name="Normal 14 20" xfId="363"/>
    <cellStyle name="Normal 14 21" xfId="364"/>
    <cellStyle name="Normal 14 22" xfId="365"/>
    <cellStyle name="Normal 14 23" xfId="366"/>
    <cellStyle name="Normal 14 24" xfId="367"/>
    <cellStyle name="Normal 14 25" xfId="368"/>
    <cellStyle name="Normal 14 26" xfId="369"/>
    <cellStyle name="Normal 14 27" xfId="370"/>
    <cellStyle name="Normal 14 28" xfId="371"/>
    <cellStyle name="Normal 14 29" xfId="372"/>
    <cellStyle name="Normal 14 3" xfId="373"/>
    <cellStyle name="Normal 14 30" xfId="374"/>
    <cellStyle name="Normal 14 31" xfId="375"/>
    <cellStyle name="Normal 14 32" xfId="376"/>
    <cellStyle name="Normal 14 33" xfId="377"/>
    <cellStyle name="Normal 14 34" xfId="378"/>
    <cellStyle name="Normal 14 35" xfId="379"/>
    <cellStyle name="Normal 14 36" xfId="380"/>
    <cellStyle name="Normal 14 37" xfId="381"/>
    <cellStyle name="Normal 14 38" xfId="382"/>
    <cellStyle name="Normal 14 39" xfId="383"/>
    <cellStyle name="Normal 14 4" xfId="384"/>
    <cellStyle name="Normal 14 40" xfId="385"/>
    <cellStyle name="Normal 14 41" xfId="386"/>
    <cellStyle name="Normal 14 42" xfId="387"/>
    <cellStyle name="Normal 14 43" xfId="388"/>
    <cellStyle name="Normal 14 44" xfId="389"/>
    <cellStyle name="Normal 14 45" xfId="390"/>
    <cellStyle name="Normal 14 46" xfId="391"/>
    <cellStyle name="Normal 14 47" xfId="392"/>
    <cellStyle name="Normal 14 48" xfId="393"/>
    <cellStyle name="Normal 14 49" xfId="394"/>
    <cellStyle name="Normal 14 5" xfId="395"/>
    <cellStyle name="Normal 14 50" xfId="396"/>
    <cellStyle name="Normal 14 51" xfId="397"/>
    <cellStyle name="Normal 14 6" xfId="398"/>
    <cellStyle name="Normal 14 7" xfId="399"/>
    <cellStyle name="Normal 14 8" xfId="400"/>
    <cellStyle name="Normal 14 9" xfId="401"/>
    <cellStyle name="Normal 14_caratula generador 10 lamina" xfId="1665"/>
    <cellStyle name="Normal 15" xfId="402"/>
    <cellStyle name="Normal 15 10" xfId="403"/>
    <cellStyle name="Normal 15 11" xfId="404"/>
    <cellStyle name="Normal 15 12" xfId="405"/>
    <cellStyle name="Normal 15 13" xfId="406"/>
    <cellStyle name="Normal 15 14" xfId="407"/>
    <cellStyle name="Normal 15 15" xfId="408"/>
    <cellStyle name="Normal 15 16" xfId="409"/>
    <cellStyle name="Normal 15 17" xfId="410"/>
    <cellStyle name="Normal 15 18" xfId="411"/>
    <cellStyle name="Normal 15 19" xfId="412"/>
    <cellStyle name="Normal 15 2" xfId="413"/>
    <cellStyle name="Normal 15 20" xfId="414"/>
    <cellStyle name="Normal 15 21" xfId="415"/>
    <cellStyle name="Normal 15 22" xfId="416"/>
    <cellStyle name="Normal 15 23" xfId="417"/>
    <cellStyle name="Normal 15 24" xfId="418"/>
    <cellStyle name="Normal 15 25" xfId="419"/>
    <cellStyle name="Normal 15 26" xfId="420"/>
    <cellStyle name="Normal 15 27" xfId="421"/>
    <cellStyle name="Normal 15 28" xfId="422"/>
    <cellStyle name="Normal 15 29" xfId="423"/>
    <cellStyle name="Normal 15 3" xfId="424"/>
    <cellStyle name="Normal 15 30" xfId="425"/>
    <cellStyle name="Normal 15 31" xfId="426"/>
    <cellStyle name="Normal 15 32" xfId="427"/>
    <cellStyle name="Normal 15 33" xfId="428"/>
    <cellStyle name="Normal 15 34" xfId="429"/>
    <cellStyle name="Normal 15 35" xfId="430"/>
    <cellStyle name="Normal 15 36" xfId="431"/>
    <cellStyle name="Normal 15 37" xfId="432"/>
    <cellStyle name="Normal 15 38" xfId="433"/>
    <cellStyle name="Normal 15 39" xfId="434"/>
    <cellStyle name="Normal 15 4" xfId="435"/>
    <cellStyle name="Normal 15 40" xfId="436"/>
    <cellStyle name="Normal 15 41" xfId="437"/>
    <cellStyle name="Normal 15 42" xfId="438"/>
    <cellStyle name="Normal 15 43" xfId="439"/>
    <cellStyle name="Normal 15 44" xfId="440"/>
    <cellStyle name="Normal 15 45" xfId="441"/>
    <cellStyle name="Normal 15 46" xfId="442"/>
    <cellStyle name="Normal 15 47" xfId="443"/>
    <cellStyle name="Normal 15 48" xfId="444"/>
    <cellStyle name="Normal 15 49" xfId="445"/>
    <cellStyle name="Normal 15 5" xfId="446"/>
    <cellStyle name="Normal 15 50" xfId="447"/>
    <cellStyle name="Normal 15 51" xfId="448"/>
    <cellStyle name="Normal 15 52" xfId="449"/>
    <cellStyle name="Normal 15 53" xfId="450"/>
    <cellStyle name="Normal 15 54" xfId="451"/>
    <cellStyle name="Normal 15 55" xfId="452"/>
    <cellStyle name="Normal 15 56" xfId="453"/>
    <cellStyle name="Normal 15 57" xfId="454"/>
    <cellStyle name="Normal 15 58" xfId="455"/>
    <cellStyle name="Normal 15 59" xfId="456"/>
    <cellStyle name="Normal 15 6" xfId="457"/>
    <cellStyle name="Normal 15 60" xfId="458"/>
    <cellStyle name="Normal 15 61" xfId="459"/>
    <cellStyle name="Normal 15 62" xfId="460"/>
    <cellStyle name="Normal 15 63" xfId="461"/>
    <cellStyle name="Normal 15 64" xfId="462"/>
    <cellStyle name="Normal 15 65" xfId="463"/>
    <cellStyle name="Normal 15 66" xfId="464"/>
    <cellStyle name="Normal 15 67" xfId="465"/>
    <cellStyle name="Normal 15 68" xfId="466"/>
    <cellStyle name="Normal 15 69" xfId="467"/>
    <cellStyle name="Normal 15 7" xfId="468"/>
    <cellStyle name="Normal 15 70" xfId="469"/>
    <cellStyle name="Normal 15 71" xfId="470"/>
    <cellStyle name="Normal 15 72" xfId="471"/>
    <cellStyle name="Normal 15 73" xfId="472"/>
    <cellStyle name="Normal 15 74" xfId="473"/>
    <cellStyle name="Normal 15 75" xfId="474"/>
    <cellStyle name="Normal 15 76" xfId="475"/>
    <cellStyle name="Normal 15 77" xfId="476"/>
    <cellStyle name="Normal 15 78" xfId="477"/>
    <cellStyle name="Normal 15 79" xfId="478"/>
    <cellStyle name="Normal 15 8" xfId="479"/>
    <cellStyle name="Normal 15 80" xfId="480"/>
    <cellStyle name="Normal 15 81" xfId="481"/>
    <cellStyle name="Normal 15 82" xfId="482"/>
    <cellStyle name="Normal 15 83" xfId="483"/>
    <cellStyle name="Normal 15 84" xfId="484"/>
    <cellStyle name="Normal 15 85" xfId="485"/>
    <cellStyle name="Normal 15 86" xfId="486"/>
    <cellStyle name="Normal 15 87" xfId="487"/>
    <cellStyle name="Normal 15 88" xfId="488"/>
    <cellStyle name="Normal 15 89" xfId="489"/>
    <cellStyle name="Normal 15 9" xfId="490"/>
    <cellStyle name="Normal 15 90" xfId="491"/>
    <cellStyle name="Normal 15 91" xfId="492"/>
    <cellStyle name="Normal 15 92" xfId="493"/>
    <cellStyle name="Normal 15 93" xfId="494"/>
    <cellStyle name="Normal 16" xfId="495"/>
    <cellStyle name="Normal 16 10" xfId="496"/>
    <cellStyle name="Normal 16 11" xfId="497"/>
    <cellStyle name="Normal 16 12" xfId="498"/>
    <cellStyle name="Normal 16 13" xfId="499"/>
    <cellStyle name="Normal 16 14" xfId="500"/>
    <cellStyle name="Normal 16 15" xfId="501"/>
    <cellStyle name="Normal 16 16" xfId="502"/>
    <cellStyle name="Normal 16 17" xfId="503"/>
    <cellStyle name="Normal 16 18" xfId="504"/>
    <cellStyle name="Normal 16 19" xfId="505"/>
    <cellStyle name="Normal 16 2" xfId="506"/>
    <cellStyle name="Normal 16 20" xfId="507"/>
    <cellStyle name="Normal 16 21" xfId="508"/>
    <cellStyle name="Normal 16 22" xfId="509"/>
    <cellStyle name="Normal 16 23" xfId="510"/>
    <cellStyle name="Normal 16 24" xfId="511"/>
    <cellStyle name="Normal 16 25" xfId="512"/>
    <cellStyle name="Normal 16 26" xfId="513"/>
    <cellStyle name="Normal 16 27" xfId="514"/>
    <cellStyle name="Normal 16 28" xfId="515"/>
    <cellStyle name="Normal 16 29" xfId="516"/>
    <cellStyle name="Normal 16 3" xfId="517"/>
    <cellStyle name="Normal 16 30" xfId="518"/>
    <cellStyle name="Normal 16 31" xfId="519"/>
    <cellStyle name="Normal 16 32" xfId="520"/>
    <cellStyle name="Normal 16 33" xfId="521"/>
    <cellStyle name="Normal 16 34" xfId="522"/>
    <cellStyle name="Normal 16 35" xfId="523"/>
    <cellStyle name="Normal 16 36" xfId="524"/>
    <cellStyle name="Normal 16 37" xfId="525"/>
    <cellStyle name="Normal 16 38" xfId="526"/>
    <cellStyle name="Normal 16 39" xfId="527"/>
    <cellStyle name="Normal 16 4" xfId="528"/>
    <cellStyle name="Normal 16 40" xfId="529"/>
    <cellStyle name="Normal 16 41" xfId="530"/>
    <cellStyle name="Normal 16 42" xfId="531"/>
    <cellStyle name="Normal 16 43" xfId="532"/>
    <cellStyle name="Normal 16 44" xfId="533"/>
    <cellStyle name="Normal 16 45" xfId="534"/>
    <cellStyle name="Normal 16 46" xfId="535"/>
    <cellStyle name="Normal 16 47" xfId="536"/>
    <cellStyle name="Normal 16 48" xfId="537"/>
    <cellStyle name="Normal 16 49" xfId="538"/>
    <cellStyle name="Normal 16 5" xfId="539"/>
    <cellStyle name="Normal 16 50" xfId="540"/>
    <cellStyle name="Normal 16 51" xfId="541"/>
    <cellStyle name="Normal 16 52" xfId="542"/>
    <cellStyle name="Normal 16 53" xfId="543"/>
    <cellStyle name="Normal 16 54" xfId="544"/>
    <cellStyle name="Normal 16 55" xfId="545"/>
    <cellStyle name="Normal 16 56" xfId="546"/>
    <cellStyle name="Normal 16 57" xfId="547"/>
    <cellStyle name="Normal 16 58" xfId="548"/>
    <cellStyle name="Normal 16 59" xfId="549"/>
    <cellStyle name="Normal 16 6" xfId="550"/>
    <cellStyle name="Normal 16 60" xfId="551"/>
    <cellStyle name="Normal 16 61" xfId="552"/>
    <cellStyle name="Normal 16 62" xfId="553"/>
    <cellStyle name="Normal 16 63" xfId="554"/>
    <cellStyle name="Normal 16 64" xfId="555"/>
    <cellStyle name="Normal 16 65" xfId="556"/>
    <cellStyle name="Normal 16 66" xfId="557"/>
    <cellStyle name="Normal 16 67" xfId="558"/>
    <cellStyle name="Normal 16 68" xfId="559"/>
    <cellStyle name="Normal 16 69" xfId="560"/>
    <cellStyle name="Normal 16 7" xfId="561"/>
    <cellStyle name="Normal 16 70" xfId="562"/>
    <cellStyle name="Normal 16 71" xfId="563"/>
    <cellStyle name="Normal 16 72" xfId="564"/>
    <cellStyle name="Normal 16 73" xfId="565"/>
    <cellStyle name="Normal 16 74" xfId="566"/>
    <cellStyle name="Normal 16 75" xfId="567"/>
    <cellStyle name="Normal 16 76" xfId="568"/>
    <cellStyle name="Normal 16 77" xfId="569"/>
    <cellStyle name="Normal 16 78" xfId="570"/>
    <cellStyle name="Normal 16 79" xfId="571"/>
    <cellStyle name="Normal 16 8" xfId="572"/>
    <cellStyle name="Normal 16 80" xfId="573"/>
    <cellStyle name="Normal 16 81" xfId="574"/>
    <cellStyle name="Normal 16 82" xfId="575"/>
    <cellStyle name="Normal 16 83" xfId="576"/>
    <cellStyle name="Normal 16 84" xfId="577"/>
    <cellStyle name="Normal 16 85" xfId="578"/>
    <cellStyle name="Normal 16 86" xfId="579"/>
    <cellStyle name="Normal 16 87" xfId="580"/>
    <cellStyle name="Normal 16 88" xfId="581"/>
    <cellStyle name="Normal 16 89" xfId="582"/>
    <cellStyle name="Normal 16 9" xfId="583"/>
    <cellStyle name="Normal 16 90" xfId="584"/>
    <cellStyle name="Normal 16 91" xfId="585"/>
    <cellStyle name="Normal 16 92" xfId="586"/>
    <cellStyle name="Normal 17" xfId="587"/>
    <cellStyle name="Normal 17 10" xfId="588"/>
    <cellStyle name="Normal 17 11" xfId="589"/>
    <cellStyle name="Normal 17 12" xfId="590"/>
    <cellStyle name="Normal 17 13" xfId="591"/>
    <cellStyle name="Normal 17 14" xfId="592"/>
    <cellStyle name="Normal 17 15" xfId="593"/>
    <cellStyle name="Normal 17 16" xfId="594"/>
    <cellStyle name="Normal 17 17" xfId="595"/>
    <cellStyle name="Normal 17 18" xfId="596"/>
    <cellStyle name="Normal 17 19" xfId="597"/>
    <cellStyle name="Normal 17 2" xfId="598"/>
    <cellStyle name="Normal 17 20" xfId="599"/>
    <cellStyle name="Normal 17 21" xfId="600"/>
    <cellStyle name="Normal 17 22" xfId="601"/>
    <cellStyle name="Normal 17 23" xfId="602"/>
    <cellStyle name="Normal 17 24" xfId="603"/>
    <cellStyle name="Normal 17 25" xfId="604"/>
    <cellStyle name="Normal 17 26" xfId="605"/>
    <cellStyle name="Normal 17 27" xfId="606"/>
    <cellStyle name="Normal 17 28" xfId="607"/>
    <cellStyle name="Normal 17 29" xfId="608"/>
    <cellStyle name="Normal 17 3" xfId="609"/>
    <cellStyle name="Normal 17 30" xfId="610"/>
    <cellStyle name="Normal 17 31" xfId="611"/>
    <cellStyle name="Normal 17 32" xfId="612"/>
    <cellStyle name="Normal 17 33" xfId="613"/>
    <cellStyle name="Normal 17 34" xfId="614"/>
    <cellStyle name="Normal 17 35" xfId="615"/>
    <cellStyle name="Normal 17 36" xfId="616"/>
    <cellStyle name="Normal 17 37" xfId="617"/>
    <cellStyle name="Normal 17 38" xfId="618"/>
    <cellStyle name="Normal 17 39" xfId="619"/>
    <cellStyle name="Normal 17 4" xfId="620"/>
    <cellStyle name="Normal 17 40" xfId="621"/>
    <cellStyle name="Normal 17 41" xfId="622"/>
    <cellStyle name="Normal 17 42" xfId="623"/>
    <cellStyle name="Normal 17 43" xfId="624"/>
    <cellStyle name="Normal 17 44" xfId="625"/>
    <cellStyle name="Normal 17 45" xfId="626"/>
    <cellStyle name="Normal 17 46" xfId="627"/>
    <cellStyle name="Normal 17 47" xfId="628"/>
    <cellStyle name="Normal 17 48" xfId="629"/>
    <cellStyle name="Normal 17 49" xfId="630"/>
    <cellStyle name="Normal 17 5" xfId="631"/>
    <cellStyle name="Normal 17 50" xfId="632"/>
    <cellStyle name="Normal 17 51" xfId="633"/>
    <cellStyle name="Normal 17 52" xfId="634"/>
    <cellStyle name="Normal 17 53" xfId="635"/>
    <cellStyle name="Normal 17 54" xfId="636"/>
    <cellStyle name="Normal 17 55" xfId="637"/>
    <cellStyle name="Normal 17 56" xfId="638"/>
    <cellStyle name="Normal 17 57" xfId="639"/>
    <cellStyle name="Normal 17 58" xfId="640"/>
    <cellStyle name="Normal 17 59" xfId="641"/>
    <cellStyle name="Normal 17 6" xfId="642"/>
    <cellStyle name="Normal 17 60" xfId="643"/>
    <cellStyle name="Normal 17 61" xfId="644"/>
    <cellStyle name="Normal 17 62" xfId="645"/>
    <cellStyle name="Normal 17 63" xfId="646"/>
    <cellStyle name="Normal 17 64" xfId="647"/>
    <cellStyle name="Normal 17 65" xfId="648"/>
    <cellStyle name="Normal 17 66" xfId="649"/>
    <cellStyle name="Normal 17 67" xfId="650"/>
    <cellStyle name="Normal 17 68" xfId="651"/>
    <cellStyle name="Normal 17 69" xfId="652"/>
    <cellStyle name="Normal 17 7" xfId="653"/>
    <cellStyle name="Normal 17 70" xfId="654"/>
    <cellStyle name="Normal 17 71" xfId="655"/>
    <cellStyle name="Normal 17 72" xfId="656"/>
    <cellStyle name="Normal 17 73" xfId="657"/>
    <cellStyle name="Normal 17 74" xfId="658"/>
    <cellStyle name="Normal 17 75" xfId="659"/>
    <cellStyle name="Normal 17 76" xfId="660"/>
    <cellStyle name="Normal 17 77" xfId="661"/>
    <cellStyle name="Normal 17 78" xfId="662"/>
    <cellStyle name="Normal 17 79" xfId="663"/>
    <cellStyle name="Normal 17 8" xfId="664"/>
    <cellStyle name="Normal 17 9" xfId="665"/>
    <cellStyle name="Normal 18" xfId="666"/>
    <cellStyle name="Normal 18 10" xfId="667"/>
    <cellStyle name="Normal 18 11" xfId="668"/>
    <cellStyle name="Normal 18 12" xfId="669"/>
    <cellStyle name="Normal 18 13" xfId="670"/>
    <cellStyle name="Normal 18 14" xfId="671"/>
    <cellStyle name="Normal 18 15" xfId="672"/>
    <cellStyle name="Normal 18 16" xfId="673"/>
    <cellStyle name="Normal 18 17" xfId="674"/>
    <cellStyle name="Normal 18 18" xfId="675"/>
    <cellStyle name="Normal 18 19" xfId="676"/>
    <cellStyle name="Normal 18 2" xfId="677"/>
    <cellStyle name="Normal 18 20" xfId="678"/>
    <cellStyle name="Normal 18 21" xfId="679"/>
    <cellStyle name="Normal 18 22" xfId="680"/>
    <cellStyle name="Normal 18 23" xfId="681"/>
    <cellStyle name="Normal 18 3" xfId="682"/>
    <cellStyle name="Normal 18 4" xfId="683"/>
    <cellStyle name="Normal 18 5" xfId="684"/>
    <cellStyle name="Normal 18 6" xfId="685"/>
    <cellStyle name="Normal 18 7" xfId="686"/>
    <cellStyle name="Normal 18 8" xfId="687"/>
    <cellStyle name="Normal 18 9" xfId="688"/>
    <cellStyle name="Normal 19" xfId="689"/>
    <cellStyle name="Normal 19 2" xfId="1466"/>
    <cellStyle name="Normal 19 2 2" xfId="1815"/>
    <cellStyle name="Normal 19 3" xfId="1487"/>
    <cellStyle name="Normal 19 3 2" xfId="1834"/>
    <cellStyle name="Normal 19 4" xfId="1795"/>
    <cellStyle name="Normal 2" xfId="690"/>
    <cellStyle name="Normal 2 10" xfId="691"/>
    <cellStyle name="Normal 2 100" xfId="1784"/>
    <cellStyle name="Normal 2 11" xfId="692"/>
    <cellStyle name="Normal 2 12" xfId="693"/>
    <cellStyle name="Normal 2 13" xfId="694"/>
    <cellStyle name="Normal 2 14" xfId="695"/>
    <cellStyle name="Normal 2 15" xfId="696"/>
    <cellStyle name="Normal 2 16" xfId="697"/>
    <cellStyle name="Normal 2 17" xfId="698"/>
    <cellStyle name="Normal 2 18" xfId="699"/>
    <cellStyle name="Normal 2 19" xfId="700"/>
    <cellStyle name="Normal 2 2" xfId="701"/>
    <cellStyle name="Normal 2 2 2" xfId="1666"/>
    <cellStyle name="Normal 2 2 3" xfId="1667"/>
    <cellStyle name="Normal 2 2 4" xfId="1668"/>
    <cellStyle name="Normal 2 2 5" xfId="1669"/>
    <cellStyle name="Normal 2 2 6" xfId="1670"/>
    <cellStyle name="Normal 2 2_caratula generador 10 lamina" xfId="1671"/>
    <cellStyle name="Normal 2 20" xfId="702"/>
    <cellStyle name="Normal 2 21" xfId="703"/>
    <cellStyle name="Normal 2 22" xfId="704"/>
    <cellStyle name="Normal 2 23" xfId="705"/>
    <cellStyle name="Normal 2 24" xfId="706"/>
    <cellStyle name="Normal 2 25" xfId="707"/>
    <cellStyle name="Normal 2 26" xfId="708"/>
    <cellStyle name="Normal 2 27" xfId="709"/>
    <cellStyle name="Normal 2 28" xfId="710"/>
    <cellStyle name="Normal 2 29" xfId="711"/>
    <cellStyle name="Normal 2 3" xfId="712"/>
    <cellStyle name="Normal 2 3 2" xfId="1672"/>
    <cellStyle name="Normal 2 3 3" xfId="1673"/>
    <cellStyle name="Normal 2 3 4" xfId="1674"/>
    <cellStyle name="Normal 2 3 5" xfId="1675"/>
    <cellStyle name="Normal 2 3 6" xfId="1676"/>
    <cellStyle name="Normal 2 3 7" xfId="1785"/>
    <cellStyle name="Normal 2 3_caratula generador 10 lamina" xfId="1677"/>
    <cellStyle name="Normal 2 30" xfId="713"/>
    <cellStyle name="Normal 2 31" xfId="714"/>
    <cellStyle name="Normal 2 32" xfId="715"/>
    <cellStyle name="Normal 2 33" xfId="716"/>
    <cellStyle name="Normal 2 34" xfId="717"/>
    <cellStyle name="Normal 2 35" xfId="718"/>
    <cellStyle name="Normal 2 36" xfId="719"/>
    <cellStyle name="Normal 2 37" xfId="720"/>
    <cellStyle name="Normal 2 38" xfId="721"/>
    <cellStyle name="Normal 2 39" xfId="722"/>
    <cellStyle name="Normal 2 4" xfId="723"/>
    <cellStyle name="Normal 2 4 2" xfId="1786"/>
    <cellStyle name="Normal 2 40" xfId="724"/>
    <cellStyle name="Normal 2 41" xfId="725"/>
    <cellStyle name="Normal 2 42" xfId="726"/>
    <cellStyle name="Normal 2 43" xfId="727"/>
    <cellStyle name="Normal 2 44" xfId="728"/>
    <cellStyle name="Normal 2 45" xfId="729"/>
    <cellStyle name="Normal 2 46" xfId="730"/>
    <cellStyle name="Normal 2 47" xfId="731"/>
    <cellStyle name="Normal 2 48" xfId="732"/>
    <cellStyle name="Normal 2 49" xfId="733"/>
    <cellStyle name="Normal 2 5" xfId="734"/>
    <cellStyle name="Normal 2 50" xfId="735"/>
    <cellStyle name="Normal 2 51" xfId="736"/>
    <cellStyle name="Normal 2 52" xfId="737"/>
    <cellStyle name="Normal 2 53" xfId="738"/>
    <cellStyle name="Normal 2 54" xfId="739"/>
    <cellStyle name="Normal 2 55" xfId="740"/>
    <cellStyle name="Normal 2 56" xfId="741"/>
    <cellStyle name="Normal 2 57" xfId="742"/>
    <cellStyle name="Normal 2 58" xfId="743"/>
    <cellStyle name="Normal 2 59" xfId="744"/>
    <cellStyle name="Normal 2 6" xfId="745"/>
    <cellStyle name="Normal 2 60" xfId="746"/>
    <cellStyle name="Normal 2 61" xfId="747"/>
    <cellStyle name="Normal 2 62" xfId="748"/>
    <cellStyle name="Normal 2 63" xfId="749"/>
    <cellStyle name="Normal 2 64" xfId="750"/>
    <cellStyle name="Normal 2 65" xfId="751"/>
    <cellStyle name="Normal 2 66" xfId="752"/>
    <cellStyle name="Normal 2 67" xfId="753"/>
    <cellStyle name="Normal 2 68" xfId="754"/>
    <cellStyle name="Normal 2 69" xfId="755"/>
    <cellStyle name="Normal 2 7" xfId="756"/>
    <cellStyle name="Normal 2 70" xfId="757"/>
    <cellStyle name="Normal 2 71" xfId="758"/>
    <cellStyle name="Normal 2 72" xfId="759"/>
    <cellStyle name="Normal 2 73" xfId="760"/>
    <cellStyle name="Normal 2 74" xfId="761"/>
    <cellStyle name="Normal 2 75" xfId="762"/>
    <cellStyle name="Normal 2 76" xfId="763"/>
    <cellStyle name="Normal 2 77" xfId="764"/>
    <cellStyle name="Normal 2 78" xfId="765"/>
    <cellStyle name="Normal 2 79" xfId="766"/>
    <cellStyle name="Normal 2 8" xfId="767"/>
    <cellStyle name="Normal 2 80" xfId="768"/>
    <cellStyle name="Normal 2 81" xfId="769"/>
    <cellStyle name="Normal 2 82" xfId="770"/>
    <cellStyle name="Normal 2 83" xfId="771"/>
    <cellStyle name="Normal 2 84" xfId="772"/>
    <cellStyle name="Normal 2 85" xfId="773"/>
    <cellStyle name="Normal 2 86" xfId="774"/>
    <cellStyle name="Normal 2 87" xfId="775"/>
    <cellStyle name="Normal 2 88" xfId="776"/>
    <cellStyle name="Normal 2 89" xfId="777"/>
    <cellStyle name="Normal 2 9" xfId="778"/>
    <cellStyle name="Normal 2 90" xfId="779"/>
    <cellStyle name="Normal 2 91" xfId="780"/>
    <cellStyle name="Normal 2 92" xfId="781"/>
    <cellStyle name="Normal 2 93" xfId="782"/>
    <cellStyle name="Normal 2 94" xfId="783"/>
    <cellStyle name="Normal 2 95" xfId="784"/>
    <cellStyle name="Normal 2 96" xfId="785"/>
    <cellStyle name="Normal 2 97" xfId="786"/>
    <cellStyle name="Normal 2 98" xfId="787"/>
    <cellStyle name="Normal 2 99" xfId="1455"/>
    <cellStyle name="Normal 2 99 2" xfId="1479"/>
    <cellStyle name="Normal 2 99 2 2" xfId="1827"/>
    <cellStyle name="Normal 2 99 3" xfId="1499"/>
    <cellStyle name="Normal 2 99 3 2" xfId="1846"/>
    <cellStyle name="Normal 2 99 4" xfId="1807"/>
    <cellStyle name="Normal 2_caratula generador 10 lamina" xfId="1678"/>
    <cellStyle name="Normal 20" xfId="1444"/>
    <cellStyle name="Normal 20 2" xfId="1468"/>
    <cellStyle name="Normal 20 2 2" xfId="1817"/>
    <cellStyle name="Normal 20 3" xfId="1489"/>
    <cellStyle name="Normal 20 3 2" xfId="1836"/>
    <cellStyle name="Normal 20 4" xfId="1797"/>
    <cellStyle name="Normal 21" xfId="1447"/>
    <cellStyle name="Normal 21 2" xfId="1471"/>
    <cellStyle name="Normal 21 2 2" xfId="1820"/>
    <cellStyle name="Normal 21 3" xfId="1492"/>
    <cellStyle name="Normal 21 3 2" xfId="1839"/>
    <cellStyle name="Normal 21 4" xfId="1800"/>
    <cellStyle name="Normal 22" xfId="788"/>
    <cellStyle name="Normal 23" xfId="789"/>
    <cellStyle name="Normal 24" xfId="790"/>
    <cellStyle name="Normal 25" xfId="1450"/>
    <cellStyle name="Normal 25 2" xfId="1474"/>
    <cellStyle name="Normal 25 3" xfId="1787"/>
    <cellStyle name="Normal 26" xfId="791"/>
    <cellStyle name="Normal 27" xfId="1458"/>
    <cellStyle name="Normal 27 2" xfId="1481"/>
    <cellStyle name="Normal 27 2 2" xfId="1828"/>
    <cellStyle name="Normal 27 3" xfId="1500"/>
    <cellStyle name="Normal 27 3 2" xfId="1847"/>
    <cellStyle name="Normal 27 4" xfId="1808"/>
    <cellStyle name="Normal 28" xfId="1461"/>
    <cellStyle name="Normal 29" xfId="792"/>
    <cellStyle name="Normal 29 10" xfId="793"/>
    <cellStyle name="Normal 29 11" xfId="794"/>
    <cellStyle name="Normal 29 12" xfId="795"/>
    <cellStyle name="Normal 29 13" xfId="796"/>
    <cellStyle name="Normal 29 14" xfId="797"/>
    <cellStyle name="Normal 29 2" xfId="798"/>
    <cellStyle name="Normal 29 3" xfId="799"/>
    <cellStyle name="Normal 29 4" xfId="800"/>
    <cellStyle name="Normal 29 5" xfId="801"/>
    <cellStyle name="Normal 29 6" xfId="802"/>
    <cellStyle name="Normal 29 7" xfId="803"/>
    <cellStyle name="Normal 29 8" xfId="804"/>
    <cellStyle name="Normal 29 9" xfId="805"/>
    <cellStyle name="Normal 3" xfId="806"/>
    <cellStyle name="Normal 3 10" xfId="807"/>
    <cellStyle name="Normal 3 11" xfId="808"/>
    <cellStyle name="Normal 3 12" xfId="809"/>
    <cellStyle name="Normal 3 13" xfId="810"/>
    <cellStyle name="Normal 3 14" xfId="811"/>
    <cellStyle name="Normal 3 15" xfId="812"/>
    <cellStyle name="Normal 3 16" xfId="813"/>
    <cellStyle name="Normal 3 17" xfId="814"/>
    <cellStyle name="Normal 3 18" xfId="815"/>
    <cellStyle name="Normal 3 19" xfId="816"/>
    <cellStyle name="Normal 3 2" xfId="817"/>
    <cellStyle name="Normal 3 2 2" xfId="1679"/>
    <cellStyle name="Normal 3 2 3" xfId="1680"/>
    <cellStyle name="Normal 3 2 4" xfId="1681"/>
    <cellStyle name="Normal 3 2 5" xfId="1682"/>
    <cellStyle name="Normal 3 2 6" xfId="1683"/>
    <cellStyle name="Normal 3 2_caratula generador 10 lamina" xfId="1684"/>
    <cellStyle name="Normal 3 20" xfId="818"/>
    <cellStyle name="Normal 3 21" xfId="819"/>
    <cellStyle name="Normal 3 22" xfId="820"/>
    <cellStyle name="Normal 3 23" xfId="821"/>
    <cellStyle name="Normal 3 24" xfId="822"/>
    <cellStyle name="Normal 3 25" xfId="823"/>
    <cellStyle name="Normal 3 26" xfId="824"/>
    <cellStyle name="Normal 3 27" xfId="825"/>
    <cellStyle name="Normal 3 28" xfId="826"/>
    <cellStyle name="Normal 3 29" xfId="827"/>
    <cellStyle name="Normal 3 3" xfId="828"/>
    <cellStyle name="Normal 3 30" xfId="829"/>
    <cellStyle name="Normal 3 31" xfId="830"/>
    <cellStyle name="Normal 3 32" xfId="831"/>
    <cellStyle name="Normal 3 33" xfId="832"/>
    <cellStyle name="Normal 3 34" xfId="833"/>
    <cellStyle name="Normal 3 35" xfId="834"/>
    <cellStyle name="Normal 3 36" xfId="835"/>
    <cellStyle name="Normal 3 37" xfId="836"/>
    <cellStyle name="Normal 3 38" xfId="837"/>
    <cellStyle name="Normal 3 39" xfId="838"/>
    <cellStyle name="Normal 3 4" xfId="839"/>
    <cellStyle name="Normal 3 40" xfId="840"/>
    <cellStyle name="Normal 3 41" xfId="841"/>
    <cellStyle name="Normal 3 42" xfId="842"/>
    <cellStyle name="Normal 3 43" xfId="843"/>
    <cellStyle name="Normal 3 44" xfId="844"/>
    <cellStyle name="Normal 3 45" xfId="845"/>
    <cellStyle name="Normal 3 46" xfId="846"/>
    <cellStyle name="Normal 3 47" xfId="847"/>
    <cellStyle name="Normal 3 48" xfId="848"/>
    <cellStyle name="Normal 3 49" xfId="849"/>
    <cellStyle name="Normal 3 5" xfId="850"/>
    <cellStyle name="Normal 3 50" xfId="851"/>
    <cellStyle name="Normal 3 51" xfId="852"/>
    <cellStyle name="Normal 3 52" xfId="853"/>
    <cellStyle name="Normal 3 53" xfId="854"/>
    <cellStyle name="Normal 3 54" xfId="855"/>
    <cellStyle name="Normal 3 55" xfId="856"/>
    <cellStyle name="Normal 3 56" xfId="857"/>
    <cellStyle name="Normal 3 57" xfId="858"/>
    <cellStyle name="Normal 3 58" xfId="859"/>
    <cellStyle name="Normal 3 59" xfId="860"/>
    <cellStyle name="Normal 3 6" xfId="861"/>
    <cellStyle name="Normal 3 60" xfId="862"/>
    <cellStyle name="Normal 3 61" xfId="863"/>
    <cellStyle name="Normal 3 62" xfId="864"/>
    <cellStyle name="Normal 3 63" xfId="865"/>
    <cellStyle name="Normal 3 64" xfId="866"/>
    <cellStyle name="Normal 3 65" xfId="867"/>
    <cellStyle name="Normal 3 66" xfId="868"/>
    <cellStyle name="Normal 3 67" xfId="869"/>
    <cellStyle name="Normal 3 68" xfId="870"/>
    <cellStyle name="Normal 3 69" xfId="871"/>
    <cellStyle name="Normal 3 7" xfId="872"/>
    <cellStyle name="Normal 3 70" xfId="873"/>
    <cellStyle name="Normal 3 71" xfId="874"/>
    <cellStyle name="Normal 3 72" xfId="875"/>
    <cellStyle name="Normal 3 73" xfId="876"/>
    <cellStyle name="Normal 3 74" xfId="877"/>
    <cellStyle name="Normal 3 75" xfId="878"/>
    <cellStyle name="Normal 3 76" xfId="879"/>
    <cellStyle name="Normal 3 77" xfId="880"/>
    <cellStyle name="Normal 3 78" xfId="881"/>
    <cellStyle name="Normal 3 79" xfId="882"/>
    <cellStyle name="Normal 3 8" xfId="883"/>
    <cellStyle name="Normal 3 80" xfId="884"/>
    <cellStyle name="Normal 3 81" xfId="885"/>
    <cellStyle name="Normal 3 82" xfId="886"/>
    <cellStyle name="Normal 3 83" xfId="887"/>
    <cellStyle name="Normal 3 84" xfId="888"/>
    <cellStyle name="Normal 3 85" xfId="889"/>
    <cellStyle name="Normal 3 86" xfId="890"/>
    <cellStyle name="Normal 3 87" xfId="891"/>
    <cellStyle name="Normal 3 88" xfId="892"/>
    <cellStyle name="Normal 3 89" xfId="893"/>
    <cellStyle name="Normal 3 9" xfId="894"/>
    <cellStyle name="Normal 3 90" xfId="895"/>
    <cellStyle name="Normal 3 91" xfId="896"/>
    <cellStyle name="Normal 3 92" xfId="897"/>
    <cellStyle name="Normal 3 93" xfId="898"/>
    <cellStyle name="Normal 3 94" xfId="899"/>
    <cellStyle name="Normal 3 95" xfId="900"/>
    <cellStyle name="Normal 3 96" xfId="1788"/>
    <cellStyle name="Normal 30" xfId="1755"/>
    <cellStyle name="Normal 31" xfId="901"/>
    <cellStyle name="Normal 31 10" xfId="902"/>
    <cellStyle name="Normal 31 11" xfId="903"/>
    <cellStyle name="Normal 31 12" xfId="904"/>
    <cellStyle name="Normal 31 13" xfId="905"/>
    <cellStyle name="Normal 31 14" xfId="906"/>
    <cellStyle name="Normal 31 2" xfId="907"/>
    <cellStyle name="Normal 31 3" xfId="908"/>
    <cellStyle name="Normal 31 4" xfId="909"/>
    <cellStyle name="Normal 31 5" xfId="910"/>
    <cellStyle name="Normal 31 6" xfId="911"/>
    <cellStyle name="Normal 31 7" xfId="912"/>
    <cellStyle name="Normal 31 8" xfId="913"/>
    <cellStyle name="Normal 31 9" xfId="914"/>
    <cellStyle name="Normal 32" xfId="1769"/>
    <cellStyle name="Normal 33" xfId="915"/>
    <cellStyle name="Normal 33 10" xfId="916"/>
    <cellStyle name="Normal 33 11" xfId="917"/>
    <cellStyle name="Normal 33 12" xfId="918"/>
    <cellStyle name="Normal 33 13" xfId="919"/>
    <cellStyle name="Normal 33 14" xfId="920"/>
    <cellStyle name="Normal 33 2" xfId="921"/>
    <cellStyle name="Normal 33 3" xfId="922"/>
    <cellStyle name="Normal 33 4" xfId="923"/>
    <cellStyle name="Normal 33 5" xfId="924"/>
    <cellStyle name="Normal 33 6" xfId="925"/>
    <cellStyle name="Normal 33 7" xfId="926"/>
    <cellStyle name="Normal 33 8" xfId="927"/>
    <cellStyle name="Normal 33 9" xfId="928"/>
    <cellStyle name="Normal 34" xfId="929"/>
    <cellStyle name="Normal 34 10" xfId="930"/>
    <cellStyle name="Normal 34 11" xfId="931"/>
    <cellStyle name="Normal 34 12" xfId="932"/>
    <cellStyle name="Normal 34 13" xfId="933"/>
    <cellStyle name="Normal 34 14" xfId="934"/>
    <cellStyle name="Normal 34 2" xfId="935"/>
    <cellStyle name="Normal 34 3" xfId="936"/>
    <cellStyle name="Normal 34 4" xfId="937"/>
    <cellStyle name="Normal 34 5" xfId="938"/>
    <cellStyle name="Normal 34 6" xfId="939"/>
    <cellStyle name="Normal 34 7" xfId="940"/>
    <cellStyle name="Normal 34 8" xfId="941"/>
    <cellStyle name="Normal 34 9" xfId="942"/>
    <cellStyle name="Normal 36" xfId="943"/>
    <cellStyle name="Normal 36 10" xfId="944"/>
    <cellStyle name="Normal 36 11" xfId="945"/>
    <cellStyle name="Normal 36 12" xfId="946"/>
    <cellStyle name="Normal 36 13" xfId="947"/>
    <cellStyle name="Normal 36 14" xfId="948"/>
    <cellStyle name="Normal 36 2" xfId="949"/>
    <cellStyle name="Normal 36 3" xfId="950"/>
    <cellStyle name="Normal 36 4" xfId="951"/>
    <cellStyle name="Normal 36 5" xfId="952"/>
    <cellStyle name="Normal 36 6" xfId="953"/>
    <cellStyle name="Normal 36 7" xfId="954"/>
    <cellStyle name="Normal 36 8" xfId="955"/>
    <cellStyle name="Normal 36 9" xfId="956"/>
    <cellStyle name="Normal 37" xfId="1850"/>
    <cellStyle name="Normal 38" xfId="957"/>
    <cellStyle name="Normal 38 10" xfId="958"/>
    <cellStyle name="Normal 38 11" xfId="959"/>
    <cellStyle name="Normal 38 12" xfId="960"/>
    <cellStyle name="Normal 38 13" xfId="961"/>
    <cellStyle name="Normal 38 14" xfId="962"/>
    <cellStyle name="Normal 38 2" xfId="963"/>
    <cellStyle name="Normal 38 3" xfId="964"/>
    <cellStyle name="Normal 38 4" xfId="965"/>
    <cellStyle name="Normal 38 5" xfId="966"/>
    <cellStyle name="Normal 38 6" xfId="967"/>
    <cellStyle name="Normal 38 7" xfId="968"/>
    <cellStyle name="Normal 38 8" xfId="969"/>
    <cellStyle name="Normal 38 9" xfId="970"/>
    <cellStyle name="Normal 39" xfId="971"/>
    <cellStyle name="Normal 39 10" xfId="972"/>
    <cellStyle name="Normal 39 11" xfId="973"/>
    <cellStyle name="Normal 39 12" xfId="974"/>
    <cellStyle name="Normal 39 13" xfId="975"/>
    <cellStyle name="Normal 39 14" xfId="976"/>
    <cellStyle name="Normal 39 2" xfId="977"/>
    <cellStyle name="Normal 39 3" xfId="978"/>
    <cellStyle name="Normal 39 4" xfId="979"/>
    <cellStyle name="Normal 39 5" xfId="980"/>
    <cellStyle name="Normal 39 6" xfId="981"/>
    <cellStyle name="Normal 39 7" xfId="982"/>
    <cellStyle name="Normal 39 8" xfId="983"/>
    <cellStyle name="Normal 39 9" xfId="984"/>
    <cellStyle name="Normal 4" xfId="985"/>
    <cellStyle name="Normal 4 10" xfId="986"/>
    <cellStyle name="Normal 4 11" xfId="987"/>
    <cellStyle name="Normal 4 12" xfId="988"/>
    <cellStyle name="Normal 4 13" xfId="989"/>
    <cellStyle name="Normal 4 14" xfId="990"/>
    <cellStyle name="Normal 4 15" xfId="991"/>
    <cellStyle name="Normal 4 16" xfId="992"/>
    <cellStyle name="Normal 4 17" xfId="993"/>
    <cellStyle name="Normal 4 18" xfId="994"/>
    <cellStyle name="Normal 4 19" xfId="995"/>
    <cellStyle name="Normal 4 2" xfId="996"/>
    <cellStyle name="Normal 4 2 2" xfId="1685"/>
    <cellStyle name="Normal 4 2 3" xfId="1686"/>
    <cellStyle name="Normal 4 2 4" xfId="1687"/>
    <cellStyle name="Normal 4 2 5" xfId="1688"/>
    <cellStyle name="Normal 4 2 6" xfId="1689"/>
    <cellStyle name="Normal 4 2_caratula generador 10 lamina" xfId="1690"/>
    <cellStyle name="Normal 4 20" xfId="997"/>
    <cellStyle name="Normal 4 21" xfId="998"/>
    <cellStyle name="Normal 4 22" xfId="999"/>
    <cellStyle name="Normal 4 23" xfId="1000"/>
    <cellStyle name="Normal 4 24" xfId="1001"/>
    <cellStyle name="Normal 4 25" xfId="1002"/>
    <cellStyle name="Normal 4 26" xfId="1003"/>
    <cellStyle name="Normal 4 27" xfId="1004"/>
    <cellStyle name="Normal 4 28" xfId="1005"/>
    <cellStyle name="Normal 4 29" xfId="1006"/>
    <cellStyle name="Normal 4 3" xfId="1007"/>
    <cellStyle name="Normal 4 3 2" xfId="1691"/>
    <cellStyle name="Normal 4 3 3" xfId="1692"/>
    <cellStyle name="Normal 4 3 4" xfId="1693"/>
    <cellStyle name="Normal 4 3 5" xfId="1694"/>
    <cellStyle name="Normal 4 3 6" xfId="1695"/>
    <cellStyle name="Normal 4 3_caratula generador 10 lamina" xfId="1696"/>
    <cellStyle name="Normal 4 30" xfId="1008"/>
    <cellStyle name="Normal 4 31" xfId="1009"/>
    <cellStyle name="Normal 4 32" xfId="1010"/>
    <cellStyle name="Normal 4 33" xfId="1011"/>
    <cellStyle name="Normal 4 34" xfId="1012"/>
    <cellStyle name="Normal 4 35" xfId="1013"/>
    <cellStyle name="Normal 4 36" xfId="1014"/>
    <cellStyle name="Normal 4 37" xfId="1015"/>
    <cellStyle name="Normal 4 38" xfId="1016"/>
    <cellStyle name="Normal 4 39" xfId="1017"/>
    <cellStyle name="Normal 4 4" xfId="1018"/>
    <cellStyle name="Normal 4 40" xfId="1019"/>
    <cellStyle name="Normal 4 41" xfId="1020"/>
    <cellStyle name="Normal 4 42" xfId="1021"/>
    <cellStyle name="Normal 4 43" xfId="1022"/>
    <cellStyle name="Normal 4 44" xfId="1023"/>
    <cellStyle name="Normal 4 45" xfId="1024"/>
    <cellStyle name="Normal 4 46" xfId="1025"/>
    <cellStyle name="Normal 4 47" xfId="1026"/>
    <cellStyle name="Normal 4 48" xfId="1027"/>
    <cellStyle name="Normal 4 49" xfId="1028"/>
    <cellStyle name="Normal 4 5" xfId="1029"/>
    <cellStyle name="Normal 4 50" xfId="1030"/>
    <cellStyle name="Normal 4 51" xfId="1031"/>
    <cellStyle name="Normal 4 52" xfId="1032"/>
    <cellStyle name="Normal 4 53" xfId="1033"/>
    <cellStyle name="Normal 4 6" xfId="1034"/>
    <cellStyle name="Normal 4 7" xfId="1035"/>
    <cellStyle name="Normal 4 8" xfId="1036"/>
    <cellStyle name="Normal 4 9" xfId="1037"/>
    <cellStyle name="Normal 4_caratula generador 10 lamina" xfId="1697"/>
    <cellStyle name="Normal 40" xfId="1038"/>
    <cellStyle name="Normal 40 10" xfId="1039"/>
    <cellStyle name="Normal 40 11" xfId="1040"/>
    <cellStyle name="Normal 40 12" xfId="1041"/>
    <cellStyle name="Normal 40 13" xfId="1042"/>
    <cellStyle name="Normal 40 14" xfId="1043"/>
    <cellStyle name="Normal 40 2" xfId="1044"/>
    <cellStyle name="Normal 40 3" xfId="1045"/>
    <cellStyle name="Normal 40 4" xfId="1046"/>
    <cellStyle name="Normal 40 5" xfId="1047"/>
    <cellStyle name="Normal 40 6" xfId="1048"/>
    <cellStyle name="Normal 40 7" xfId="1049"/>
    <cellStyle name="Normal 40 8" xfId="1050"/>
    <cellStyle name="Normal 40 9" xfId="1051"/>
    <cellStyle name="Normal 41" xfId="1052"/>
    <cellStyle name="Normal 41 10" xfId="1053"/>
    <cellStyle name="Normal 41 11" xfId="1054"/>
    <cellStyle name="Normal 41 12" xfId="1055"/>
    <cellStyle name="Normal 41 13" xfId="1056"/>
    <cellStyle name="Normal 41 14" xfId="1057"/>
    <cellStyle name="Normal 41 2" xfId="1058"/>
    <cellStyle name="Normal 41 3" xfId="1059"/>
    <cellStyle name="Normal 41 4" xfId="1060"/>
    <cellStyle name="Normal 41 5" xfId="1061"/>
    <cellStyle name="Normal 41 6" xfId="1062"/>
    <cellStyle name="Normal 41 7" xfId="1063"/>
    <cellStyle name="Normal 41 8" xfId="1064"/>
    <cellStyle name="Normal 41 9" xfId="1065"/>
    <cellStyle name="Normal 5" xfId="1066"/>
    <cellStyle name="Normal 5 2" xfId="1467"/>
    <cellStyle name="Normal 5 2 2" xfId="1699"/>
    <cellStyle name="Normal 5 2 3" xfId="1816"/>
    <cellStyle name="Normal 5 3" xfId="1488"/>
    <cellStyle name="Normal 5 3 2" xfId="1700"/>
    <cellStyle name="Normal 5 3 3" xfId="1835"/>
    <cellStyle name="Normal 5 4" xfId="1701"/>
    <cellStyle name="Normal 5 5" xfId="1702"/>
    <cellStyle name="Normal 5 6" xfId="1703"/>
    <cellStyle name="Normal 5 7" xfId="1698"/>
    <cellStyle name="Normal 5 8" xfId="1796"/>
    <cellStyle name="Normal 5_caratula generador 10 lamina" xfId="1704"/>
    <cellStyle name="Normal 50" xfId="1067"/>
    <cellStyle name="Normal 51" xfId="1068"/>
    <cellStyle name="Normal 52" xfId="1069"/>
    <cellStyle name="Normal 53" xfId="1070"/>
    <cellStyle name="Normal 54" xfId="1071"/>
    <cellStyle name="Normal 55" xfId="1072"/>
    <cellStyle name="Normal 6" xfId="1073"/>
    <cellStyle name="Normal 6 10" xfId="1074"/>
    <cellStyle name="Normal 6 11" xfId="1075"/>
    <cellStyle name="Normal 6 12" xfId="1076"/>
    <cellStyle name="Normal 6 13" xfId="1077"/>
    <cellStyle name="Normal 6 14" xfId="1078"/>
    <cellStyle name="Normal 6 15" xfId="1079"/>
    <cellStyle name="Normal 6 16" xfId="1080"/>
    <cellStyle name="Normal 6 17" xfId="1081"/>
    <cellStyle name="Normal 6 18" xfId="1082"/>
    <cellStyle name="Normal 6 19" xfId="1083"/>
    <cellStyle name="Normal 6 2" xfId="1084"/>
    <cellStyle name="Normal 6 20" xfId="1085"/>
    <cellStyle name="Normal 6 21" xfId="1086"/>
    <cellStyle name="Normal 6 22" xfId="1087"/>
    <cellStyle name="Normal 6 23" xfId="1088"/>
    <cellStyle name="Normal 6 24" xfId="1089"/>
    <cellStyle name="Normal 6 25" xfId="1090"/>
    <cellStyle name="Normal 6 26" xfId="1091"/>
    <cellStyle name="Normal 6 27" xfId="1092"/>
    <cellStyle name="Normal 6 28" xfId="1093"/>
    <cellStyle name="Normal 6 29" xfId="1094"/>
    <cellStyle name="Normal 6 3" xfId="1095"/>
    <cellStyle name="Normal 6 30" xfId="1096"/>
    <cellStyle name="Normal 6 31" xfId="1097"/>
    <cellStyle name="Normal 6 32" xfId="1098"/>
    <cellStyle name="Normal 6 33" xfId="1099"/>
    <cellStyle name="Normal 6 34" xfId="1100"/>
    <cellStyle name="Normal 6 35" xfId="1101"/>
    <cellStyle name="Normal 6 36" xfId="1102"/>
    <cellStyle name="Normal 6 37" xfId="1103"/>
    <cellStyle name="Normal 6 38" xfId="1104"/>
    <cellStyle name="Normal 6 39" xfId="1105"/>
    <cellStyle name="Normal 6 4" xfId="1106"/>
    <cellStyle name="Normal 6 40" xfId="1107"/>
    <cellStyle name="Normal 6 41" xfId="1108"/>
    <cellStyle name="Normal 6 42" xfId="1109"/>
    <cellStyle name="Normal 6 43" xfId="1110"/>
    <cellStyle name="Normal 6 44" xfId="1111"/>
    <cellStyle name="Normal 6 45" xfId="1112"/>
    <cellStyle name="Normal 6 46" xfId="1113"/>
    <cellStyle name="Normal 6 47" xfId="1114"/>
    <cellStyle name="Normal 6 48" xfId="1115"/>
    <cellStyle name="Normal 6 49" xfId="1116"/>
    <cellStyle name="Normal 6 5" xfId="1117"/>
    <cellStyle name="Normal 6 50" xfId="1118"/>
    <cellStyle name="Normal 6 51" xfId="1119"/>
    <cellStyle name="Normal 6 52" xfId="1120"/>
    <cellStyle name="Normal 6 53" xfId="1121"/>
    <cellStyle name="Normal 6 54" xfId="1122"/>
    <cellStyle name="Normal 6 55" xfId="1123"/>
    <cellStyle name="Normal 6 56" xfId="1124"/>
    <cellStyle name="Normal 6 57" xfId="1125"/>
    <cellStyle name="Normal 6 58" xfId="1126"/>
    <cellStyle name="Normal 6 59" xfId="1127"/>
    <cellStyle name="Normal 6 6" xfId="1128"/>
    <cellStyle name="Normal 6 60" xfId="1129"/>
    <cellStyle name="Normal 6 61" xfId="1130"/>
    <cellStyle name="Normal 6 62" xfId="1131"/>
    <cellStyle name="Normal 6 63" xfId="1132"/>
    <cellStyle name="Normal 6 64" xfId="1133"/>
    <cellStyle name="Normal 6 65" xfId="1134"/>
    <cellStyle name="Normal 6 66" xfId="1135"/>
    <cellStyle name="Normal 6 67" xfId="1136"/>
    <cellStyle name="Normal 6 68" xfId="1137"/>
    <cellStyle name="Normal 6 69" xfId="1138"/>
    <cellStyle name="Normal 6 7" xfId="1139"/>
    <cellStyle name="Normal 6 70" xfId="1140"/>
    <cellStyle name="Normal 6 71" xfId="1141"/>
    <cellStyle name="Normal 6 72" xfId="1142"/>
    <cellStyle name="Normal 6 73" xfId="1143"/>
    <cellStyle name="Normal 6 74" xfId="1144"/>
    <cellStyle name="Normal 6 75" xfId="1145"/>
    <cellStyle name="Normal 6 76" xfId="1146"/>
    <cellStyle name="Normal 6 77" xfId="1147"/>
    <cellStyle name="Normal 6 78" xfId="1148"/>
    <cellStyle name="Normal 6 79" xfId="1149"/>
    <cellStyle name="Normal 6 8" xfId="1150"/>
    <cellStyle name="Normal 6 80" xfId="1151"/>
    <cellStyle name="Normal 6 81" xfId="1152"/>
    <cellStyle name="Normal 6 82" xfId="1153"/>
    <cellStyle name="Normal 6 83" xfId="1154"/>
    <cellStyle name="Normal 6 84" xfId="1155"/>
    <cellStyle name="Normal 6 85" xfId="1156"/>
    <cellStyle name="Normal 6 86" xfId="1157"/>
    <cellStyle name="Normal 6 87" xfId="1158"/>
    <cellStyle name="Normal 6 88" xfId="1159"/>
    <cellStyle name="Normal 6 89" xfId="1160"/>
    <cellStyle name="Normal 6 9" xfId="1161"/>
    <cellStyle name="Normal 6 90" xfId="1162"/>
    <cellStyle name="Normal 6 91" xfId="1163"/>
    <cellStyle name="Normal 6 92" xfId="1164"/>
    <cellStyle name="Normal 6 93" xfId="1165"/>
    <cellStyle name="Normal 6 94" xfId="1166"/>
    <cellStyle name="Normal 6 95" xfId="1167"/>
    <cellStyle name="Normal 6_caratula generador 10 lamina" xfId="1705"/>
    <cellStyle name="Normal 7" xfId="1168"/>
    <cellStyle name="Normal 7 10" xfId="1169"/>
    <cellStyle name="Normal 7 11" xfId="1170"/>
    <cellStyle name="Normal 7 12" xfId="1171"/>
    <cellStyle name="Normal 7 13" xfId="1172"/>
    <cellStyle name="Normal 7 14" xfId="1173"/>
    <cellStyle name="Normal 7 15" xfId="1174"/>
    <cellStyle name="Normal 7 16" xfId="1175"/>
    <cellStyle name="Normal 7 17" xfId="1176"/>
    <cellStyle name="Normal 7 18" xfId="1177"/>
    <cellStyle name="Normal 7 19" xfId="1178"/>
    <cellStyle name="Normal 7 2" xfId="1179"/>
    <cellStyle name="Normal 7 2 2" xfId="1706"/>
    <cellStyle name="Normal 7 2 3" xfId="1707"/>
    <cellStyle name="Normal 7 2 4" xfId="1708"/>
    <cellStyle name="Normal 7 2 5" xfId="1709"/>
    <cellStyle name="Normal 7 2 6" xfId="1710"/>
    <cellStyle name="Normal 7 2_caratula generador 10 lamina" xfId="1711"/>
    <cellStyle name="Normal 7 20" xfId="1180"/>
    <cellStyle name="Normal 7 21" xfId="1181"/>
    <cellStyle name="Normal 7 22" xfId="1182"/>
    <cellStyle name="Normal 7 23" xfId="1183"/>
    <cellStyle name="Normal 7 24" xfId="1184"/>
    <cellStyle name="Normal 7 25" xfId="1185"/>
    <cellStyle name="Normal 7 26" xfId="1186"/>
    <cellStyle name="Normal 7 27" xfId="1187"/>
    <cellStyle name="Normal 7 28" xfId="1188"/>
    <cellStyle name="Normal 7 29" xfId="1189"/>
    <cellStyle name="Normal 7 3" xfId="1190"/>
    <cellStyle name="Normal 7 3 2" xfId="1712"/>
    <cellStyle name="Normal 7 3 3" xfId="1713"/>
    <cellStyle name="Normal 7 3 4" xfId="1714"/>
    <cellStyle name="Normal 7 3 5" xfId="1715"/>
    <cellStyle name="Normal 7 3 6" xfId="1716"/>
    <cellStyle name="Normal 7 3_caratula generador 10 lamina" xfId="1717"/>
    <cellStyle name="Normal 7 30" xfId="1191"/>
    <cellStyle name="Normal 7 31" xfId="1192"/>
    <cellStyle name="Normal 7 32" xfId="1193"/>
    <cellStyle name="Normal 7 33" xfId="1194"/>
    <cellStyle name="Normal 7 34" xfId="1195"/>
    <cellStyle name="Normal 7 35" xfId="1196"/>
    <cellStyle name="Normal 7 36" xfId="1197"/>
    <cellStyle name="Normal 7 37" xfId="1198"/>
    <cellStyle name="Normal 7 38" xfId="1199"/>
    <cellStyle name="Normal 7 39" xfId="1200"/>
    <cellStyle name="Normal 7 4" xfId="1201"/>
    <cellStyle name="Normal 7 40" xfId="1202"/>
    <cellStyle name="Normal 7 41" xfId="1203"/>
    <cellStyle name="Normal 7 42" xfId="1204"/>
    <cellStyle name="Normal 7 43" xfId="1205"/>
    <cellStyle name="Normal 7 44" xfId="1206"/>
    <cellStyle name="Normal 7 45" xfId="1207"/>
    <cellStyle name="Normal 7 46" xfId="1208"/>
    <cellStyle name="Normal 7 47" xfId="1209"/>
    <cellStyle name="Normal 7 48" xfId="1210"/>
    <cellStyle name="Normal 7 49" xfId="1211"/>
    <cellStyle name="Normal 7 5" xfId="1212"/>
    <cellStyle name="Normal 7 50" xfId="1213"/>
    <cellStyle name="Normal 7 51" xfId="1214"/>
    <cellStyle name="Normal 7 52" xfId="1215"/>
    <cellStyle name="Normal 7 53" xfId="1216"/>
    <cellStyle name="Normal 7 54" xfId="1217"/>
    <cellStyle name="Normal 7 55" xfId="1218"/>
    <cellStyle name="Normal 7 56" xfId="1219"/>
    <cellStyle name="Normal 7 57" xfId="1220"/>
    <cellStyle name="Normal 7 58" xfId="1221"/>
    <cellStyle name="Normal 7 59" xfId="1222"/>
    <cellStyle name="Normal 7 6" xfId="1223"/>
    <cellStyle name="Normal 7 60" xfId="1224"/>
    <cellStyle name="Normal 7 61" xfId="1225"/>
    <cellStyle name="Normal 7 62" xfId="1226"/>
    <cellStyle name="Normal 7 63" xfId="1227"/>
    <cellStyle name="Normal 7 64" xfId="1228"/>
    <cellStyle name="Normal 7 65" xfId="1229"/>
    <cellStyle name="Normal 7 66" xfId="1230"/>
    <cellStyle name="Normal 7 67" xfId="1231"/>
    <cellStyle name="Normal 7 68" xfId="1232"/>
    <cellStyle name="Normal 7 69" xfId="1233"/>
    <cellStyle name="Normal 7 7" xfId="1234"/>
    <cellStyle name="Normal 7 70" xfId="1235"/>
    <cellStyle name="Normal 7 71" xfId="1236"/>
    <cellStyle name="Normal 7 72" xfId="1237"/>
    <cellStyle name="Normal 7 73" xfId="1238"/>
    <cellStyle name="Normal 7 74" xfId="1239"/>
    <cellStyle name="Normal 7 75" xfId="1240"/>
    <cellStyle name="Normal 7 76" xfId="1241"/>
    <cellStyle name="Normal 7 77" xfId="1242"/>
    <cellStyle name="Normal 7 78" xfId="1243"/>
    <cellStyle name="Normal 7 79" xfId="1244"/>
    <cellStyle name="Normal 7 8" xfId="1245"/>
    <cellStyle name="Normal 7 80" xfId="1246"/>
    <cellStyle name="Normal 7 81" xfId="1247"/>
    <cellStyle name="Normal 7 82" xfId="1248"/>
    <cellStyle name="Normal 7 83" xfId="1249"/>
    <cellStyle name="Normal 7 84" xfId="1250"/>
    <cellStyle name="Normal 7 85" xfId="1251"/>
    <cellStyle name="Normal 7 86" xfId="1252"/>
    <cellStyle name="Normal 7 87" xfId="1253"/>
    <cellStyle name="Normal 7 88" xfId="1254"/>
    <cellStyle name="Normal 7 89" xfId="1255"/>
    <cellStyle name="Normal 7 9" xfId="1256"/>
    <cellStyle name="Normal 7 90" xfId="1257"/>
    <cellStyle name="Normal 7 91" xfId="1258"/>
    <cellStyle name="Normal 7 92" xfId="1259"/>
    <cellStyle name="Normal 7 93" xfId="1260"/>
    <cellStyle name="Normal 7 94" xfId="1261"/>
    <cellStyle name="Normal 7 95" xfId="1262"/>
    <cellStyle name="Normal 7_caratula generador 10 lamina" xfId="1718"/>
    <cellStyle name="Normal 8" xfId="1263"/>
    <cellStyle name="Normal 8 10" xfId="1264"/>
    <cellStyle name="Normal 8 11" xfId="1265"/>
    <cellStyle name="Normal 8 12" xfId="1266"/>
    <cellStyle name="Normal 8 13" xfId="1267"/>
    <cellStyle name="Normal 8 14" xfId="1268"/>
    <cellStyle name="Normal 8 15" xfId="1269"/>
    <cellStyle name="Normal 8 16" xfId="1270"/>
    <cellStyle name="Normal 8 17" xfId="1271"/>
    <cellStyle name="Normal 8 18" xfId="1272"/>
    <cellStyle name="Normal 8 19" xfId="1273"/>
    <cellStyle name="Normal 8 2" xfId="1274"/>
    <cellStyle name="Normal 8 2 2" xfId="1719"/>
    <cellStyle name="Normal 8 2 3" xfId="1720"/>
    <cellStyle name="Normal 8 2 4" xfId="1721"/>
    <cellStyle name="Normal 8 2 5" xfId="1722"/>
    <cellStyle name="Normal 8 2 6" xfId="1723"/>
    <cellStyle name="Normal 8 2_caratula generador 10 lamina" xfId="1724"/>
    <cellStyle name="Normal 8 20" xfId="1275"/>
    <cellStyle name="Normal 8 21" xfId="1276"/>
    <cellStyle name="Normal 8 22" xfId="1277"/>
    <cellStyle name="Normal 8 23" xfId="1278"/>
    <cellStyle name="Normal 8 24" xfId="1279"/>
    <cellStyle name="Normal 8 25" xfId="1280"/>
    <cellStyle name="Normal 8 26" xfId="1281"/>
    <cellStyle name="Normal 8 27" xfId="1282"/>
    <cellStyle name="Normal 8 28" xfId="1283"/>
    <cellStyle name="Normal 8 29" xfId="1284"/>
    <cellStyle name="Normal 8 3" xfId="1285"/>
    <cellStyle name="Normal 8 3 2" xfId="1725"/>
    <cellStyle name="Normal 8 3 3" xfId="1726"/>
    <cellStyle name="Normal 8 3 4" xfId="1727"/>
    <cellStyle name="Normal 8 3 5" xfId="1728"/>
    <cellStyle name="Normal 8 3 6" xfId="1729"/>
    <cellStyle name="Normal 8 3_caratula generador 10 lamina" xfId="1730"/>
    <cellStyle name="Normal 8 30" xfId="1286"/>
    <cellStyle name="Normal 8 31" xfId="1287"/>
    <cellStyle name="Normal 8 32" xfId="1288"/>
    <cellStyle name="Normal 8 33" xfId="1289"/>
    <cellStyle name="Normal 8 34" xfId="1290"/>
    <cellStyle name="Normal 8 35" xfId="1291"/>
    <cellStyle name="Normal 8 36" xfId="1292"/>
    <cellStyle name="Normal 8 37" xfId="1293"/>
    <cellStyle name="Normal 8 38" xfId="1294"/>
    <cellStyle name="Normal 8 39" xfId="1295"/>
    <cellStyle name="Normal 8 4" xfId="1296"/>
    <cellStyle name="Normal 8 40" xfId="1297"/>
    <cellStyle name="Normal 8 41" xfId="1298"/>
    <cellStyle name="Normal 8 42" xfId="1299"/>
    <cellStyle name="Normal 8 43" xfId="1300"/>
    <cellStyle name="Normal 8 44" xfId="1301"/>
    <cellStyle name="Normal 8 45" xfId="1302"/>
    <cellStyle name="Normal 8 46" xfId="1303"/>
    <cellStyle name="Normal 8 47" xfId="1304"/>
    <cellStyle name="Normal 8 48" xfId="1305"/>
    <cellStyle name="Normal 8 49" xfId="1306"/>
    <cellStyle name="Normal 8 5" xfId="1307"/>
    <cellStyle name="Normal 8 50" xfId="1308"/>
    <cellStyle name="Normal 8 51" xfId="1309"/>
    <cellStyle name="Normal 8 52" xfId="1310"/>
    <cellStyle name="Normal 8 53" xfId="1311"/>
    <cellStyle name="Normal 8 54" xfId="1312"/>
    <cellStyle name="Normal 8 55" xfId="1313"/>
    <cellStyle name="Normal 8 56" xfId="1314"/>
    <cellStyle name="Normal 8 57" xfId="1315"/>
    <cellStyle name="Normal 8 58" xfId="1316"/>
    <cellStyle name="Normal 8 59" xfId="1317"/>
    <cellStyle name="Normal 8 6" xfId="1318"/>
    <cellStyle name="Normal 8 60" xfId="1319"/>
    <cellStyle name="Normal 8 61" xfId="1320"/>
    <cellStyle name="Normal 8 62" xfId="1321"/>
    <cellStyle name="Normal 8 63" xfId="1322"/>
    <cellStyle name="Normal 8 64" xfId="1323"/>
    <cellStyle name="Normal 8 65" xfId="1324"/>
    <cellStyle name="Normal 8 66" xfId="1325"/>
    <cellStyle name="Normal 8 67" xfId="1326"/>
    <cellStyle name="Normal 8 68" xfId="1327"/>
    <cellStyle name="Normal 8 69" xfId="1328"/>
    <cellStyle name="Normal 8 7" xfId="1329"/>
    <cellStyle name="Normal 8 70" xfId="1330"/>
    <cellStyle name="Normal 8 71" xfId="1331"/>
    <cellStyle name="Normal 8 72" xfId="1332"/>
    <cellStyle name="Normal 8 73" xfId="1333"/>
    <cellStyle name="Normal 8 74" xfId="1334"/>
    <cellStyle name="Normal 8 75" xfId="1335"/>
    <cellStyle name="Normal 8 76" xfId="1336"/>
    <cellStyle name="Normal 8 77" xfId="1337"/>
    <cellStyle name="Normal 8 78" xfId="1338"/>
    <cellStyle name="Normal 8 79" xfId="1339"/>
    <cellStyle name="Normal 8 8" xfId="1340"/>
    <cellStyle name="Normal 8 80" xfId="1341"/>
    <cellStyle name="Normal 8 81" xfId="1342"/>
    <cellStyle name="Normal 8 82" xfId="1343"/>
    <cellStyle name="Normal 8 83" xfId="1344"/>
    <cellStyle name="Normal 8 84" xfId="1345"/>
    <cellStyle name="Normal 8 85" xfId="1346"/>
    <cellStyle name="Normal 8 86" xfId="1347"/>
    <cellStyle name="Normal 8 87" xfId="1348"/>
    <cellStyle name="Normal 8 88" xfId="1349"/>
    <cellStyle name="Normal 8 89" xfId="1350"/>
    <cellStyle name="Normal 8 9" xfId="1351"/>
    <cellStyle name="Normal 8 90" xfId="1352"/>
    <cellStyle name="Normal 8 91" xfId="1353"/>
    <cellStyle name="Normal 8 92" xfId="1354"/>
    <cellStyle name="Normal 8 93" xfId="1355"/>
    <cellStyle name="Normal 8 94" xfId="1356"/>
    <cellStyle name="Normal 8_caratula generador 10 lamina" xfId="1731"/>
    <cellStyle name="Normal 9" xfId="1357"/>
    <cellStyle name="Normal 9 10" xfId="1358"/>
    <cellStyle name="Normal 9 11" xfId="1359"/>
    <cellStyle name="Normal 9 12" xfId="1360"/>
    <cellStyle name="Normal 9 13" xfId="1361"/>
    <cellStyle name="Normal 9 14" xfId="1362"/>
    <cellStyle name="Normal 9 15" xfId="1363"/>
    <cellStyle name="Normal 9 16" xfId="1364"/>
    <cellStyle name="Normal 9 17" xfId="1365"/>
    <cellStyle name="Normal 9 18" xfId="1366"/>
    <cellStyle name="Normal 9 19" xfId="1367"/>
    <cellStyle name="Normal 9 2" xfId="1368"/>
    <cellStyle name="Normal 9 2 2" xfId="1732"/>
    <cellStyle name="Normal 9 2 3" xfId="1733"/>
    <cellStyle name="Normal 9 2 4" xfId="1734"/>
    <cellStyle name="Normal 9 2 5" xfId="1735"/>
    <cellStyle name="Normal 9 2 6" xfId="1736"/>
    <cellStyle name="Normal 9 2_caratula generador 10 lamina" xfId="1737"/>
    <cellStyle name="Normal 9 20" xfId="1369"/>
    <cellStyle name="Normal 9 21" xfId="1370"/>
    <cellStyle name="Normal 9 22" xfId="1371"/>
    <cellStyle name="Normal 9 23" xfId="1372"/>
    <cellStyle name="Normal 9 24" xfId="1373"/>
    <cellStyle name="Normal 9 25" xfId="1374"/>
    <cellStyle name="Normal 9 26" xfId="1375"/>
    <cellStyle name="Normal 9 27" xfId="1376"/>
    <cellStyle name="Normal 9 28" xfId="1377"/>
    <cellStyle name="Normal 9 29" xfId="1378"/>
    <cellStyle name="Normal 9 3" xfId="1379"/>
    <cellStyle name="Normal 9 3 2" xfId="1738"/>
    <cellStyle name="Normal 9 3 3" xfId="1739"/>
    <cellStyle name="Normal 9 3 4" xfId="1740"/>
    <cellStyle name="Normal 9 3 5" xfId="1741"/>
    <cellStyle name="Normal 9 3 6" xfId="1742"/>
    <cellStyle name="Normal 9 3_caratula generador 10 lamina" xfId="1743"/>
    <cellStyle name="Normal 9 30" xfId="1380"/>
    <cellStyle name="Normal 9 31" xfId="1381"/>
    <cellStyle name="Normal 9 32" xfId="1382"/>
    <cellStyle name="Normal 9 33" xfId="1383"/>
    <cellStyle name="Normal 9 34" xfId="1384"/>
    <cellStyle name="Normal 9 35" xfId="1385"/>
    <cellStyle name="Normal 9 36" xfId="1386"/>
    <cellStyle name="Normal 9 37" xfId="1387"/>
    <cellStyle name="Normal 9 38" xfId="1388"/>
    <cellStyle name="Normal 9 39" xfId="1389"/>
    <cellStyle name="Normal 9 4" xfId="1390"/>
    <cellStyle name="Normal 9 40" xfId="1391"/>
    <cellStyle name="Normal 9 41" xfId="1392"/>
    <cellStyle name="Normal 9 42" xfId="1393"/>
    <cellStyle name="Normal 9 43" xfId="1394"/>
    <cellStyle name="Normal 9 44" xfId="1395"/>
    <cellStyle name="Normal 9 45" xfId="1396"/>
    <cellStyle name="Normal 9 46" xfId="1397"/>
    <cellStyle name="Normal 9 47" xfId="1398"/>
    <cellStyle name="Normal 9 48" xfId="1399"/>
    <cellStyle name="Normal 9 49" xfId="1400"/>
    <cellStyle name="Normal 9 5" xfId="1401"/>
    <cellStyle name="Normal 9 50" xfId="1402"/>
    <cellStyle name="Normal 9 51" xfId="1403"/>
    <cellStyle name="Normal 9 52" xfId="1404"/>
    <cellStyle name="Normal 9 53" xfId="1405"/>
    <cellStyle name="Normal 9 54" xfId="1406"/>
    <cellStyle name="Normal 9 55" xfId="1407"/>
    <cellStyle name="Normal 9 56" xfId="1408"/>
    <cellStyle name="Normal 9 57" xfId="1409"/>
    <cellStyle name="Normal 9 58" xfId="1410"/>
    <cellStyle name="Normal 9 59" xfId="1411"/>
    <cellStyle name="Normal 9 6" xfId="1412"/>
    <cellStyle name="Normal 9 60" xfId="1413"/>
    <cellStyle name="Normal 9 61" xfId="1414"/>
    <cellStyle name="Normal 9 62" xfId="1415"/>
    <cellStyle name="Normal 9 63" xfId="1416"/>
    <cellStyle name="Normal 9 64" xfId="1417"/>
    <cellStyle name="Normal 9 65" xfId="1418"/>
    <cellStyle name="Normal 9 66" xfId="1419"/>
    <cellStyle name="Normal 9 67" xfId="1420"/>
    <cellStyle name="Normal 9 68" xfId="1421"/>
    <cellStyle name="Normal 9 69" xfId="1422"/>
    <cellStyle name="Normal 9 7" xfId="1423"/>
    <cellStyle name="Normal 9 70" xfId="1424"/>
    <cellStyle name="Normal 9 71" xfId="1425"/>
    <cellStyle name="Normal 9 72" xfId="1426"/>
    <cellStyle name="Normal 9 73" xfId="1427"/>
    <cellStyle name="Normal 9 74" xfId="1428"/>
    <cellStyle name="Normal 9 75" xfId="1429"/>
    <cellStyle name="Normal 9 76" xfId="1430"/>
    <cellStyle name="Normal 9 77" xfId="1431"/>
    <cellStyle name="Normal 9 78" xfId="1432"/>
    <cellStyle name="Normal 9 79" xfId="1433"/>
    <cellStyle name="Normal 9 8" xfId="1434"/>
    <cellStyle name="Normal 9 80" xfId="1435"/>
    <cellStyle name="Normal 9 81" xfId="1436"/>
    <cellStyle name="Normal 9 82" xfId="1437"/>
    <cellStyle name="Normal 9 83" xfId="1438"/>
    <cellStyle name="Normal 9 84" xfId="1439"/>
    <cellStyle name="Normal 9 85" xfId="1440"/>
    <cellStyle name="Normal 9 86" xfId="1441"/>
    <cellStyle name="Normal 9 87" xfId="1442"/>
    <cellStyle name="Normal 9 9" xfId="1443"/>
    <cellStyle name="Normal 9_caratula generador 10 lamina" xfId="1744"/>
    <cellStyle name="Notas 2" xfId="1745"/>
    <cellStyle name="Porcentaje 2" xfId="1457"/>
    <cellStyle name="Porcentaje 2 2" xfId="1790"/>
    <cellStyle name="Porcentaje 3" xfId="1456"/>
    <cellStyle name="Porcentaje 3 2" xfId="1480"/>
    <cellStyle name="Porcentaje 4" xfId="1789"/>
    <cellStyle name="Porcentual 2" xfId="1791"/>
    <cellStyle name="Salida 2" xfId="1746"/>
    <cellStyle name="Texto de advertencia 2" xfId="1747"/>
    <cellStyle name="Texto explicativo 2" xfId="1748"/>
    <cellStyle name="Título 2 2" xfId="1751"/>
    <cellStyle name="Título 3 2" xfId="1752"/>
    <cellStyle name="Título 4" xfId="1749"/>
    <cellStyle name="Total 2" xfId="17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0</xdr:row>
      <xdr:rowOff>44824</xdr:rowOff>
    </xdr:from>
    <xdr:to>
      <xdr:col>1</xdr:col>
      <xdr:colOff>57049</xdr:colOff>
      <xdr:row>5</xdr:row>
      <xdr:rowOff>120750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4403"/>
        <a:stretch/>
      </xdr:blipFill>
      <xdr:spPr>
        <a:xfrm>
          <a:off x="112059" y="44824"/>
          <a:ext cx="918882" cy="1028426"/>
        </a:xfrm>
        <a:prstGeom prst="rect">
          <a:avLst/>
        </a:prstGeom>
      </xdr:spPr>
    </xdr:pic>
    <xdr:clientData/>
  </xdr:twoCellAnchor>
  <xdr:twoCellAnchor editAs="oneCell">
    <xdr:from>
      <xdr:col>1</xdr:col>
      <xdr:colOff>2577354</xdr:colOff>
      <xdr:row>0</xdr:row>
      <xdr:rowOff>44824</xdr:rowOff>
    </xdr:from>
    <xdr:to>
      <xdr:col>1</xdr:col>
      <xdr:colOff>4365145</xdr:colOff>
      <xdr:row>5</xdr:row>
      <xdr:rowOff>33618</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845"/>
        <a:stretch/>
      </xdr:blipFill>
      <xdr:spPr>
        <a:xfrm>
          <a:off x="3070413" y="44824"/>
          <a:ext cx="1787791" cy="9412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435"/>
  <sheetViews>
    <sheetView tabSelected="1" topLeftCell="A422" zoomScale="55" zoomScaleNormal="55" zoomScaleSheetLayoutView="85" workbookViewId="0">
      <selection activeCell="F431" sqref="F431"/>
    </sheetView>
  </sheetViews>
  <sheetFormatPr baseColWidth="10" defaultColWidth="12.5546875" defaultRowHeight="14.4"/>
  <cols>
    <col min="1" max="1" width="14.44140625" style="18" customWidth="1"/>
    <col min="2" max="2" width="91.5546875" style="19" customWidth="1"/>
    <col min="3" max="3" width="12.109375" style="53" customWidth="1"/>
    <col min="4" max="4" width="16" style="52" customWidth="1"/>
    <col min="5" max="5" width="19.44140625" style="20" customWidth="1"/>
    <col min="6" max="6" width="23.88671875" style="21" customWidth="1"/>
    <col min="7" max="7" width="10.44140625" style="6" bestFit="1" customWidth="1"/>
    <col min="8" max="8" width="2.88671875" style="6" customWidth="1"/>
    <col min="9" max="16384" width="12.5546875" style="6"/>
  </cols>
  <sheetData>
    <row r="1" spans="1:18">
      <c r="A1" s="3"/>
      <c r="B1" s="4"/>
      <c r="C1" s="112" t="s">
        <v>10</v>
      </c>
      <c r="D1" s="113"/>
      <c r="E1" s="113"/>
      <c r="F1" s="5"/>
    </row>
    <row r="2" spans="1:18">
      <c r="A2" s="93"/>
      <c r="B2" s="7"/>
      <c r="C2" s="110" t="s">
        <v>16</v>
      </c>
      <c r="D2" s="111"/>
      <c r="E2" s="111"/>
      <c r="F2" s="1"/>
    </row>
    <row r="3" spans="1:18">
      <c r="A3" s="93"/>
      <c r="B3" s="7"/>
      <c r="C3" s="110"/>
      <c r="D3" s="111"/>
      <c r="E3" s="111"/>
      <c r="F3" s="114" t="s">
        <v>13</v>
      </c>
    </row>
    <row r="4" spans="1:18">
      <c r="A4" s="93"/>
      <c r="B4" s="7"/>
      <c r="C4" s="110"/>
      <c r="D4" s="111"/>
      <c r="E4" s="111"/>
      <c r="F4" s="114"/>
    </row>
    <row r="5" spans="1:18">
      <c r="A5" s="110"/>
      <c r="B5" s="111"/>
      <c r="C5" s="110"/>
      <c r="D5" s="111"/>
      <c r="E5" s="111"/>
      <c r="F5" s="114"/>
    </row>
    <row r="6" spans="1:18">
      <c r="A6" s="110" t="s">
        <v>12</v>
      </c>
      <c r="B6" s="115"/>
      <c r="C6" s="110"/>
      <c r="D6" s="111"/>
      <c r="E6" s="111"/>
      <c r="F6" s="114"/>
    </row>
    <row r="7" spans="1:18">
      <c r="A7" s="11" t="s">
        <v>5</v>
      </c>
      <c r="B7" s="12" t="s">
        <v>3</v>
      </c>
      <c r="C7" s="11" t="s">
        <v>0</v>
      </c>
      <c r="D7" s="13" t="s">
        <v>1</v>
      </c>
      <c r="E7" s="14" t="s">
        <v>4</v>
      </c>
      <c r="F7" s="15" t="s">
        <v>2</v>
      </c>
      <c r="O7" s="27"/>
      <c r="P7" s="27"/>
    </row>
    <row r="8" spans="1:18">
      <c r="A8" s="17" t="s">
        <v>42</v>
      </c>
      <c r="B8" s="9" t="s">
        <v>41</v>
      </c>
      <c r="C8" s="61"/>
      <c r="D8" s="62"/>
      <c r="E8" s="63"/>
      <c r="F8" s="64">
        <f>+F9+F12+F21+F30+F43+F55+F60+F73+F83+F111+F139+F174</f>
        <v>0</v>
      </c>
      <c r="P8" s="27"/>
      <c r="R8" s="27"/>
    </row>
    <row r="9" spans="1:18">
      <c r="A9" s="29" t="s">
        <v>43</v>
      </c>
      <c r="B9" s="30" t="s">
        <v>11</v>
      </c>
      <c r="C9" s="54"/>
      <c r="D9" s="51"/>
      <c r="E9" s="28"/>
      <c r="F9" s="31">
        <f>SUM(F10:F11)</f>
        <v>0</v>
      </c>
      <c r="G9" s="16"/>
      <c r="Q9" s="27"/>
      <c r="R9" s="27"/>
    </row>
    <row r="10" spans="1:18" ht="57.6">
      <c r="A10" s="24" t="s">
        <v>44</v>
      </c>
      <c r="B10" s="26" t="s">
        <v>460</v>
      </c>
      <c r="C10" s="23" t="s">
        <v>6</v>
      </c>
      <c r="D10" s="25">
        <v>1</v>
      </c>
      <c r="E10" s="22"/>
      <c r="F10" s="22">
        <f>ROUND(E10*D10,2)</f>
        <v>0</v>
      </c>
      <c r="H10" s="37"/>
      <c r="P10" s="27"/>
      <c r="R10" s="27"/>
    </row>
    <row r="11" spans="1:18" ht="57.6">
      <c r="A11" s="24" t="s">
        <v>45</v>
      </c>
      <c r="B11" s="26" t="s">
        <v>461</v>
      </c>
      <c r="C11" s="23" t="s">
        <v>9</v>
      </c>
      <c r="D11" s="25">
        <v>100</v>
      </c>
      <c r="E11" s="22"/>
      <c r="F11" s="22">
        <f>ROUND(E11*D11,2)</f>
        <v>0</v>
      </c>
      <c r="H11" s="37"/>
      <c r="P11" s="27"/>
      <c r="R11" s="27"/>
    </row>
    <row r="12" spans="1:18">
      <c r="A12" s="29" t="s">
        <v>46</v>
      </c>
      <c r="B12" s="30" t="s">
        <v>32</v>
      </c>
      <c r="C12" s="54"/>
      <c r="D12" s="51"/>
      <c r="E12" s="28"/>
      <c r="F12" s="31">
        <f>SUM(F13:F20)</f>
        <v>0</v>
      </c>
      <c r="G12" s="16"/>
      <c r="O12" s="27"/>
      <c r="P12" s="27"/>
    </row>
    <row r="13" spans="1:18" ht="43.2">
      <c r="A13" s="24" t="s">
        <v>462</v>
      </c>
      <c r="B13" s="26" t="s">
        <v>463</v>
      </c>
      <c r="C13" s="23" t="s">
        <v>8</v>
      </c>
      <c r="D13" s="25">
        <v>45</v>
      </c>
      <c r="E13" s="22"/>
      <c r="F13" s="22">
        <f t="shared" ref="F13:F29" si="0">ROUND(E13*D13,2)</f>
        <v>0</v>
      </c>
      <c r="O13" s="27"/>
      <c r="P13" s="27"/>
      <c r="R13" s="27"/>
    </row>
    <row r="14" spans="1:18" ht="72">
      <c r="A14" s="24" t="s">
        <v>464</v>
      </c>
      <c r="B14" s="26" t="s">
        <v>465</v>
      </c>
      <c r="C14" s="23" t="s">
        <v>7</v>
      </c>
      <c r="D14" s="25">
        <v>135</v>
      </c>
      <c r="E14" s="22"/>
      <c r="F14" s="22">
        <f t="shared" si="0"/>
        <v>0</v>
      </c>
      <c r="O14" s="27"/>
      <c r="P14" s="27"/>
      <c r="R14" s="27"/>
    </row>
    <row r="15" spans="1:18" s="97" customFormat="1" ht="43.2">
      <c r="A15" s="94" t="s">
        <v>466</v>
      </c>
      <c r="B15" s="92" t="s">
        <v>813</v>
      </c>
      <c r="C15" s="95" t="s">
        <v>8</v>
      </c>
      <c r="D15" s="96">
        <v>150</v>
      </c>
      <c r="E15" s="22"/>
      <c r="F15" s="22">
        <f t="shared" si="0"/>
        <v>0</v>
      </c>
      <c r="O15" s="98"/>
      <c r="P15" s="98"/>
      <c r="Q15" s="98"/>
      <c r="R15" s="98"/>
    </row>
    <row r="16" spans="1:18" s="97" customFormat="1" ht="129.6">
      <c r="A16" s="94" t="s">
        <v>467</v>
      </c>
      <c r="B16" s="92" t="s">
        <v>812</v>
      </c>
      <c r="C16" s="95" t="s">
        <v>9</v>
      </c>
      <c r="D16" s="96">
        <v>150</v>
      </c>
      <c r="E16" s="22"/>
      <c r="F16" s="22">
        <f t="shared" si="0"/>
        <v>0</v>
      </c>
      <c r="O16" s="98"/>
      <c r="P16" s="98"/>
      <c r="R16" s="98"/>
    </row>
    <row r="17" spans="1:18" s="97" customFormat="1" ht="86.4">
      <c r="A17" s="94" t="s">
        <v>468</v>
      </c>
      <c r="B17" s="92" t="s">
        <v>469</v>
      </c>
      <c r="C17" s="95" t="s">
        <v>8</v>
      </c>
      <c r="D17" s="96">
        <v>180</v>
      </c>
      <c r="E17" s="22"/>
      <c r="F17" s="22">
        <f t="shared" si="0"/>
        <v>0</v>
      </c>
      <c r="H17" s="99"/>
      <c r="P17" s="98"/>
      <c r="R17" s="98"/>
    </row>
    <row r="18" spans="1:18" s="97" customFormat="1" ht="86.4">
      <c r="A18" s="94" t="s">
        <v>470</v>
      </c>
      <c r="B18" s="92" t="s">
        <v>471</v>
      </c>
      <c r="C18" s="95" t="s">
        <v>9</v>
      </c>
      <c r="D18" s="96">
        <v>150</v>
      </c>
      <c r="E18" s="22"/>
      <c r="F18" s="22">
        <f t="shared" si="0"/>
        <v>0</v>
      </c>
      <c r="P18" s="98"/>
      <c r="R18" s="98"/>
    </row>
    <row r="19" spans="1:18" ht="43.2">
      <c r="A19" s="24" t="s">
        <v>472</v>
      </c>
      <c r="B19" s="26" t="s">
        <v>473</v>
      </c>
      <c r="C19" s="23" t="s">
        <v>7</v>
      </c>
      <c r="D19" s="25">
        <v>18</v>
      </c>
      <c r="E19" s="22"/>
      <c r="F19" s="22">
        <f t="shared" si="0"/>
        <v>0</v>
      </c>
      <c r="P19" s="27"/>
      <c r="R19" s="27"/>
    </row>
    <row r="20" spans="1:18" ht="57.6">
      <c r="A20" s="24" t="s">
        <v>474</v>
      </c>
      <c r="B20" s="26" t="s">
        <v>475</v>
      </c>
      <c r="C20" s="23" t="s">
        <v>7</v>
      </c>
      <c r="D20" s="25">
        <v>230</v>
      </c>
      <c r="E20" s="22"/>
      <c r="F20" s="22">
        <f t="shared" si="0"/>
        <v>0</v>
      </c>
      <c r="P20" s="27"/>
    </row>
    <row r="21" spans="1:18">
      <c r="A21" s="109" t="s">
        <v>476</v>
      </c>
      <c r="B21" s="81" t="s">
        <v>477</v>
      </c>
      <c r="C21" s="81"/>
      <c r="D21" s="81"/>
      <c r="E21" s="81"/>
      <c r="F21" s="32">
        <f>SUM(F22:F29)</f>
        <v>0</v>
      </c>
      <c r="G21" s="2"/>
      <c r="H21" s="2"/>
      <c r="P21" s="27"/>
      <c r="R21" s="27"/>
    </row>
    <row r="22" spans="1:18" ht="57.6">
      <c r="A22" s="24" t="s">
        <v>47</v>
      </c>
      <c r="B22" s="26" t="s">
        <v>478</v>
      </c>
      <c r="C22" s="23" t="s">
        <v>8</v>
      </c>
      <c r="D22" s="25">
        <v>2000</v>
      </c>
      <c r="E22" s="22"/>
      <c r="F22" s="22">
        <f t="shared" si="0"/>
        <v>0</v>
      </c>
      <c r="G22" s="2"/>
      <c r="H22" s="2"/>
      <c r="P22" s="27"/>
      <c r="R22" s="27"/>
    </row>
    <row r="23" spans="1:18" s="97" customFormat="1" ht="43.2">
      <c r="A23" s="94" t="s">
        <v>48</v>
      </c>
      <c r="B23" s="92" t="s">
        <v>473</v>
      </c>
      <c r="C23" s="95" t="s">
        <v>7</v>
      </c>
      <c r="D23" s="96">
        <v>1200</v>
      </c>
      <c r="E23" s="22"/>
      <c r="F23" s="22">
        <f t="shared" si="0"/>
        <v>0</v>
      </c>
      <c r="G23" s="100"/>
      <c r="P23" s="98"/>
      <c r="R23" s="98"/>
    </row>
    <row r="24" spans="1:18" s="97" customFormat="1" ht="57.6">
      <c r="A24" s="94" t="s">
        <v>49</v>
      </c>
      <c r="B24" s="92" t="s">
        <v>475</v>
      </c>
      <c r="C24" s="95" t="s">
        <v>7</v>
      </c>
      <c r="D24" s="96">
        <v>400</v>
      </c>
      <c r="E24" s="22"/>
      <c r="F24" s="22">
        <f t="shared" si="0"/>
        <v>0</v>
      </c>
      <c r="G24" s="100"/>
      <c r="P24" s="98"/>
      <c r="R24" s="98"/>
    </row>
    <row r="25" spans="1:18" ht="57.6">
      <c r="A25" s="24" t="s">
        <v>50</v>
      </c>
      <c r="B25" s="26" t="s">
        <v>479</v>
      </c>
      <c r="C25" s="23" t="s">
        <v>7</v>
      </c>
      <c r="D25" s="25">
        <v>400</v>
      </c>
      <c r="E25" s="22"/>
      <c r="F25" s="22">
        <f t="shared" si="0"/>
        <v>0</v>
      </c>
      <c r="G25" s="2"/>
      <c r="P25" s="27"/>
      <c r="R25" s="27"/>
    </row>
    <row r="26" spans="1:18" ht="72">
      <c r="A26" s="24" t="s">
        <v>51</v>
      </c>
      <c r="B26" s="26" t="s">
        <v>480</v>
      </c>
      <c r="C26" s="23" t="s">
        <v>7</v>
      </c>
      <c r="D26" s="25">
        <v>400</v>
      </c>
      <c r="E26" s="22"/>
      <c r="F26" s="22">
        <f t="shared" si="0"/>
        <v>0</v>
      </c>
      <c r="G26" s="2"/>
      <c r="P26" s="27"/>
    </row>
    <row r="27" spans="1:18" ht="115.2">
      <c r="A27" s="24" t="s">
        <v>52</v>
      </c>
      <c r="B27" s="26" t="s">
        <v>802</v>
      </c>
      <c r="C27" s="23" t="s">
        <v>8</v>
      </c>
      <c r="D27" s="25">
        <f>D22</f>
        <v>2000</v>
      </c>
      <c r="E27" s="22"/>
      <c r="F27" s="22">
        <f t="shared" si="0"/>
        <v>0</v>
      </c>
      <c r="G27" s="2"/>
      <c r="K27" s="82"/>
      <c r="M27" s="27"/>
      <c r="O27" s="27"/>
      <c r="P27" s="27"/>
    </row>
    <row r="28" spans="1:18" ht="144">
      <c r="A28" s="24" t="s">
        <v>53</v>
      </c>
      <c r="B28" s="26" t="s">
        <v>481</v>
      </c>
      <c r="C28" s="23" t="s">
        <v>8</v>
      </c>
      <c r="D28" s="25">
        <v>2000</v>
      </c>
      <c r="E28" s="22"/>
      <c r="F28" s="22">
        <f t="shared" si="0"/>
        <v>0</v>
      </c>
      <c r="G28" s="2"/>
      <c r="P28" s="27"/>
    </row>
    <row r="29" spans="1:18" ht="72">
      <c r="A29" s="24" t="s">
        <v>54</v>
      </c>
      <c r="B29" s="26" t="s">
        <v>482</v>
      </c>
      <c r="C29" s="23" t="s">
        <v>29</v>
      </c>
      <c r="D29" s="25">
        <v>60</v>
      </c>
      <c r="E29" s="22"/>
      <c r="F29" s="22">
        <f t="shared" si="0"/>
        <v>0</v>
      </c>
      <c r="G29" s="2"/>
      <c r="H29" s="42"/>
      <c r="I29" s="43"/>
      <c r="P29" s="27"/>
      <c r="R29" s="27"/>
    </row>
    <row r="30" spans="1:18">
      <c r="A30" s="76" t="s">
        <v>55</v>
      </c>
      <c r="B30" s="77" t="s">
        <v>31</v>
      </c>
      <c r="C30" s="50"/>
      <c r="D30" s="50"/>
      <c r="E30" s="33"/>
      <c r="F30" s="34">
        <f>+SUM(F31:F42)</f>
        <v>0</v>
      </c>
      <c r="G30" s="2"/>
      <c r="H30" s="2"/>
      <c r="P30" s="27"/>
    </row>
    <row r="31" spans="1:18" ht="43.2">
      <c r="A31" s="24" t="s">
        <v>56</v>
      </c>
      <c r="B31" s="26" t="s">
        <v>483</v>
      </c>
      <c r="C31" s="23" t="s">
        <v>8</v>
      </c>
      <c r="D31" s="25">
        <v>1650</v>
      </c>
      <c r="E31" s="22"/>
      <c r="F31" s="22">
        <f t="shared" ref="F31:F58" si="1">ROUND(E31*D31,2)</f>
        <v>0</v>
      </c>
      <c r="G31" s="2"/>
      <c r="H31" s="2"/>
      <c r="P31" s="27"/>
      <c r="R31" s="27"/>
    </row>
    <row r="32" spans="1:18" ht="43.2">
      <c r="A32" s="24" t="s">
        <v>57</v>
      </c>
      <c r="B32" s="26" t="s">
        <v>484</v>
      </c>
      <c r="C32" s="23" t="s">
        <v>7</v>
      </c>
      <c r="D32" s="25">
        <v>238.38</v>
      </c>
      <c r="E32" s="22"/>
      <c r="F32" s="22">
        <f t="shared" si="1"/>
        <v>0</v>
      </c>
      <c r="G32" s="2"/>
      <c r="H32" s="2"/>
      <c r="P32" s="27"/>
      <c r="R32" s="27"/>
    </row>
    <row r="33" spans="1:18" ht="43.2">
      <c r="A33" s="24" t="s">
        <v>58</v>
      </c>
      <c r="B33" s="26" t="s">
        <v>473</v>
      </c>
      <c r="C33" s="23" t="s">
        <v>7</v>
      </c>
      <c r="D33" s="25">
        <v>85</v>
      </c>
      <c r="E33" s="22"/>
      <c r="F33" s="22">
        <f t="shared" si="1"/>
        <v>0</v>
      </c>
      <c r="G33" s="2"/>
      <c r="H33" s="2"/>
      <c r="P33" s="27"/>
      <c r="R33" s="27"/>
    </row>
    <row r="34" spans="1:18" ht="72">
      <c r="A34" s="24" t="s">
        <v>59</v>
      </c>
      <c r="B34" s="26" t="s">
        <v>485</v>
      </c>
      <c r="C34" s="23" t="s">
        <v>9</v>
      </c>
      <c r="D34" s="25">
        <v>220</v>
      </c>
      <c r="E34" s="22"/>
      <c r="F34" s="22">
        <f t="shared" si="1"/>
        <v>0</v>
      </c>
      <c r="G34" s="2"/>
      <c r="H34" s="2"/>
      <c r="P34" s="27"/>
      <c r="R34" s="27"/>
    </row>
    <row r="35" spans="1:18" ht="57.6">
      <c r="A35" s="24" t="s">
        <v>60</v>
      </c>
      <c r="B35" s="26" t="s">
        <v>486</v>
      </c>
      <c r="C35" s="23" t="s">
        <v>8</v>
      </c>
      <c r="D35" s="25">
        <v>1650</v>
      </c>
      <c r="E35" s="22"/>
      <c r="F35" s="22">
        <f t="shared" si="1"/>
        <v>0</v>
      </c>
      <c r="G35" s="2"/>
      <c r="H35" s="2"/>
      <c r="P35" s="27"/>
      <c r="R35" s="27"/>
    </row>
    <row r="36" spans="1:18" ht="230.4">
      <c r="A36" s="24" t="s">
        <v>61</v>
      </c>
      <c r="B36" s="26" t="s">
        <v>487</v>
      </c>
      <c r="C36" s="23" t="s">
        <v>8</v>
      </c>
      <c r="D36" s="25">
        <v>750</v>
      </c>
      <c r="E36" s="22"/>
      <c r="F36" s="22">
        <f t="shared" si="1"/>
        <v>0</v>
      </c>
      <c r="O36" s="27"/>
      <c r="P36" s="27"/>
      <c r="Q36" s="27"/>
      <c r="R36" s="27"/>
    </row>
    <row r="37" spans="1:18" ht="273.60000000000002">
      <c r="A37" s="24" t="s">
        <v>62</v>
      </c>
      <c r="B37" s="26" t="s">
        <v>488</v>
      </c>
      <c r="C37" s="23"/>
      <c r="D37" s="25">
        <v>835</v>
      </c>
      <c r="E37" s="22"/>
      <c r="F37" s="22">
        <f t="shared" si="1"/>
        <v>0</v>
      </c>
      <c r="O37" s="27"/>
      <c r="P37" s="27"/>
    </row>
    <row r="38" spans="1:18" ht="72">
      <c r="A38" s="24" t="s">
        <v>63</v>
      </c>
      <c r="B38" s="26" t="s">
        <v>28</v>
      </c>
      <c r="C38" s="23" t="s">
        <v>29</v>
      </c>
      <c r="D38" s="25">
        <v>60</v>
      </c>
      <c r="E38" s="22"/>
      <c r="F38" s="22">
        <f t="shared" si="1"/>
        <v>0</v>
      </c>
      <c r="K38" s="19"/>
      <c r="O38" s="27"/>
      <c r="P38" s="27"/>
    </row>
    <row r="39" spans="1:18" ht="230.4">
      <c r="A39" s="24" t="s">
        <v>489</v>
      </c>
      <c r="B39" s="26" t="s">
        <v>490</v>
      </c>
      <c r="C39" s="23" t="s">
        <v>9</v>
      </c>
      <c r="D39" s="25">
        <v>235</v>
      </c>
      <c r="E39" s="22"/>
      <c r="F39" s="22">
        <f t="shared" si="1"/>
        <v>0</v>
      </c>
      <c r="P39" s="27"/>
      <c r="R39" s="27"/>
    </row>
    <row r="40" spans="1:18" ht="72">
      <c r="A40" s="24" t="s">
        <v>491</v>
      </c>
      <c r="B40" s="26" t="s">
        <v>492</v>
      </c>
      <c r="C40" s="23" t="s">
        <v>9</v>
      </c>
      <c r="D40" s="25">
        <v>220</v>
      </c>
      <c r="E40" s="22"/>
      <c r="F40" s="22">
        <f t="shared" si="1"/>
        <v>0</v>
      </c>
      <c r="P40" s="27"/>
      <c r="R40" s="27"/>
    </row>
    <row r="41" spans="1:18" ht="43.2">
      <c r="A41" s="24" t="s">
        <v>64</v>
      </c>
      <c r="B41" s="26" t="s">
        <v>493</v>
      </c>
      <c r="C41" s="23" t="s">
        <v>9</v>
      </c>
      <c r="D41" s="25">
        <v>220</v>
      </c>
      <c r="E41" s="22"/>
      <c r="F41" s="22">
        <f t="shared" si="1"/>
        <v>0</v>
      </c>
      <c r="P41" s="27"/>
      <c r="R41" s="27"/>
    </row>
    <row r="42" spans="1:18" s="97" customFormat="1" ht="72">
      <c r="A42" s="94" t="s">
        <v>491</v>
      </c>
      <c r="B42" s="92" t="s">
        <v>811</v>
      </c>
      <c r="C42" s="95" t="s">
        <v>9</v>
      </c>
      <c r="D42" s="96">
        <v>10</v>
      </c>
      <c r="E42" s="22"/>
      <c r="F42" s="22">
        <f t="shared" si="1"/>
        <v>0</v>
      </c>
      <c r="P42" s="98"/>
      <c r="R42" s="98"/>
    </row>
    <row r="43" spans="1:18">
      <c r="A43" s="50" t="s">
        <v>65</v>
      </c>
      <c r="B43" s="77" t="s">
        <v>17</v>
      </c>
      <c r="C43" s="50"/>
      <c r="D43" s="50"/>
      <c r="E43" s="33"/>
      <c r="F43" s="34">
        <f>+SUM(F44:F54)</f>
        <v>0</v>
      </c>
      <c r="P43" s="27"/>
    </row>
    <row r="44" spans="1:18" ht="144">
      <c r="A44" s="24" t="s">
        <v>66</v>
      </c>
      <c r="B44" s="26" t="s">
        <v>494</v>
      </c>
      <c r="C44" s="23" t="s">
        <v>8</v>
      </c>
      <c r="D44" s="25">
        <v>13</v>
      </c>
      <c r="E44" s="22"/>
      <c r="F44" s="22">
        <f t="shared" si="1"/>
        <v>0</v>
      </c>
      <c r="K44" s="59"/>
      <c r="L44" s="59"/>
      <c r="M44" s="59"/>
      <c r="N44" s="59"/>
      <c r="O44" s="59"/>
      <c r="P44" s="60"/>
      <c r="Q44" s="60"/>
      <c r="R44" s="60"/>
    </row>
    <row r="45" spans="1:18" ht="158.4">
      <c r="A45" s="24" t="s">
        <v>67</v>
      </c>
      <c r="B45" s="26" t="s">
        <v>495</v>
      </c>
      <c r="C45" s="23" t="s">
        <v>8</v>
      </c>
      <c r="D45" s="25">
        <v>9</v>
      </c>
      <c r="E45" s="22"/>
      <c r="F45" s="22">
        <f t="shared" si="1"/>
        <v>0</v>
      </c>
      <c r="P45" s="27"/>
      <c r="Q45" s="27"/>
      <c r="R45" s="27"/>
    </row>
    <row r="46" spans="1:18" ht="57.6">
      <c r="A46" s="24" t="s">
        <v>68</v>
      </c>
      <c r="B46" s="26" t="s">
        <v>496</v>
      </c>
      <c r="C46" s="23" t="s">
        <v>8</v>
      </c>
      <c r="D46" s="25">
        <v>360</v>
      </c>
      <c r="E46" s="22"/>
      <c r="F46" s="22">
        <f t="shared" si="1"/>
        <v>0</v>
      </c>
      <c r="H46" s="35"/>
      <c r="O46" s="27"/>
      <c r="P46" s="27"/>
      <c r="R46" s="27"/>
    </row>
    <row r="47" spans="1:18" ht="43.2">
      <c r="A47" s="24" t="s">
        <v>69</v>
      </c>
      <c r="B47" s="26" t="s">
        <v>497</v>
      </c>
      <c r="C47" s="23" t="s">
        <v>8</v>
      </c>
      <c r="D47" s="25">
        <v>360</v>
      </c>
      <c r="E47" s="22"/>
      <c r="F47" s="22">
        <f t="shared" si="1"/>
        <v>0</v>
      </c>
      <c r="H47" s="35"/>
      <c r="O47" s="27"/>
      <c r="P47" s="27"/>
      <c r="R47" s="27"/>
    </row>
    <row r="48" spans="1:18" s="59" customFormat="1" ht="72">
      <c r="A48" s="24" t="s">
        <v>70</v>
      </c>
      <c r="B48" s="26" t="s">
        <v>498</v>
      </c>
      <c r="C48" s="23" t="s">
        <v>8</v>
      </c>
      <c r="D48" s="25">
        <v>510</v>
      </c>
      <c r="E48" s="22"/>
      <c r="F48" s="22">
        <f t="shared" si="1"/>
        <v>0</v>
      </c>
      <c r="K48" s="6"/>
      <c r="L48" s="6"/>
      <c r="M48" s="6"/>
      <c r="N48" s="6"/>
      <c r="O48" s="6"/>
      <c r="P48" s="27"/>
      <c r="Q48" s="6"/>
      <c r="R48" s="27"/>
    </row>
    <row r="49" spans="1:18" ht="43.2">
      <c r="A49" s="24" t="s">
        <v>71</v>
      </c>
      <c r="B49" s="26" t="s">
        <v>499</v>
      </c>
      <c r="C49" s="23" t="s">
        <v>6</v>
      </c>
      <c r="D49" s="25">
        <v>28</v>
      </c>
      <c r="E49" s="22"/>
      <c r="F49" s="22">
        <f t="shared" si="1"/>
        <v>0</v>
      </c>
      <c r="P49" s="27"/>
      <c r="R49" s="27"/>
    </row>
    <row r="50" spans="1:18" ht="57.6">
      <c r="A50" s="24" t="s">
        <v>72</v>
      </c>
      <c r="B50" s="26" t="s">
        <v>500</v>
      </c>
      <c r="C50" s="23" t="s">
        <v>8</v>
      </c>
      <c r="D50" s="25">
        <v>360</v>
      </c>
      <c r="E50" s="22"/>
      <c r="F50" s="22">
        <f t="shared" si="1"/>
        <v>0</v>
      </c>
      <c r="P50" s="27"/>
      <c r="Q50" s="27"/>
      <c r="R50" s="27"/>
    </row>
    <row r="51" spans="1:18" ht="86.4">
      <c r="A51" s="24" t="s">
        <v>73</v>
      </c>
      <c r="B51" s="92" t="s">
        <v>501</v>
      </c>
      <c r="C51" s="23" t="s">
        <v>9</v>
      </c>
      <c r="D51" s="25">
        <v>25</v>
      </c>
      <c r="E51" s="22"/>
      <c r="F51" s="22">
        <f t="shared" si="1"/>
        <v>0</v>
      </c>
      <c r="G51" s="91"/>
      <c r="O51" s="27"/>
      <c r="P51" s="27"/>
      <c r="R51" s="27"/>
    </row>
    <row r="52" spans="1:18" s="97" customFormat="1" ht="86.4">
      <c r="A52" s="94" t="s">
        <v>74</v>
      </c>
      <c r="B52" s="92" t="s">
        <v>19</v>
      </c>
      <c r="C52" s="95" t="s">
        <v>9</v>
      </c>
      <c r="D52" s="96">
        <v>20</v>
      </c>
      <c r="E52" s="22"/>
      <c r="F52" s="22">
        <f t="shared" si="1"/>
        <v>0</v>
      </c>
      <c r="G52" s="101" t="s">
        <v>810</v>
      </c>
      <c r="O52" s="98"/>
      <c r="P52" s="98"/>
      <c r="Q52" s="98"/>
      <c r="R52" s="98"/>
    </row>
    <row r="53" spans="1:18" ht="57.6">
      <c r="A53" s="24" t="s">
        <v>75</v>
      </c>
      <c r="B53" s="26" t="s">
        <v>33</v>
      </c>
      <c r="C53" s="23" t="s">
        <v>6</v>
      </c>
      <c r="D53" s="25">
        <v>4</v>
      </c>
      <c r="E53" s="22"/>
      <c r="F53" s="22">
        <f t="shared" si="1"/>
        <v>0</v>
      </c>
      <c r="O53" s="27"/>
      <c r="P53" s="27"/>
      <c r="Q53" s="27"/>
      <c r="R53" s="27"/>
    </row>
    <row r="54" spans="1:18" ht="100.8">
      <c r="A54" s="24" t="s">
        <v>76</v>
      </c>
      <c r="B54" s="26" t="s">
        <v>35</v>
      </c>
      <c r="C54" s="23" t="s">
        <v>7</v>
      </c>
      <c r="D54" s="25">
        <v>45</v>
      </c>
      <c r="E54" s="22"/>
      <c r="F54" s="22">
        <f t="shared" si="1"/>
        <v>0</v>
      </c>
      <c r="K54" s="19"/>
      <c r="N54" s="27"/>
      <c r="O54" s="27"/>
      <c r="P54" s="27"/>
      <c r="Q54" s="27"/>
      <c r="R54" s="27"/>
    </row>
    <row r="55" spans="1:18">
      <c r="A55" s="76" t="s">
        <v>79</v>
      </c>
      <c r="B55" s="77" t="s">
        <v>20</v>
      </c>
      <c r="C55" s="78"/>
      <c r="D55" s="78"/>
      <c r="E55" s="77"/>
      <c r="F55" s="36">
        <f>+SUM(F56:F59)</f>
        <v>0</v>
      </c>
      <c r="O55" s="27"/>
      <c r="P55" s="27"/>
      <c r="Q55" s="27"/>
      <c r="R55" s="27"/>
    </row>
    <row r="56" spans="1:18" ht="72">
      <c r="A56" s="24" t="s">
        <v>78</v>
      </c>
      <c r="B56" s="26" t="s">
        <v>803</v>
      </c>
      <c r="C56" s="23" t="s">
        <v>6</v>
      </c>
      <c r="D56" s="25">
        <v>4</v>
      </c>
      <c r="E56" s="22"/>
      <c r="F56" s="22">
        <f t="shared" si="1"/>
        <v>0</v>
      </c>
      <c r="O56" s="27"/>
      <c r="P56" s="27"/>
      <c r="Q56" s="27"/>
      <c r="R56" s="27"/>
    </row>
    <row r="57" spans="1:18" ht="57.6">
      <c r="A57" s="24" t="s">
        <v>80</v>
      </c>
      <c r="B57" s="26" t="s">
        <v>804</v>
      </c>
      <c r="C57" s="23" t="s">
        <v>6</v>
      </c>
      <c r="D57" s="25">
        <v>58</v>
      </c>
      <c r="E57" s="22"/>
      <c r="F57" s="22">
        <f t="shared" si="1"/>
        <v>0</v>
      </c>
      <c r="O57" s="27"/>
      <c r="P57" s="27"/>
      <c r="Q57" s="27"/>
      <c r="R57" s="27"/>
    </row>
    <row r="58" spans="1:18" ht="57.6">
      <c r="A58" s="24" t="s">
        <v>81</v>
      </c>
      <c r="B58" s="26" t="s">
        <v>805</v>
      </c>
      <c r="C58" s="23" t="s">
        <v>6</v>
      </c>
      <c r="D58" s="25">
        <v>28</v>
      </c>
      <c r="E58" s="22"/>
      <c r="F58" s="22">
        <f t="shared" si="1"/>
        <v>0</v>
      </c>
      <c r="Q58" s="27"/>
      <c r="R58" s="27"/>
    </row>
    <row r="59" spans="1:18" s="97" customFormat="1" ht="57.6">
      <c r="A59" s="94"/>
      <c r="B59" s="92" t="s">
        <v>814</v>
      </c>
      <c r="C59" s="95" t="s">
        <v>6</v>
      </c>
      <c r="D59" s="96">
        <v>6</v>
      </c>
      <c r="E59" s="22"/>
      <c r="F59" s="22">
        <f t="shared" ref="F59" si="2">ROUND(E59*D59,2)</f>
        <v>0</v>
      </c>
      <c r="Q59" s="98"/>
      <c r="R59" s="98"/>
    </row>
    <row r="60" spans="1:18">
      <c r="A60" s="76" t="s">
        <v>77</v>
      </c>
      <c r="B60" s="77" t="s">
        <v>21</v>
      </c>
      <c r="C60" s="78"/>
      <c r="D60" s="78"/>
      <c r="E60" s="77"/>
      <c r="F60" s="36">
        <f>SUM(F61:F72)</f>
        <v>0</v>
      </c>
      <c r="Q60" s="27"/>
      <c r="R60" s="27"/>
    </row>
    <row r="61" spans="1:18" ht="86.4">
      <c r="A61" s="24" t="s">
        <v>82</v>
      </c>
      <c r="B61" s="26" t="s">
        <v>806</v>
      </c>
      <c r="C61" s="23" t="s">
        <v>6</v>
      </c>
      <c r="D61" s="25">
        <v>25</v>
      </c>
      <c r="E61" s="22"/>
      <c r="F61" s="22">
        <f t="shared" ref="F61:F82" si="3">ROUND(E61*D61,2)</f>
        <v>0</v>
      </c>
      <c r="O61" s="27"/>
      <c r="P61" s="27"/>
      <c r="Q61" s="27"/>
      <c r="R61" s="27"/>
    </row>
    <row r="62" spans="1:18" ht="43.2">
      <c r="A62" s="24" t="s">
        <v>83</v>
      </c>
      <c r="B62" s="26" t="s">
        <v>502</v>
      </c>
      <c r="C62" s="23" t="s">
        <v>6</v>
      </c>
      <c r="D62" s="25">
        <v>4</v>
      </c>
      <c r="E62" s="22"/>
      <c r="F62" s="22">
        <f t="shared" si="3"/>
        <v>0</v>
      </c>
      <c r="O62" s="27"/>
      <c r="P62" s="27"/>
      <c r="Q62" s="27"/>
      <c r="R62" s="27"/>
    </row>
    <row r="63" spans="1:18" ht="43.2">
      <c r="A63" s="24" t="s">
        <v>84</v>
      </c>
      <c r="B63" s="26" t="s">
        <v>503</v>
      </c>
      <c r="C63" s="23" t="s">
        <v>6</v>
      </c>
      <c r="D63" s="25">
        <v>1</v>
      </c>
      <c r="E63" s="22"/>
      <c r="F63" s="22">
        <f t="shared" si="3"/>
        <v>0</v>
      </c>
      <c r="O63" s="27"/>
      <c r="P63" s="27"/>
      <c r="Q63" s="27"/>
      <c r="R63" s="27"/>
    </row>
    <row r="64" spans="1:18" ht="43.2">
      <c r="A64" s="24" t="s">
        <v>85</v>
      </c>
      <c r="B64" s="26" t="s">
        <v>504</v>
      </c>
      <c r="C64" s="23" t="s">
        <v>6</v>
      </c>
      <c r="D64" s="25">
        <v>48</v>
      </c>
      <c r="E64" s="22"/>
      <c r="F64" s="22">
        <f t="shared" si="3"/>
        <v>0</v>
      </c>
      <c r="O64" s="27"/>
      <c r="P64" s="27"/>
      <c r="Q64" s="27"/>
      <c r="R64" s="27"/>
    </row>
    <row r="65" spans="1:18" ht="72">
      <c r="A65" s="24" t="s">
        <v>86</v>
      </c>
      <c r="B65" s="26" t="s">
        <v>505</v>
      </c>
      <c r="C65" s="23" t="s">
        <v>9</v>
      </c>
      <c r="D65" s="25">
        <v>110</v>
      </c>
      <c r="E65" s="22"/>
      <c r="F65" s="22">
        <f t="shared" si="3"/>
        <v>0</v>
      </c>
      <c r="O65" s="27"/>
      <c r="P65" s="27"/>
      <c r="Q65" s="27"/>
    </row>
    <row r="66" spans="1:18" ht="72">
      <c r="A66" s="24" t="s">
        <v>87</v>
      </c>
      <c r="B66" s="26" t="s">
        <v>506</v>
      </c>
      <c r="C66" s="23" t="s">
        <v>9</v>
      </c>
      <c r="D66" s="25">
        <v>23</v>
      </c>
      <c r="E66" s="22"/>
      <c r="F66" s="22">
        <f t="shared" si="3"/>
        <v>0</v>
      </c>
      <c r="O66" s="27"/>
      <c r="P66" s="27"/>
      <c r="R66" s="27"/>
    </row>
    <row r="67" spans="1:18" ht="86.4">
      <c r="A67" s="24" t="s">
        <v>88</v>
      </c>
      <c r="B67" s="26" t="s">
        <v>507</v>
      </c>
      <c r="C67" s="23" t="s">
        <v>9</v>
      </c>
      <c r="D67" s="25">
        <v>110</v>
      </c>
      <c r="E67" s="22"/>
      <c r="F67" s="22">
        <f t="shared" si="3"/>
        <v>0</v>
      </c>
      <c r="O67" s="27"/>
      <c r="P67" s="27"/>
      <c r="R67" s="27"/>
    </row>
    <row r="68" spans="1:18" ht="115.2">
      <c r="A68" s="24" t="s">
        <v>89</v>
      </c>
      <c r="B68" s="26" t="s">
        <v>508</v>
      </c>
      <c r="C68" s="23" t="s">
        <v>6</v>
      </c>
      <c r="D68" s="25">
        <v>1</v>
      </c>
      <c r="E68" s="22"/>
      <c r="F68" s="22">
        <f t="shared" si="3"/>
        <v>0</v>
      </c>
      <c r="O68" s="27"/>
      <c r="P68" s="27"/>
      <c r="R68" s="27"/>
    </row>
    <row r="69" spans="1:18" ht="201.6">
      <c r="A69" s="24" t="s">
        <v>90</v>
      </c>
      <c r="B69" s="26" t="s">
        <v>509</v>
      </c>
      <c r="C69" s="23" t="s">
        <v>6</v>
      </c>
      <c r="D69" s="25">
        <v>1</v>
      </c>
      <c r="E69" s="22"/>
      <c r="F69" s="22">
        <f t="shared" si="3"/>
        <v>0</v>
      </c>
      <c r="O69" s="27"/>
      <c r="P69" s="27"/>
      <c r="R69" s="27"/>
    </row>
    <row r="70" spans="1:18" s="97" customFormat="1" ht="115.2">
      <c r="A70" s="94" t="s">
        <v>510</v>
      </c>
      <c r="B70" s="92" t="s">
        <v>817</v>
      </c>
      <c r="C70" s="95" t="s">
        <v>6</v>
      </c>
      <c r="D70" s="96">
        <v>2</v>
      </c>
      <c r="E70" s="22"/>
      <c r="F70" s="22">
        <f t="shared" si="3"/>
        <v>0</v>
      </c>
      <c r="H70" s="102" t="s">
        <v>34</v>
      </c>
      <c r="P70" s="98"/>
      <c r="Q70" s="98"/>
      <c r="R70" s="98"/>
    </row>
    <row r="71" spans="1:18" ht="72">
      <c r="A71" s="24" t="s">
        <v>91</v>
      </c>
      <c r="B71" s="26" t="s">
        <v>511</v>
      </c>
      <c r="C71" s="23" t="s">
        <v>9</v>
      </c>
      <c r="D71" s="25">
        <v>4.8</v>
      </c>
      <c r="E71" s="22"/>
      <c r="F71" s="22">
        <f t="shared" si="3"/>
        <v>0</v>
      </c>
      <c r="P71" s="27"/>
      <c r="R71" s="27"/>
    </row>
    <row r="72" spans="1:18" ht="72">
      <c r="A72" s="24" t="s">
        <v>92</v>
      </c>
      <c r="B72" s="26" t="s">
        <v>512</v>
      </c>
      <c r="C72" s="23" t="s">
        <v>9</v>
      </c>
      <c r="D72" s="25">
        <v>160</v>
      </c>
      <c r="E72" s="22"/>
      <c r="F72" s="22">
        <f t="shared" si="3"/>
        <v>0</v>
      </c>
      <c r="P72" s="27"/>
      <c r="Q72" s="27"/>
      <c r="R72" s="27"/>
    </row>
    <row r="73" spans="1:18">
      <c r="A73" s="76" t="s">
        <v>818</v>
      </c>
      <c r="B73" s="77" t="s">
        <v>15</v>
      </c>
      <c r="C73" s="78"/>
      <c r="D73" s="78"/>
      <c r="E73" s="77"/>
      <c r="F73" s="36">
        <f>SUM(F74:F82)</f>
        <v>0</v>
      </c>
      <c r="P73" s="27"/>
      <c r="R73" s="27"/>
    </row>
    <row r="74" spans="1:18" ht="43.2">
      <c r="A74" s="24" t="s">
        <v>93</v>
      </c>
      <c r="B74" s="26" t="s">
        <v>463</v>
      </c>
      <c r="C74" s="23" t="s">
        <v>8</v>
      </c>
      <c r="D74" s="25">
        <v>120</v>
      </c>
      <c r="E74" s="22"/>
      <c r="F74" s="22">
        <f t="shared" si="3"/>
        <v>0</v>
      </c>
      <c r="P74" s="27"/>
      <c r="R74" s="27"/>
    </row>
    <row r="75" spans="1:18" ht="129.6">
      <c r="A75" s="24" t="s">
        <v>94</v>
      </c>
      <c r="B75" s="26" t="s">
        <v>513</v>
      </c>
      <c r="C75" s="23" t="s">
        <v>8</v>
      </c>
      <c r="D75" s="25">
        <v>235</v>
      </c>
      <c r="E75" s="22"/>
      <c r="F75" s="22">
        <f t="shared" si="3"/>
        <v>0</v>
      </c>
      <c r="P75" s="27"/>
      <c r="R75" s="27"/>
    </row>
    <row r="76" spans="1:18" ht="86.4">
      <c r="A76" s="24" t="s">
        <v>95</v>
      </c>
      <c r="B76" s="26" t="s">
        <v>514</v>
      </c>
      <c r="C76" s="23" t="s">
        <v>14</v>
      </c>
      <c r="D76" s="25">
        <v>3518</v>
      </c>
      <c r="E76" s="22"/>
      <c r="F76" s="22">
        <f t="shared" si="3"/>
        <v>0</v>
      </c>
      <c r="P76" s="27"/>
      <c r="R76" s="27"/>
    </row>
    <row r="77" spans="1:18" ht="72">
      <c r="A77" s="24" t="s">
        <v>96</v>
      </c>
      <c r="B77" s="26" t="s">
        <v>515</v>
      </c>
      <c r="C77" s="23" t="s">
        <v>7</v>
      </c>
      <c r="D77" s="25">
        <v>35</v>
      </c>
      <c r="E77" s="22"/>
      <c r="F77" s="22">
        <f t="shared" si="3"/>
        <v>0</v>
      </c>
      <c r="P77" s="27"/>
      <c r="R77" s="27"/>
    </row>
    <row r="78" spans="1:18" ht="72">
      <c r="A78" s="24" t="s">
        <v>97</v>
      </c>
      <c r="B78" s="26" t="s">
        <v>516</v>
      </c>
      <c r="C78" s="23" t="s">
        <v>8</v>
      </c>
      <c r="D78" s="25">
        <v>56</v>
      </c>
      <c r="E78" s="22"/>
      <c r="F78" s="22">
        <f t="shared" si="3"/>
        <v>0</v>
      </c>
      <c r="P78" s="27"/>
      <c r="R78" s="27"/>
    </row>
    <row r="79" spans="1:18" ht="86.4">
      <c r="A79" s="24" t="s">
        <v>98</v>
      </c>
      <c r="B79" s="26" t="s">
        <v>517</v>
      </c>
      <c r="C79" s="23" t="s">
        <v>8</v>
      </c>
      <c r="D79" s="25">
        <v>70</v>
      </c>
      <c r="E79" s="22"/>
      <c r="F79" s="22">
        <f t="shared" si="3"/>
        <v>0</v>
      </c>
      <c r="R79" s="27"/>
    </row>
    <row r="80" spans="1:18" ht="43.2">
      <c r="A80" s="24" t="s">
        <v>99</v>
      </c>
      <c r="B80" s="26" t="s">
        <v>484</v>
      </c>
      <c r="C80" s="23" t="s">
        <v>7</v>
      </c>
      <c r="D80" s="25">
        <v>65</v>
      </c>
      <c r="E80" s="22"/>
      <c r="F80" s="22">
        <f t="shared" si="3"/>
        <v>0</v>
      </c>
      <c r="K80" s="37"/>
      <c r="L80" s="37"/>
      <c r="M80" s="37"/>
      <c r="N80" s="37"/>
      <c r="O80" s="37"/>
      <c r="P80" s="38"/>
      <c r="Q80" s="37"/>
      <c r="R80" s="38"/>
    </row>
    <row r="81" spans="1:18" ht="86.4">
      <c r="A81" s="24" t="s">
        <v>100</v>
      </c>
      <c r="B81" s="26" t="s">
        <v>518</v>
      </c>
      <c r="C81" s="23" t="s">
        <v>7</v>
      </c>
      <c r="D81" s="25">
        <v>20</v>
      </c>
      <c r="E81" s="22"/>
      <c r="F81" s="22">
        <f t="shared" si="3"/>
        <v>0</v>
      </c>
      <c r="K81" s="37"/>
      <c r="L81" s="37"/>
      <c r="M81" s="37"/>
      <c r="N81" s="37"/>
      <c r="O81" s="37"/>
      <c r="P81" s="38"/>
      <c r="Q81" s="37"/>
      <c r="R81" s="38"/>
    </row>
    <row r="82" spans="1:18" ht="57.6">
      <c r="A82" s="24" t="s">
        <v>101</v>
      </c>
      <c r="B82" s="26" t="s">
        <v>519</v>
      </c>
      <c r="C82" s="23" t="s">
        <v>7</v>
      </c>
      <c r="D82" s="25">
        <v>5</v>
      </c>
      <c r="E82" s="22"/>
      <c r="F82" s="22">
        <f t="shared" si="3"/>
        <v>0</v>
      </c>
      <c r="K82" s="37"/>
      <c r="L82" s="37"/>
      <c r="M82" s="37"/>
      <c r="N82" s="37"/>
      <c r="O82" s="37"/>
      <c r="P82" s="38"/>
      <c r="Q82" s="37"/>
      <c r="R82" s="38"/>
    </row>
    <row r="83" spans="1:18">
      <c r="A83" s="76" t="s">
        <v>102</v>
      </c>
      <c r="B83" s="77" t="s">
        <v>22</v>
      </c>
      <c r="C83" s="78"/>
      <c r="D83" s="78"/>
      <c r="E83" s="77"/>
      <c r="F83" s="40">
        <f>SUM(F84:F97)+F98</f>
        <v>0</v>
      </c>
      <c r="K83" s="37"/>
      <c r="L83" s="37"/>
      <c r="M83" s="37"/>
      <c r="N83" s="37"/>
      <c r="O83" s="37"/>
      <c r="P83" s="37"/>
      <c r="Q83" s="37"/>
      <c r="R83" s="38"/>
    </row>
    <row r="84" spans="1:18" s="37" customFormat="1" ht="43.2">
      <c r="A84" s="24" t="s">
        <v>103</v>
      </c>
      <c r="B84" s="26" t="s">
        <v>520</v>
      </c>
      <c r="C84" s="23" t="s">
        <v>9</v>
      </c>
      <c r="D84" s="25">
        <v>286.94</v>
      </c>
      <c r="E84" s="22"/>
      <c r="F84" s="22">
        <f t="shared" ref="F84:F97" si="4">ROUND(E84*D84,2)</f>
        <v>0</v>
      </c>
      <c r="Q84" s="38"/>
      <c r="R84" s="38"/>
    </row>
    <row r="85" spans="1:18" s="37" customFormat="1" ht="57.6">
      <c r="A85" s="24" t="s">
        <v>104</v>
      </c>
      <c r="B85" s="26" t="s">
        <v>521</v>
      </c>
      <c r="C85" s="23" t="s">
        <v>7</v>
      </c>
      <c r="D85" s="25">
        <v>35</v>
      </c>
      <c r="E85" s="22"/>
      <c r="F85" s="22">
        <f t="shared" si="4"/>
        <v>0</v>
      </c>
      <c r="P85" s="38"/>
      <c r="Q85" s="38"/>
      <c r="R85" s="38"/>
    </row>
    <row r="86" spans="1:18" s="37" customFormat="1" ht="43.2">
      <c r="A86" s="24" t="s">
        <v>105</v>
      </c>
      <c r="B86" s="26" t="s">
        <v>522</v>
      </c>
      <c r="C86" s="23" t="s">
        <v>7</v>
      </c>
      <c r="D86" s="25">
        <v>43</v>
      </c>
      <c r="E86" s="22"/>
      <c r="F86" s="22">
        <f t="shared" si="4"/>
        <v>0</v>
      </c>
      <c r="L86" s="41"/>
      <c r="Q86" s="38"/>
      <c r="R86" s="38"/>
    </row>
    <row r="87" spans="1:18" s="103" customFormat="1" ht="43.2">
      <c r="A87" s="94" t="s">
        <v>106</v>
      </c>
      <c r="B87" s="92" t="s">
        <v>523</v>
      </c>
      <c r="C87" s="95" t="s">
        <v>7</v>
      </c>
      <c r="D87" s="96">
        <v>43</v>
      </c>
      <c r="E87" s="22"/>
      <c r="F87" s="22">
        <f t="shared" si="4"/>
        <v>0</v>
      </c>
      <c r="O87" s="104"/>
      <c r="P87" s="104"/>
      <c r="Q87" s="104"/>
      <c r="R87" s="104"/>
    </row>
    <row r="88" spans="1:18" s="103" customFormat="1" ht="43.2">
      <c r="A88" s="94" t="s">
        <v>107</v>
      </c>
      <c r="B88" s="92" t="s">
        <v>524</v>
      </c>
      <c r="C88" s="95" t="s">
        <v>9</v>
      </c>
      <c r="D88" s="96">
        <v>80</v>
      </c>
      <c r="E88" s="22"/>
      <c r="F88" s="22">
        <f t="shared" si="4"/>
        <v>0</v>
      </c>
      <c r="O88" s="104"/>
      <c r="P88" s="104"/>
      <c r="Q88" s="104"/>
      <c r="R88" s="104"/>
    </row>
    <row r="89" spans="1:18" s="103" customFormat="1" ht="43.2">
      <c r="A89" s="94" t="s">
        <v>108</v>
      </c>
      <c r="B89" s="92" t="s">
        <v>525</v>
      </c>
      <c r="C89" s="95" t="s">
        <v>9</v>
      </c>
      <c r="D89" s="96">
        <v>350</v>
      </c>
      <c r="E89" s="22"/>
      <c r="F89" s="22">
        <f t="shared" si="4"/>
        <v>0</v>
      </c>
      <c r="P89" s="104"/>
      <c r="Q89" s="104"/>
      <c r="R89" s="104"/>
    </row>
    <row r="90" spans="1:18" s="103" customFormat="1" ht="43.2">
      <c r="A90" s="94" t="s">
        <v>109</v>
      </c>
      <c r="B90" s="92" t="s">
        <v>526</v>
      </c>
      <c r="C90" s="95" t="s">
        <v>6</v>
      </c>
      <c r="D90" s="96">
        <v>9</v>
      </c>
      <c r="E90" s="22"/>
      <c r="F90" s="22">
        <f t="shared" si="4"/>
        <v>0</v>
      </c>
      <c r="P90" s="104"/>
      <c r="Q90" s="104"/>
      <c r="R90" s="104"/>
    </row>
    <row r="91" spans="1:18" s="37" customFormat="1" ht="43.2">
      <c r="A91" s="24" t="s">
        <v>110</v>
      </c>
      <c r="B91" s="26" t="s">
        <v>527</v>
      </c>
      <c r="C91" s="23" t="s">
        <v>6</v>
      </c>
      <c r="D91" s="25">
        <v>1</v>
      </c>
      <c r="E91" s="22"/>
      <c r="F91" s="22">
        <f t="shared" si="4"/>
        <v>0</v>
      </c>
      <c r="P91" s="38"/>
      <c r="R91" s="38"/>
    </row>
    <row r="92" spans="1:18" s="37" customFormat="1" ht="43.2">
      <c r="A92" s="24" t="s">
        <v>111</v>
      </c>
      <c r="B92" s="26" t="s">
        <v>528</v>
      </c>
      <c r="C92" s="23" t="s">
        <v>6</v>
      </c>
      <c r="D92" s="25">
        <v>1</v>
      </c>
      <c r="E92" s="22"/>
      <c r="F92" s="22">
        <f t="shared" si="4"/>
        <v>0</v>
      </c>
      <c r="P92" s="38"/>
    </row>
    <row r="93" spans="1:18" s="37" customFormat="1" ht="129.6">
      <c r="A93" s="24" t="s">
        <v>112</v>
      </c>
      <c r="B93" s="26" t="s">
        <v>529</v>
      </c>
      <c r="C93" s="23" t="s">
        <v>6</v>
      </c>
      <c r="D93" s="25">
        <v>1</v>
      </c>
      <c r="E93" s="22"/>
      <c r="F93" s="22">
        <f t="shared" si="4"/>
        <v>0</v>
      </c>
      <c r="P93" s="38"/>
      <c r="R93" s="38"/>
    </row>
    <row r="94" spans="1:18" s="37" customFormat="1" ht="86.4">
      <c r="A94" s="24" t="s">
        <v>113</v>
      </c>
      <c r="B94" s="26" t="s">
        <v>530</v>
      </c>
      <c r="C94" s="23" t="s">
        <v>6</v>
      </c>
      <c r="D94" s="25">
        <v>9</v>
      </c>
      <c r="E94" s="22"/>
      <c r="F94" s="22">
        <f t="shared" si="4"/>
        <v>0</v>
      </c>
      <c r="P94" s="38"/>
      <c r="R94" s="38"/>
    </row>
    <row r="95" spans="1:18" s="37" customFormat="1" ht="57.6">
      <c r="A95" s="24" t="s">
        <v>114</v>
      </c>
      <c r="B95" s="26" t="s">
        <v>531</v>
      </c>
      <c r="C95" s="23" t="s">
        <v>6</v>
      </c>
      <c r="D95" s="25">
        <v>9</v>
      </c>
      <c r="E95" s="22"/>
      <c r="F95" s="22">
        <f t="shared" si="4"/>
        <v>0</v>
      </c>
      <c r="P95" s="38"/>
      <c r="R95" s="38"/>
    </row>
    <row r="96" spans="1:18" s="37" customFormat="1" ht="100.8">
      <c r="A96" s="24" t="s">
        <v>115</v>
      </c>
      <c r="B96" s="26" t="s">
        <v>532</v>
      </c>
      <c r="C96" s="23" t="s">
        <v>6</v>
      </c>
      <c r="D96" s="25">
        <v>3</v>
      </c>
      <c r="E96" s="22"/>
      <c r="F96" s="22">
        <f t="shared" si="4"/>
        <v>0</v>
      </c>
      <c r="P96" s="38"/>
      <c r="R96" s="38"/>
    </row>
    <row r="97" spans="1:18" s="37" customFormat="1" ht="72">
      <c r="A97" s="24" t="s">
        <v>116</v>
      </c>
      <c r="B97" s="26" t="s">
        <v>533</v>
      </c>
      <c r="C97" s="23" t="s">
        <v>6</v>
      </c>
      <c r="D97" s="25">
        <v>1</v>
      </c>
      <c r="E97" s="22"/>
      <c r="F97" s="22">
        <f t="shared" si="4"/>
        <v>0</v>
      </c>
      <c r="R97" s="38"/>
    </row>
    <row r="98" spans="1:18" s="37" customFormat="1">
      <c r="A98" s="116" t="s">
        <v>103</v>
      </c>
      <c r="B98" s="117" t="s">
        <v>23</v>
      </c>
      <c r="C98" s="118"/>
      <c r="D98" s="118"/>
      <c r="E98" s="118"/>
      <c r="F98" s="119">
        <f>SUM(F99:F110)</f>
        <v>0</v>
      </c>
      <c r="R98" s="38"/>
    </row>
    <row r="99" spans="1:18" s="37" customFormat="1" ht="43.2">
      <c r="A99" s="24" t="s">
        <v>117</v>
      </c>
      <c r="B99" s="26" t="s">
        <v>520</v>
      </c>
      <c r="C99" s="23" t="s">
        <v>8</v>
      </c>
      <c r="D99" s="25">
        <v>38</v>
      </c>
      <c r="E99" s="22"/>
      <c r="F99" s="22">
        <f t="shared" ref="F99:F108" si="5">ROUND(E99*D99,2)</f>
        <v>0</v>
      </c>
    </row>
    <row r="100" spans="1:18" s="37" customFormat="1" ht="72">
      <c r="A100" s="24" t="s">
        <v>118</v>
      </c>
      <c r="B100" s="26" t="s">
        <v>534</v>
      </c>
      <c r="C100" s="23" t="s">
        <v>7</v>
      </c>
      <c r="D100" s="25">
        <v>80</v>
      </c>
      <c r="E100" s="22"/>
      <c r="F100" s="22">
        <f t="shared" si="5"/>
        <v>0</v>
      </c>
      <c r="K100" s="39"/>
      <c r="L100" s="38"/>
      <c r="M100" s="38"/>
    </row>
    <row r="101" spans="1:18" s="37" customFormat="1" ht="43.2">
      <c r="A101" s="24" t="s">
        <v>119</v>
      </c>
      <c r="B101" s="26" t="s">
        <v>523</v>
      </c>
      <c r="C101" s="23" t="s">
        <v>7</v>
      </c>
      <c r="D101" s="25">
        <v>10</v>
      </c>
      <c r="E101" s="22"/>
      <c r="F101" s="22">
        <f t="shared" si="5"/>
        <v>0</v>
      </c>
      <c r="K101" s="39"/>
      <c r="N101" s="38"/>
      <c r="O101" s="38"/>
      <c r="P101" s="38"/>
    </row>
    <row r="102" spans="1:18" s="37" customFormat="1" ht="43.2">
      <c r="A102" s="24" t="s">
        <v>120</v>
      </c>
      <c r="B102" s="26" t="s">
        <v>535</v>
      </c>
      <c r="C102" s="23" t="s">
        <v>8</v>
      </c>
      <c r="D102" s="25">
        <v>38</v>
      </c>
      <c r="E102" s="22"/>
      <c r="F102" s="22">
        <f t="shared" si="5"/>
        <v>0</v>
      </c>
      <c r="I102" s="39"/>
      <c r="P102" s="38"/>
      <c r="Q102" s="38"/>
      <c r="R102" s="38"/>
    </row>
    <row r="103" spans="1:18" s="37" customFormat="1" ht="86.4">
      <c r="A103" s="24" t="s">
        <v>121</v>
      </c>
      <c r="B103" s="26" t="s">
        <v>536</v>
      </c>
      <c r="C103" s="23" t="s">
        <v>8</v>
      </c>
      <c r="D103" s="25">
        <v>38</v>
      </c>
      <c r="E103" s="22"/>
      <c r="F103" s="22">
        <f t="shared" si="5"/>
        <v>0</v>
      </c>
      <c r="I103" s="39"/>
      <c r="P103" s="38"/>
      <c r="Q103" s="38"/>
      <c r="R103" s="38"/>
    </row>
    <row r="104" spans="1:18" s="37" customFormat="1" ht="86.4">
      <c r="A104" s="24" t="s">
        <v>122</v>
      </c>
      <c r="B104" s="26" t="s">
        <v>537</v>
      </c>
      <c r="C104" s="23" t="s">
        <v>9</v>
      </c>
      <c r="D104" s="25">
        <v>68</v>
      </c>
      <c r="E104" s="22"/>
      <c r="F104" s="22">
        <f t="shared" si="5"/>
        <v>0</v>
      </c>
      <c r="I104" s="39"/>
      <c r="P104" s="38"/>
      <c r="R104" s="38"/>
    </row>
    <row r="105" spans="1:18" s="37" customFormat="1" ht="86.4">
      <c r="A105" s="24" t="s">
        <v>123</v>
      </c>
      <c r="B105" s="26" t="s">
        <v>538</v>
      </c>
      <c r="C105" s="23" t="s">
        <v>9</v>
      </c>
      <c r="D105" s="25">
        <v>68</v>
      </c>
      <c r="E105" s="22"/>
      <c r="F105" s="22">
        <f t="shared" si="5"/>
        <v>0</v>
      </c>
      <c r="R105" s="38"/>
    </row>
    <row r="106" spans="1:18" s="37" customFormat="1" ht="72">
      <c r="A106" s="24" t="s">
        <v>124</v>
      </c>
      <c r="B106" s="26" t="s">
        <v>36</v>
      </c>
      <c r="C106" s="23" t="s">
        <v>8</v>
      </c>
      <c r="D106" s="25">
        <v>100</v>
      </c>
      <c r="E106" s="22"/>
      <c r="F106" s="22">
        <f t="shared" si="5"/>
        <v>0</v>
      </c>
      <c r="K106" s="6"/>
      <c r="L106" s="6"/>
      <c r="M106" s="6"/>
      <c r="N106" s="6"/>
      <c r="O106" s="6"/>
      <c r="P106" s="6"/>
      <c r="Q106" s="6"/>
      <c r="R106" s="27"/>
    </row>
    <row r="107" spans="1:18" s="37" customFormat="1" ht="72">
      <c r="A107" s="24" t="s">
        <v>125</v>
      </c>
      <c r="B107" s="26" t="s">
        <v>37</v>
      </c>
      <c r="C107" s="23" t="s">
        <v>9</v>
      </c>
      <c r="D107" s="25">
        <f>8*8</f>
        <v>64</v>
      </c>
      <c r="E107" s="22"/>
      <c r="F107" s="22">
        <f t="shared" si="5"/>
        <v>0</v>
      </c>
      <c r="P107" s="38"/>
      <c r="R107" s="38"/>
    </row>
    <row r="108" spans="1:18" s="37" customFormat="1" ht="187.2">
      <c r="A108" s="24" t="s">
        <v>126</v>
      </c>
      <c r="B108" s="26" t="s">
        <v>38</v>
      </c>
      <c r="C108" s="23" t="s">
        <v>8</v>
      </c>
      <c r="D108" s="25">
        <v>38</v>
      </c>
      <c r="E108" s="22"/>
      <c r="F108" s="22">
        <f t="shared" si="5"/>
        <v>0</v>
      </c>
      <c r="P108" s="38"/>
      <c r="R108" s="38"/>
    </row>
    <row r="109" spans="1:18" s="37" customFormat="1" ht="57.6">
      <c r="A109" s="24" t="s">
        <v>540</v>
      </c>
      <c r="B109" s="26" t="s">
        <v>541</v>
      </c>
      <c r="C109" s="23" t="s">
        <v>6</v>
      </c>
      <c r="D109" s="25">
        <v>8</v>
      </c>
      <c r="E109" s="22"/>
      <c r="F109" s="22">
        <f>ROUND(E109*D109,2)</f>
        <v>0</v>
      </c>
      <c r="P109" s="38"/>
    </row>
    <row r="110" spans="1:18" ht="43.2">
      <c r="A110" s="24" t="s">
        <v>127</v>
      </c>
      <c r="B110" s="26" t="s">
        <v>542</v>
      </c>
      <c r="C110" s="23" t="s">
        <v>6</v>
      </c>
      <c r="D110" s="25">
        <v>8</v>
      </c>
      <c r="E110" s="22"/>
      <c r="F110" s="22">
        <f>ROUND(E110*D110,2)</f>
        <v>0</v>
      </c>
      <c r="K110" s="37"/>
      <c r="L110" s="37"/>
      <c r="M110" s="37"/>
      <c r="N110" s="37"/>
      <c r="O110" s="37"/>
      <c r="P110" s="38"/>
      <c r="Q110" s="37"/>
      <c r="R110" s="38"/>
    </row>
    <row r="111" spans="1:18" s="37" customFormat="1">
      <c r="A111" s="76" t="s">
        <v>129</v>
      </c>
      <c r="B111" s="77" t="s">
        <v>24</v>
      </c>
      <c r="C111" s="78"/>
      <c r="D111" s="78"/>
      <c r="E111" s="78"/>
      <c r="F111" s="83">
        <f>SUM(F112:F128)+F129</f>
        <v>0</v>
      </c>
      <c r="P111" s="38"/>
      <c r="R111" s="38"/>
    </row>
    <row r="112" spans="1:18" s="37" customFormat="1" ht="43.2">
      <c r="A112" s="24" t="s">
        <v>128</v>
      </c>
      <c r="B112" s="26" t="s">
        <v>520</v>
      </c>
      <c r="C112" s="23" t="s">
        <v>9</v>
      </c>
      <c r="D112" s="25">
        <v>439.1</v>
      </c>
      <c r="E112" s="22"/>
      <c r="F112" s="22">
        <f t="shared" ref="F112:F165" si="6">ROUND(E112*D112,2)</f>
        <v>0</v>
      </c>
      <c r="P112" s="38"/>
    </row>
    <row r="113" spans="1:18" s="37" customFormat="1" ht="57.6">
      <c r="A113" s="24" t="s">
        <v>130</v>
      </c>
      <c r="B113" s="26" t="s">
        <v>543</v>
      </c>
      <c r="C113" s="23" t="s">
        <v>7</v>
      </c>
      <c r="D113" s="25">
        <v>247.52</v>
      </c>
      <c r="E113" s="22"/>
      <c r="F113" s="22">
        <f t="shared" si="6"/>
        <v>0</v>
      </c>
      <c r="P113" s="38"/>
    </row>
    <row r="114" spans="1:18" s="37" customFormat="1" ht="43.2">
      <c r="A114" s="24" t="s">
        <v>131</v>
      </c>
      <c r="B114" s="26" t="s">
        <v>544</v>
      </c>
      <c r="C114" s="23" t="s">
        <v>7</v>
      </c>
      <c r="D114" s="25">
        <v>31.83</v>
      </c>
      <c r="E114" s="22"/>
      <c r="F114" s="22">
        <f t="shared" si="6"/>
        <v>0</v>
      </c>
      <c r="P114" s="38"/>
    </row>
    <row r="115" spans="1:18" s="37" customFormat="1" ht="28.8">
      <c r="A115" s="24" t="s">
        <v>132</v>
      </c>
      <c r="B115" s="26" t="s">
        <v>545</v>
      </c>
      <c r="C115" s="23" t="s">
        <v>7</v>
      </c>
      <c r="D115" s="25">
        <v>12.08</v>
      </c>
      <c r="E115" s="22"/>
      <c r="F115" s="22">
        <f t="shared" si="6"/>
        <v>0</v>
      </c>
      <c r="R115" s="38"/>
    </row>
    <row r="116" spans="1:18" s="37" customFormat="1" ht="57.6">
      <c r="A116" s="24" t="s">
        <v>133</v>
      </c>
      <c r="B116" s="26" t="s">
        <v>546</v>
      </c>
      <c r="C116" s="23" t="s">
        <v>9</v>
      </c>
      <c r="D116" s="25">
        <v>5</v>
      </c>
      <c r="E116" s="22"/>
      <c r="F116" s="22">
        <f t="shared" si="6"/>
        <v>0</v>
      </c>
      <c r="R116" s="38"/>
    </row>
    <row r="117" spans="1:18" s="37" customFormat="1" ht="57.6">
      <c r="A117" s="24" t="s">
        <v>134</v>
      </c>
      <c r="B117" s="26" t="s">
        <v>547</v>
      </c>
      <c r="C117" s="23" t="s">
        <v>9</v>
      </c>
      <c r="D117" s="25">
        <v>255</v>
      </c>
      <c r="E117" s="22"/>
      <c r="F117" s="22">
        <f t="shared" si="6"/>
        <v>0</v>
      </c>
      <c r="R117" s="38"/>
    </row>
    <row r="118" spans="1:18" s="37" customFormat="1" ht="43.2">
      <c r="A118" s="24" t="s">
        <v>135</v>
      </c>
      <c r="B118" s="26" t="s">
        <v>548</v>
      </c>
      <c r="C118" s="23" t="s">
        <v>6</v>
      </c>
      <c r="D118" s="25">
        <v>2</v>
      </c>
      <c r="E118" s="22"/>
      <c r="F118" s="22">
        <f t="shared" si="6"/>
        <v>0</v>
      </c>
      <c r="P118" s="38"/>
      <c r="R118" s="38"/>
    </row>
    <row r="119" spans="1:18" s="37" customFormat="1" ht="43.2">
      <c r="A119" s="24" t="s">
        <v>136</v>
      </c>
      <c r="B119" s="26" t="s">
        <v>549</v>
      </c>
      <c r="C119" s="23" t="s">
        <v>6</v>
      </c>
      <c r="D119" s="25">
        <v>1</v>
      </c>
      <c r="E119" s="22"/>
      <c r="F119" s="22">
        <f t="shared" si="6"/>
        <v>0</v>
      </c>
      <c r="P119" s="38"/>
      <c r="Q119" s="38"/>
      <c r="R119" s="38"/>
    </row>
    <row r="120" spans="1:18" s="37" customFormat="1" ht="43.2">
      <c r="A120" s="24" t="s">
        <v>137</v>
      </c>
      <c r="B120" s="26" t="s">
        <v>550</v>
      </c>
      <c r="C120" s="23" t="s">
        <v>6</v>
      </c>
      <c r="D120" s="25">
        <v>2</v>
      </c>
      <c r="E120" s="22"/>
      <c r="F120" s="22">
        <f t="shared" si="6"/>
        <v>0</v>
      </c>
      <c r="P120" s="38"/>
      <c r="Q120" s="38"/>
      <c r="R120" s="38"/>
    </row>
    <row r="121" spans="1:18" s="37" customFormat="1" ht="43.2">
      <c r="A121" s="24" t="s">
        <v>138</v>
      </c>
      <c r="B121" s="26" t="s">
        <v>551</v>
      </c>
      <c r="C121" s="23" t="s">
        <v>6</v>
      </c>
      <c r="D121" s="25">
        <v>1</v>
      </c>
      <c r="E121" s="22"/>
      <c r="F121" s="22">
        <f t="shared" si="6"/>
        <v>0</v>
      </c>
      <c r="P121" s="38"/>
      <c r="Q121" s="38"/>
      <c r="R121" s="38"/>
    </row>
    <row r="122" spans="1:18" s="37" customFormat="1" ht="43.2">
      <c r="A122" s="24" t="s">
        <v>139</v>
      </c>
      <c r="B122" s="26" t="s">
        <v>552</v>
      </c>
      <c r="C122" s="23" t="s">
        <v>9</v>
      </c>
      <c r="D122" s="25">
        <v>272</v>
      </c>
      <c r="E122" s="22"/>
      <c r="F122" s="22">
        <f t="shared" si="6"/>
        <v>0</v>
      </c>
      <c r="O122" s="38"/>
      <c r="P122" s="38"/>
      <c r="R122" s="38"/>
    </row>
    <row r="123" spans="1:18" s="37" customFormat="1" ht="72">
      <c r="A123" s="24" t="s">
        <v>140</v>
      </c>
      <c r="B123" s="26" t="s">
        <v>553</v>
      </c>
      <c r="C123" s="23" t="s">
        <v>9</v>
      </c>
      <c r="D123" s="25">
        <v>118</v>
      </c>
      <c r="E123" s="22"/>
      <c r="F123" s="22">
        <f t="shared" si="6"/>
        <v>0</v>
      </c>
      <c r="O123" s="38"/>
      <c r="P123" s="38"/>
    </row>
    <row r="124" spans="1:18" s="37" customFormat="1" ht="43.2">
      <c r="A124" s="24" t="s">
        <v>141</v>
      </c>
      <c r="B124" s="26" t="s">
        <v>523</v>
      </c>
      <c r="C124" s="23" t="s">
        <v>7</v>
      </c>
      <c r="D124" s="25">
        <v>106.08</v>
      </c>
      <c r="E124" s="22"/>
      <c r="F124" s="22">
        <f t="shared" si="6"/>
        <v>0</v>
      </c>
      <c r="O124" s="38"/>
      <c r="P124" s="38"/>
      <c r="R124" s="38"/>
    </row>
    <row r="125" spans="1:18" s="37" customFormat="1" ht="43.2">
      <c r="A125" s="24" t="s">
        <v>142</v>
      </c>
      <c r="B125" s="26" t="s">
        <v>554</v>
      </c>
      <c r="C125" s="23" t="s">
        <v>7</v>
      </c>
      <c r="D125" s="25">
        <v>247.52</v>
      </c>
      <c r="E125" s="22"/>
      <c r="F125" s="22">
        <f t="shared" si="6"/>
        <v>0</v>
      </c>
      <c r="P125" s="38"/>
      <c r="R125" s="38"/>
    </row>
    <row r="126" spans="1:18" s="37" customFormat="1" ht="115.2">
      <c r="A126" s="24" t="s">
        <v>143</v>
      </c>
      <c r="B126" s="26" t="s">
        <v>555</v>
      </c>
      <c r="C126" s="23" t="s">
        <v>6</v>
      </c>
      <c r="D126" s="25">
        <v>6</v>
      </c>
      <c r="E126" s="22"/>
      <c r="F126" s="22">
        <f t="shared" si="6"/>
        <v>0</v>
      </c>
      <c r="R126" s="38"/>
    </row>
    <row r="127" spans="1:18" s="37" customFormat="1" ht="57.6">
      <c r="A127" s="24" t="s">
        <v>144</v>
      </c>
      <c r="B127" s="26" t="s">
        <v>556</v>
      </c>
      <c r="C127" s="23" t="s">
        <v>6</v>
      </c>
      <c r="D127" s="25">
        <v>8</v>
      </c>
      <c r="E127" s="22"/>
      <c r="F127" s="22">
        <f t="shared" si="6"/>
        <v>0</v>
      </c>
      <c r="P127" s="38"/>
      <c r="Q127" s="38"/>
      <c r="R127" s="38"/>
    </row>
    <row r="128" spans="1:18" s="37" customFormat="1" ht="115.2">
      <c r="A128" s="24" t="s">
        <v>145</v>
      </c>
      <c r="B128" s="26" t="s">
        <v>557</v>
      </c>
      <c r="C128" s="23" t="s">
        <v>6</v>
      </c>
      <c r="D128" s="25">
        <v>14</v>
      </c>
      <c r="E128" s="22"/>
      <c r="F128" s="22">
        <f t="shared" si="6"/>
        <v>0</v>
      </c>
      <c r="P128" s="38"/>
      <c r="Q128" s="38"/>
      <c r="R128" s="38"/>
    </row>
    <row r="129" spans="1:18" s="37" customFormat="1">
      <c r="A129" s="116" t="s">
        <v>128</v>
      </c>
      <c r="B129" s="117" t="s">
        <v>25</v>
      </c>
      <c r="C129" s="118"/>
      <c r="D129" s="118"/>
      <c r="E129" s="118"/>
      <c r="F129" s="120">
        <f>SUM(F130:F138)</f>
        <v>0</v>
      </c>
      <c r="P129" s="38"/>
      <c r="Q129" s="38"/>
      <c r="R129" s="38"/>
    </row>
    <row r="130" spans="1:18" s="37" customFormat="1" ht="62.4" customHeight="1">
      <c r="A130" s="24" t="s">
        <v>146</v>
      </c>
      <c r="B130" s="26" t="s">
        <v>520</v>
      </c>
      <c r="C130" s="23" t="s">
        <v>8</v>
      </c>
      <c r="D130" s="25">
        <v>8</v>
      </c>
      <c r="E130" s="22"/>
      <c r="F130" s="22">
        <f t="shared" si="6"/>
        <v>0</v>
      </c>
      <c r="P130" s="38"/>
      <c r="R130" s="38"/>
    </row>
    <row r="131" spans="1:18" s="37" customFormat="1" ht="86.4">
      <c r="A131" s="24" t="s">
        <v>147</v>
      </c>
      <c r="B131" s="26" t="s">
        <v>558</v>
      </c>
      <c r="C131" s="23" t="s">
        <v>7</v>
      </c>
      <c r="D131" s="25">
        <v>45.4</v>
      </c>
      <c r="E131" s="22"/>
      <c r="F131" s="22">
        <f t="shared" si="6"/>
        <v>0</v>
      </c>
      <c r="P131" s="38"/>
      <c r="Q131" s="38"/>
      <c r="R131" s="38"/>
    </row>
    <row r="132" spans="1:18" s="37" customFormat="1" ht="43.2">
      <c r="A132" s="24" t="s">
        <v>148</v>
      </c>
      <c r="B132" s="26" t="s">
        <v>523</v>
      </c>
      <c r="C132" s="23" t="s">
        <v>7</v>
      </c>
      <c r="D132" s="25">
        <v>21.5</v>
      </c>
      <c r="E132" s="22"/>
      <c r="F132" s="22">
        <f t="shared" si="6"/>
        <v>0</v>
      </c>
      <c r="P132" s="38"/>
    </row>
    <row r="133" spans="1:18" s="37" customFormat="1" ht="43.2">
      <c r="A133" s="24" t="s">
        <v>149</v>
      </c>
      <c r="B133" s="26" t="s">
        <v>535</v>
      </c>
      <c r="C133" s="23" t="s">
        <v>8</v>
      </c>
      <c r="D133" s="25">
        <v>8</v>
      </c>
      <c r="E133" s="22"/>
      <c r="F133" s="22">
        <f t="shared" si="6"/>
        <v>0</v>
      </c>
      <c r="P133" s="38"/>
      <c r="Q133" s="38"/>
      <c r="R133" s="38"/>
    </row>
    <row r="134" spans="1:18" s="37" customFormat="1" ht="129.6">
      <c r="A134" s="24" t="s">
        <v>150</v>
      </c>
      <c r="B134" s="26" t="s">
        <v>559</v>
      </c>
      <c r="C134" s="23" t="s">
        <v>6</v>
      </c>
      <c r="D134" s="25">
        <v>1</v>
      </c>
      <c r="E134" s="22"/>
      <c r="F134" s="22">
        <f t="shared" si="6"/>
        <v>0</v>
      </c>
      <c r="P134" s="38"/>
      <c r="Q134" s="38"/>
      <c r="R134" s="38"/>
    </row>
    <row r="135" spans="1:18" s="37" customFormat="1" ht="72">
      <c r="A135" s="24" t="s">
        <v>151</v>
      </c>
      <c r="B135" s="26" t="s">
        <v>560</v>
      </c>
      <c r="C135" s="23" t="s">
        <v>6</v>
      </c>
      <c r="D135" s="25">
        <v>1</v>
      </c>
      <c r="E135" s="22"/>
      <c r="F135" s="22">
        <f t="shared" si="6"/>
        <v>0</v>
      </c>
      <c r="P135" s="38"/>
      <c r="Q135" s="38"/>
      <c r="R135" s="38"/>
    </row>
    <row r="136" spans="1:18" s="37" customFormat="1" ht="72">
      <c r="A136" s="24" t="s">
        <v>152</v>
      </c>
      <c r="B136" s="26" t="s">
        <v>561</v>
      </c>
      <c r="C136" s="23" t="s">
        <v>6</v>
      </c>
      <c r="D136" s="25">
        <v>1</v>
      </c>
      <c r="E136" s="22"/>
      <c r="F136" s="22">
        <f t="shared" si="6"/>
        <v>0</v>
      </c>
      <c r="O136" s="38"/>
      <c r="P136" s="38"/>
      <c r="Q136" s="38"/>
      <c r="R136" s="38"/>
    </row>
    <row r="137" spans="1:18" s="37" customFormat="1" ht="72">
      <c r="A137" s="24" t="s">
        <v>153</v>
      </c>
      <c r="B137" s="26" t="s">
        <v>562</v>
      </c>
      <c r="C137" s="23" t="s">
        <v>8</v>
      </c>
      <c r="D137" s="25">
        <v>3.45</v>
      </c>
      <c r="E137" s="22"/>
      <c r="F137" s="22">
        <f t="shared" si="6"/>
        <v>0</v>
      </c>
      <c r="O137" s="38"/>
      <c r="P137" s="38"/>
      <c r="Q137" s="38"/>
      <c r="R137" s="38"/>
    </row>
    <row r="138" spans="1:18" s="37" customFormat="1" ht="86.4">
      <c r="A138" s="24" t="s">
        <v>154</v>
      </c>
      <c r="B138" s="26" t="s">
        <v>563</v>
      </c>
      <c r="C138" s="23" t="s">
        <v>6</v>
      </c>
      <c r="D138" s="25">
        <v>1</v>
      </c>
      <c r="E138" s="22"/>
      <c r="F138" s="22">
        <f t="shared" si="6"/>
        <v>0</v>
      </c>
      <c r="O138" s="38"/>
      <c r="P138" s="38"/>
      <c r="Q138" s="38"/>
      <c r="R138" s="38"/>
    </row>
    <row r="139" spans="1:18">
      <c r="A139" s="76" t="s">
        <v>155</v>
      </c>
      <c r="B139" s="77" t="s">
        <v>26</v>
      </c>
      <c r="C139" s="78"/>
      <c r="D139" s="78"/>
      <c r="E139" s="77"/>
      <c r="F139" s="84">
        <f>SUM(F140:F173)</f>
        <v>0</v>
      </c>
      <c r="K139" s="37"/>
      <c r="L139" s="37"/>
      <c r="M139" s="37"/>
      <c r="N139" s="37"/>
      <c r="O139" s="38"/>
      <c r="P139" s="38"/>
      <c r="Q139" s="37"/>
      <c r="R139" s="38"/>
    </row>
    <row r="140" spans="1:18" s="37" customFormat="1" ht="57.6">
      <c r="A140" s="24" t="s">
        <v>156</v>
      </c>
      <c r="B140" s="26" t="s">
        <v>564</v>
      </c>
      <c r="C140" s="23" t="s">
        <v>6</v>
      </c>
      <c r="D140" s="25">
        <v>1</v>
      </c>
      <c r="E140" s="22"/>
      <c r="F140" s="22">
        <f t="shared" si="6"/>
        <v>0</v>
      </c>
      <c r="O140" s="38"/>
      <c r="P140" s="38"/>
      <c r="R140" s="38"/>
    </row>
    <row r="141" spans="1:18" s="37" customFormat="1" ht="57.6">
      <c r="A141" s="24" t="s">
        <v>157</v>
      </c>
      <c r="B141" s="26" t="s">
        <v>565</v>
      </c>
      <c r="C141" s="23" t="s">
        <v>6</v>
      </c>
      <c r="D141" s="25">
        <v>1</v>
      </c>
      <c r="E141" s="22"/>
      <c r="F141" s="22">
        <f t="shared" si="6"/>
        <v>0</v>
      </c>
      <c r="O141" s="38"/>
      <c r="P141" s="38"/>
      <c r="R141" s="38"/>
    </row>
    <row r="142" spans="1:18" s="37" customFormat="1" ht="57.6">
      <c r="A142" s="24" t="s">
        <v>566</v>
      </c>
      <c r="B142" s="26" t="s">
        <v>567</v>
      </c>
      <c r="C142" s="23" t="s">
        <v>6</v>
      </c>
      <c r="D142" s="25">
        <v>3</v>
      </c>
      <c r="E142" s="22"/>
      <c r="F142" s="22">
        <f t="shared" si="6"/>
        <v>0</v>
      </c>
      <c r="O142" s="38"/>
      <c r="P142" s="38"/>
      <c r="R142" s="38"/>
    </row>
    <row r="143" spans="1:18" s="37" customFormat="1" ht="43.2">
      <c r="A143" s="24" t="s">
        <v>158</v>
      </c>
      <c r="B143" s="26" t="s">
        <v>568</v>
      </c>
      <c r="C143" s="23" t="s">
        <v>6</v>
      </c>
      <c r="D143" s="25">
        <v>2</v>
      </c>
      <c r="E143" s="22"/>
      <c r="F143" s="22">
        <f t="shared" si="6"/>
        <v>0</v>
      </c>
      <c r="O143" s="38"/>
      <c r="P143" s="38"/>
      <c r="R143" s="38"/>
    </row>
    <row r="144" spans="1:18" s="37" customFormat="1" ht="43.2">
      <c r="A144" s="24" t="s">
        <v>159</v>
      </c>
      <c r="B144" s="26" t="s">
        <v>569</v>
      </c>
      <c r="C144" s="23" t="s">
        <v>6</v>
      </c>
      <c r="D144" s="25">
        <v>7</v>
      </c>
      <c r="E144" s="22"/>
      <c r="F144" s="22">
        <f t="shared" si="6"/>
        <v>0</v>
      </c>
      <c r="O144" s="38"/>
      <c r="P144" s="38"/>
      <c r="R144" s="38"/>
    </row>
    <row r="145" spans="1:18" s="37" customFormat="1" ht="72">
      <c r="A145" s="24" t="s">
        <v>160</v>
      </c>
      <c r="B145" s="26" t="s">
        <v>570</v>
      </c>
      <c r="C145" s="23" t="s">
        <v>6</v>
      </c>
      <c r="D145" s="25">
        <v>11</v>
      </c>
      <c r="E145" s="22"/>
      <c r="F145" s="22">
        <f t="shared" si="6"/>
        <v>0</v>
      </c>
      <c r="O145" s="38"/>
      <c r="P145" s="38"/>
      <c r="R145" s="38"/>
    </row>
    <row r="146" spans="1:18" s="37" customFormat="1" ht="72">
      <c r="A146" s="24" t="s">
        <v>161</v>
      </c>
      <c r="B146" s="26" t="s">
        <v>571</v>
      </c>
      <c r="C146" s="23" t="s">
        <v>6</v>
      </c>
      <c r="D146" s="25">
        <v>10</v>
      </c>
      <c r="E146" s="22"/>
      <c r="F146" s="22">
        <f t="shared" si="6"/>
        <v>0</v>
      </c>
      <c r="P146" s="38"/>
      <c r="R146" s="38"/>
    </row>
    <row r="147" spans="1:18" s="37" customFormat="1" ht="72">
      <c r="A147" s="24" t="s">
        <v>162</v>
      </c>
      <c r="B147" s="26" t="s">
        <v>572</v>
      </c>
      <c r="C147" s="23" t="s">
        <v>6</v>
      </c>
      <c r="D147" s="25">
        <v>26</v>
      </c>
      <c r="E147" s="22"/>
      <c r="F147" s="22">
        <f t="shared" si="6"/>
        <v>0</v>
      </c>
      <c r="P147" s="38"/>
      <c r="Q147" s="38"/>
      <c r="R147" s="38"/>
    </row>
    <row r="148" spans="1:18" s="37" customFormat="1" ht="172.8">
      <c r="A148" s="24" t="s">
        <v>163</v>
      </c>
      <c r="B148" s="26" t="s">
        <v>573</v>
      </c>
      <c r="C148" s="23" t="s">
        <v>6</v>
      </c>
      <c r="D148" s="25">
        <v>16</v>
      </c>
      <c r="E148" s="22"/>
      <c r="F148" s="22">
        <f t="shared" si="6"/>
        <v>0</v>
      </c>
      <c r="P148" s="38"/>
      <c r="R148" s="38"/>
    </row>
    <row r="149" spans="1:18" s="37" customFormat="1" ht="158.4">
      <c r="A149" s="24" t="s">
        <v>164</v>
      </c>
      <c r="B149" s="26" t="s">
        <v>574</v>
      </c>
      <c r="C149" s="23" t="s">
        <v>6</v>
      </c>
      <c r="D149" s="25">
        <v>9</v>
      </c>
      <c r="E149" s="22"/>
      <c r="F149" s="22">
        <f t="shared" si="6"/>
        <v>0</v>
      </c>
      <c r="P149" s="38"/>
      <c r="R149" s="38"/>
    </row>
    <row r="150" spans="1:18" s="37" customFormat="1" ht="144">
      <c r="A150" s="24" t="s">
        <v>165</v>
      </c>
      <c r="B150" s="26" t="s">
        <v>575</v>
      </c>
      <c r="C150" s="23" t="s">
        <v>6</v>
      </c>
      <c r="D150" s="25">
        <v>23</v>
      </c>
      <c r="E150" s="22"/>
      <c r="F150" s="22">
        <f t="shared" si="6"/>
        <v>0</v>
      </c>
      <c r="P150" s="38"/>
      <c r="R150" s="38"/>
    </row>
    <row r="151" spans="1:18" s="37" customFormat="1" ht="86.4">
      <c r="A151" s="24" t="s">
        <v>166</v>
      </c>
      <c r="B151" s="26" t="s">
        <v>576</v>
      </c>
      <c r="C151" s="23" t="s">
        <v>6</v>
      </c>
      <c r="D151" s="25">
        <v>23</v>
      </c>
      <c r="E151" s="22"/>
      <c r="F151" s="22">
        <f t="shared" si="6"/>
        <v>0</v>
      </c>
      <c r="P151" s="38"/>
      <c r="R151" s="38"/>
    </row>
    <row r="152" spans="1:18" s="37" customFormat="1" ht="86.4">
      <c r="A152" s="24" t="s">
        <v>167</v>
      </c>
      <c r="B152" s="26" t="s">
        <v>577</v>
      </c>
      <c r="C152" s="23" t="s">
        <v>6</v>
      </c>
      <c r="D152" s="25">
        <v>7</v>
      </c>
      <c r="E152" s="22"/>
      <c r="F152" s="22">
        <f t="shared" si="6"/>
        <v>0</v>
      </c>
      <c r="P152" s="38"/>
      <c r="Q152" s="38"/>
      <c r="R152" s="38"/>
    </row>
    <row r="153" spans="1:18" s="37" customFormat="1" ht="43.2">
      <c r="A153" s="24" t="s">
        <v>168</v>
      </c>
      <c r="B153" s="26" t="s">
        <v>578</v>
      </c>
      <c r="C153" s="23" t="s">
        <v>6</v>
      </c>
      <c r="D153" s="25">
        <v>1</v>
      </c>
      <c r="E153" s="22"/>
      <c r="F153" s="22">
        <f t="shared" si="6"/>
        <v>0</v>
      </c>
      <c r="P153" s="38"/>
      <c r="Q153" s="38"/>
      <c r="R153" s="38"/>
    </row>
    <row r="154" spans="1:18" s="37" customFormat="1" ht="57.6">
      <c r="A154" s="24" t="s">
        <v>579</v>
      </c>
      <c r="B154" s="26" t="s">
        <v>580</v>
      </c>
      <c r="C154" s="23" t="s">
        <v>9</v>
      </c>
      <c r="D154" s="25">
        <v>760</v>
      </c>
      <c r="E154" s="22"/>
      <c r="F154" s="22">
        <f t="shared" si="6"/>
        <v>0</v>
      </c>
      <c r="P154" s="38"/>
      <c r="Q154" s="38"/>
      <c r="R154" s="38"/>
    </row>
    <row r="155" spans="1:18" s="37" customFormat="1" ht="57.6">
      <c r="A155" s="24" t="s">
        <v>581</v>
      </c>
      <c r="B155" s="26" t="s">
        <v>582</v>
      </c>
      <c r="C155" s="23" t="s">
        <v>9</v>
      </c>
      <c r="D155" s="25">
        <v>580</v>
      </c>
      <c r="E155" s="22"/>
      <c r="F155" s="22">
        <f t="shared" si="6"/>
        <v>0</v>
      </c>
      <c r="P155" s="38"/>
      <c r="Q155" s="38"/>
      <c r="R155" s="38"/>
    </row>
    <row r="156" spans="1:18" s="37" customFormat="1" ht="57.6">
      <c r="A156" s="24" t="s">
        <v>583</v>
      </c>
      <c r="B156" s="26" t="s">
        <v>584</v>
      </c>
      <c r="C156" s="23" t="s">
        <v>9</v>
      </c>
      <c r="D156" s="25">
        <v>70</v>
      </c>
      <c r="E156" s="22"/>
      <c r="F156" s="22">
        <f t="shared" si="6"/>
        <v>0</v>
      </c>
      <c r="O156" s="38"/>
      <c r="P156" s="38"/>
      <c r="Q156" s="38"/>
      <c r="R156" s="38"/>
    </row>
    <row r="157" spans="1:18" s="37" customFormat="1" ht="57.6">
      <c r="A157" s="24" t="s">
        <v>585</v>
      </c>
      <c r="B157" s="26" t="s">
        <v>586</v>
      </c>
      <c r="C157" s="23" t="s">
        <v>9</v>
      </c>
      <c r="D157" s="25">
        <v>45</v>
      </c>
      <c r="E157" s="22"/>
      <c r="F157" s="22">
        <f t="shared" si="6"/>
        <v>0</v>
      </c>
      <c r="R157" s="38"/>
    </row>
    <row r="158" spans="1:18" s="37" customFormat="1" ht="57.6">
      <c r="A158" s="24" t="s">
        <v>587</v>
      </c>
      <c r="B158" s="26" t="s">
        <v>588</v>
      </c>
      <c r="C158" s="23" t="s">
        <v>9</v>
      </c>
      <c r="D158" s="25">
        <v>975</v>
      </c>
      <c r="E158" s="22"/>
      <c r="F158" s="22">
        <f t="shared" si="6"/>
        <v>0</v>
      </c>
      <c r="M158" s="82"/>
      <c r="P158" s="38"/>
      <c r="R158" s="38"/>
    </row>
    <row r="159" spans="1:18" s="37" customFormat="1" ht="57.6">
      <c r="A159" s="24" t="s">
        <v>589</v>
      </c>
      <c r="B159" s="26" t="s">
        <v>590</v>
      </c>
      <c r="C159" s="23" t="s">
        <v>9</v>
      </c>
      <c r="D159" s="25">
        <v>245</v>
      </c>
      <c r="E159" s="22"/>
      <c r="F159" s="22">
        <f t="shared" si="6"/>
        <v>0</v>
      </c>
      <c r="P159" s="38"/>
      <c r="R159" s="38"/>
    </row>
    <row r="160" spans="1:18" s="37" customFormat="1" ht="43.2">
      <c r="A160" s="24" t="s">
        <v>169</v>
      </c>
      <c r="B160" s="26" t="s">
        <v>591</v>
      </c>
      <c r="C160" s="23" t="s">
        <v>9</v>
      </c>
      <c r="D160" s="25">
        <v>15</v>
      </c>
      <c r="E160" s="22"/>
      <c r="F160" s="22">
        <f t="shared" si="6"/>
        <v>0</v>
      </c>
      <c r="K160" s="39"/>
      <c r="P160" s="38"/>
      <c r="R160" s="38"/>
    </row>
    <row r="161" spans="1:18" s="37" customFormat="1" ht="57.6">
      <c r="A161" s="24" t="s">
        <v>170</v>
      </c>
      <c r="B161" s="26" t="s">
        <v>592</v>
      </c>
      <c r="C161" s="23" t="s">
        <v>9</v>
      </c>
      <c r="D161" s="25">
        <v>540</v>
      </c>
      <c r="E161" s="22"/>
      <c r="F161" s="22">
        <f t="shared" si="6"/>
        <v>0</v>
      </c>
      <c r="K161" s="39"/>
      <c r="N161" s="38"/>
      <c r="O161" s="38"/>
      <c r="P161" s="38"/>
      <c r="R161" s="38"/>
    </row>
    <row r="162" spans="1:18" s="37" customFormat="1" ht="57.6">
      <c r="A162" s="24" t="s">
        <v>171</v>
      </c>
      <c r="B162" s="26" t="s">
        <v>593</v>
      </c>
      <c r="C162" s="23" t="s">
        <v>9</v>
      </c>
      <c r="D162" s="25">
        <v>390</v>
      </c>
      <c r="E162" s="22"/>
      <c r="F162" s="22">
        <f t="shared" si="6"/>
        <v>0</v>
      </c>
      <c r="O162" s="38"/>
      <c r="P162" s="38"/>
      <c r="Q162" s="38"/>
      <c r="R162" s="38"/>
    </row>
    <row r="163" spans="1:18" s="37" customFormat="1" ht="57.6">
      <c r="A163" s="24" t="s">
        <v>172</v>
      </c>
      <c r="B163" s="26" t="s">
        <v>594</v>
      </c>
      <c r="C163" s="23" t="s">
        <v>9</v>
      </c>
      <c r="D163" s="25">
        <v>65</v>
      </c>
      <c r="E163" s="22"/>
      <c r="F163" s="22">
        <f t="shared" si="6"/>
        <v>0</v>
      </c>
      <c r="O163" s="38"/>
      <c r="P163" s="38"/>
      <c r="Q163" s="38"/>
      <c r="R163" s="38"/>
    </row>
    <row r="164" spans="1:18" s="37" customFormat="1" ht="43.2">
      <c r="A164" s="24" t="s">
        <v>173</v>
      </c>
      <c r="B164" s="26" t="s">
        <v>595</v>
      </c>
      <c r="C164" s="23" t="s">
        <v>9</v>
      </c>
      <c r="D164" s="25">
        <v>6</v>
      </c>
      <c r="E164" s="22"/>
      <c r="F164" s="22">
        <f t="shared" si="6"/>
        <v>0</v>
      </c>
      <c r="O164" s="38"/>
      <c r="P164" s="38"/>
      <c r="Q164" s="38"/>
      <c r="R164" s="38"/>
    </row>
    <row r="165" spans="1:18" s="37" customFormat="1" ht="43.2">
      <c r="A165" s="24" t="s">
        <v>174</v>
      </c>
      <c r="B165" s="26" t="s">
        <v>520</v>
      </c>
      <c r="C165" s="23" t="s">
        <v>9</v>
      </c>
      <c r="D165" s="25">
        <v>65</v>
      </c>
      <c r="E165" s="22"/>
      <c r="F165" s="22">
        <f t="shared" si="6"/>
        <v>0</v>
      </c>
      <c r="P165" s="38"/>
      <c r="Q165" s="38"/>
      <c r="R165" s="38"/>
    </row>
    <row r="166" spans="1:18" s="37" customFormat="1" ht="72">
      <c r="A166" s="24" t="s">
        <v>175</v>
      </c>
      <c r="B166" s="26" t="s">
        <v>596</v>
      </c>
      <c r="C166" s="23" t="s">
        <v>7</v>
      </c>
      <c r="D166" s="25">
        <v>65</v>
      </c>
      <c r="E166" s="22"/>
      <c r="F166" s="22">
        <f t="shared" ref="F166:F195" si="7">ROUND(E166*D166,2)</f>
        <v>0</v>
      </c>
      <c r="P166" s="38"/>
      <c r="R166" s="38"/>
    </row>
    <row r="167" spans="1:18" s="37" customFormat="1" ht="43.2">
      <c r="A167" s="24" t="s">
        <v>176</v>
      </c>
      <c r="B167" s="26" t="s">
        <v>522</v>
      </c>
      <c r="C167" s="23" t="s">
        <v>8</v>
      </c>
      <c r="D167" s="25">
        <v>114</v>
      </c>
      <c r="E167" s="22"/>
      <c r="F167" s="22">
        <f t="shared" si="7"/>
        <v>0</v>
      </c>
      <c r="P167" s="38"/>
    </row>
    <row r="168" spans="1:18" s="37" customFormat="1" ht="43.2">
      <c r="A168" s="24" t="s">
        <v>177</v>
      </c>
      <c r="B168" s="26" t="s">
        <v>523</v>
      </c>
      <c r="C168" s="23" t="s">
        <v>7</v>
      </c>
      <c r="D168" s="25">
        <v>13</v>
      </c>
      <c r="E168" s="22"/>
      <c r="F168" s="22">
        <f t="shared" si="7"/>
        <v>0</v>
      </c>
      <c r="P168" s="38"/>
      <c r="R168" s="38"/>
    </row>
    <row r="169" spans="1:18" s="37" customFormat="1" ht="57.6">
      <c r="A169" s="24" t="s">
        <v>178</v>
      </c>
      <c r="B169" s="26" t="s">
        <v>597</v>
      </c>
      <c r="C169" s="23" t="s">
        <v>6</v>
      </c>
      <c r="D169" s="25">
        <v>2</v>
      </c>
      <c r="E169" s="22"/>
      <c r="F169" s="22">
        <f t="shared" si="7"/>
        <v>0</v>
      </c>
      <c r="N169" s="38"/>
      <c r="P169" s="38"/>
    </row>
    <row r="170" spans="1:18" s="37" customFormat="1" ht="72">
      <c r="A170" s="24" t="s">
        <v>179</v>
      </c>
      <c r="B170" s="26" t="s">
        <v>598</v>
      </c>
      <c r="C170" s="23" t="s">
        <v>6</v>
      </c>
      <c r="D170" s="25">
        <v>1</v>
      </c>
      <c r="E170" s="22"/>
      <c r="F170" s="22">
        <f t="shared" si="7"/>
        <v>0</v>
      </c>
      <c r="K170" s="45"/>
      <c r="L170" s="44"/>
      <c r="M170" s="44"/>
      <c r="N170" s="44"/>
      <c r="O170" s="44"/>
      <c r="P170" s="44"/>
      <c r="Q170" s="44"/>
      <c r="R170" s="79"/>
    </row>
    <row r="171" spans="1:18" s="37" customFormat="1" ht="129.6">
      <c r="A171" s="24" t="s">
        <v>180</v>
      </c>
      <c r="B171" s="26" t="s">
        <v>599</v>
      </c>
      <c r="C171" s="23" t="s">
        <v>8</v>
      </c>
      <c r="D171" s="25">
        <v>7</v>
      </c>
      <c r="E171" s="22"/>
      <c r="F171" s="22">
        <f t="shared" si="7"/>
        <v>0</v>
      </c>
      <c r="H171" s="48"/>
      <c r="K171" s="45"/>
      <c r="L171" s="44"/>
      <c r="M171" s="44"/>
      <c r="N171" s="44"/>
      <c r="O171" s="44"/>
      <c r="P171" s="44"/>
      <c r="Q171" s="44"/>
      <c r="R171" s="79"/>
    </row>
    <row r="172" spans="1:18" s="37" customFormat="1" ht="15.6">
      <c r="A172" s="24" t="s">
        <v>181</v>
      </c>
      <c r="B172" s="26" t="s">
        <v>600</v>
      </c>
      <c r="C172" s="23" t="s">
        <v>27</v>
      </c>
      <c r="D172" s="25">
        <v>1</v>
      </c>
      <c r="E172" s="22"/>
      <c r="F172" s="22">
        <f t="shared" si="7"/>
        <v>0</v>
      </c>
      <c r="K172" s="45"/>
      <c r="L172" s="44"/>
      <c r="M172" s="44"/>
      <c r="N172" s="44"/>
      <c r="O172" s="44"/>
      <c r="P172" s="44"/>
      <c r="Q172" s="44"/>
      <c r="R172" s="79"/>
    </row>
    <row r="173" spans="1:18" s="37" customFormat="1" ht="43.2">
      <c r="A173" s="24" t="s">
        <v>182</v>
      </c>
      <c r="B173" s="26" t="s">
        <v>601</v>
      </c>
      <c r="C173" s="23" t="s">
        <v>27</v>
      </c>
      <c r="D173" s="25">
        <v>1</v>
      </c>
      <c r="E173" s="22"/>
      <c r="F173" s="22">
        <f t="shared" si="7"/>
        <v>0</v>
      </c>
      <c r="K173" s="47"/>
      <c r="L173" s="46"/>
      <c r="M173" s="46"/>
      <c r="N173" s="46"/>
      <c r="O173" s="46"/>
      <c r="P173" s="46"/>
      <c r="Q173" s="46"/>
      <c r="R173" s="80"/>
    </row>
    <row r="174" spans="1:18" s="44" customFormat="1" ht="15.6">
      <c r="A174" s="76" t="s">
        <v>183</v>
      </c>
      <c r="B174" s="77" t="s">
        <v>30</v>
      </c>
      <c r="C174" s="78"/>
      <c r="D174" s="78"/>
      <c r="E174" s="77"/>
      <c r="F174" s="84">
        <f>SUM(F175:F182)+F183</f>
        <v>0</v>
      </c>
      <c r="I174" s="45"/>
      <c r="J174" s="45"/>
      <c r="K174" s="47"/>
      <c r="L174" s="46"/>
      <c r="M174" s="46"/>
      <c r="N174" s="80"/>
      <c r="O174" s="80"/>
      <c r="P174" s="46"/>
      <c r="Q174" s="46"/>
      <c r="R174" s="46"/>
    </row>
    <row r="175" spans="1:18" s="44" customFormat="1" ht="57.6">
      <c r="A175" s="24" t="s">
        <v>807</v>
      </c>
      <c r="B175" s="26" t="s">
        <v>602</v>
      </c>
      <c r="C175" s="23" t="s">
        <v>9</v>
      </c>
      <c r="D175" s="25">
        <v>430</v>
      </c>
      <c r="E175" s="22"/>
      <c r="F175" s="22">
        <f t="shared" si="7"/>
        <v>0</v>
      </c>
      <c r="I175" s="45"/>
      <c r="J175" s="45"/>
      <c r="K175" s="47"/>
      <c r="L175" s="46"/>
      <c r="M175" s="46"/>
      <c r="N175" s="46"/>
      <c r="O175" s="46"/>
      <c r="P175" s="46"/>
      <c r="Q175" s="46"/>
      <c r="R175" s="46"/>
    </row>
    <row r="176" spans="1:18" s="44" customFormat="1" ht="115.2">
      <c r="A176" s="24" t="s">
        <v>184</v>
      </c>
      <c r="B176" s="26" t="s">
        <v>603</v>
      </c>
      <c r="C176" s="23" t="s">
        <v>7</v>
      </c>
      <c r="D176" s="25">
        <v>20</v>
      </c>
      <c r="E176" s="22"/>
      <c r="F176" s="22">
        <f t="shared" si="7"/>
        <v>0</v>
      </c>
      <c r="I176" s="45"/>
      <c r="J176" s="45"/>
      <c r="K176" s="47"/>
      <c r="L176" s="46"/>
      <c r="M176" s="46"/>
      <c r="N176" s="80"/>
      <c r="O176" s="80"/>
      <c r="P176" s="46"/>
      <c r="Q176" s="46"/>
      <c r="R176" s="46"/>
    </row>
    <row r="177" spans="1:18" s="46" customFormat="1" ht="72">
      <c r="A177" s="24" t="s">
        <v>185</v>
      </c>
      <c r="B177" s="26" t="s">
        <v>604</v>
      </c>
      <c r="C177" s="23" t="s">
        <v>9</v>
      </c>
      <c r="D177" s="25">
        <v>310</v>
      </c>
      <c r="E177" s="22"/>
      <c r="F177" s="22">
        <f t="shared" si="7"/>
        <v>0</v>
      </c>
      <c r="I177" s="47"/>
      <c r="J177" s="47"/>
      <c r="K177" s="47"/>
      <c r="Q177" s="80"/>
      <c r="R177" s="80"/>
    </row>
    <row r="178" spans="1:18" s="46" customFormat="1" ht="57.6">
      <c r="A178" s="24" t="s">
        <v>186</v>
      </c>
      <c r="B178" s="26" t="s">
        <v>605</v>
      </c>
      <c r="C178" s="23" t="s">
        <v>9</v>
      </c>
      <c r="D178" s="25">
        <v>120</v>
      </c>
      <c r="E178" s="22"/>
      <c r="F178" s="22">
        <f t="shared" si="7"/>
        <v>0</v>
      </c>
      <c r="I178" s="47"/>
      <c r="J178" s="47"/>
      <c r="K178" s="47"/>
      <c r="Q178" s="80"/>
      <c r="R178" s="80"/>
    </row>
    <row r="179" spans="1:18" s="46" customFormat="1" ht="43.2">
      <c r="A179" s="24" t="s">
        <v>187</v>
      </c>
      <c r="B179" s="26" t="s">
        <v>606</v>
      </c>
      <c r="C179" s="23" t="s">
        <v>6</v>
      </c>
      <c r="D179" s="25">
        <v>38</v>
      </c>
      <c r="E179" s="22"/>
      <c r="F179" s="22">
        <f t="shared" si="7"/>
        <v>0</v>
      </c>
      <c r="I179" s="47"/>
      <c r="J179" s="47"/>
      <c r="K179" s="37"/>
      <c r="L179" s="37"/>
      <c r="M179" s="37"/>
      <c r="N179" s="37"/>
      <c r="O179" s="37"/>
      <c r="P179" s="38"/>
      <c r="Q179" s="37"/>
      <c r="R179" s="37"/>
    </row>
    <row r="180" spans="1:18" s="46" customFormat="1" ht="43.2">
      <c r="A180" s="24" t="s">
        <v>188</v>
      </c>
      <c r="B180" s="26" t="s">
        <v>607</v>
      </c>
      <c r="C180" s="23" t="s">
        <v>6</v>
      </c>
      <c r="D180" s="25">
        <v>10</v>
      </c>
      <c r="E180" s="22"/>
      <c r="F180" s="22">
        <f t="shared" si="7"/>
        <v>0</v>
      </c>
      <c r="I180" s="47"/>
      <c r="J180" s="47"/>
      <c r="K180" s="37"/>
      <c r="L180" s="37"/>
      <c r="M180" s="37"/>
      <c r="N180" s="37"/>
      <c r="O180" s="37"/>
      <c r="P180" s="38"/>
      <c r="Q180" s="37"/>
      <c r="R180" s="37"/>
    </row>
    <row r="181" spans="1:18" s="46" customFormat="1" ht="43.2">
      <c r="A181" s="24" t="s">
        <v>189</v>
      </c>
      <c r="B181" s="26" t="s">
        <v>608</v>
      </c>
      <c r="C181" s="23" t="s">
        <v>6</v>
      </c>
      <c r="D181" s="25">
        <v>2</v>
      </c>
      <c r="E181" s="22"/>
      <c r="F181" s="22">
        <f t="shared" si="7"/>
        <v>0</v>
      </c>
      <c r="H181" s="49"/>
      <c r="I181" s="47"/>
      <c r="J181" s="47"/>
      <c r="K181" s="37"/>
      <c r="L181" s="37"/>
      <c r="M181" s="37"/>
      <c r="N181" s="37"/>
      <c r="O181" s="37"/>
      <c r="P181" s="38"/>
      <c r="Q181" s="37"/>
      <c r="R181" s="38"/>
    </row>
    <row r="182" spans="1:18" s="46" customFormat="1" ht="57.6">
      <c r="A182" s="24" t="s">
        <v>190</v>
      </c>
      <c r="B182" s="26" t="s">
        <v>609</v>
      </c>
      <c r="C182" s="23" t="s">
        <v>6</v>
      </c>
      <c r="D182" s="25">
        <v>4</v>
      </c>
      <c r="E182" s="22"/>
      <c r="F182" s="22">
        <f t="shared" si="7"/>
        <v>0</v>
      </c>
      <c r="H182" s="49"/>
      <c r="I182" s="47"/>
      <c r="J182" s="47"/>
      <c r="K182" s="37"/>
      <c r="L182" s="37"/>
      <c r="M182" s="37"/>
      <c r="N182" s="37"/>
      <c r="O182" s="37"/>
      <c r="P182" s="38"/>
      <c r="Q182" s="37"/>
      <c r="R182" s="38"/>
    </row>
    <row r="183" spans="1:18" s="37" customFormat="1">
      <c r="A183" s="116" t="s">
        <v>819</v>
      </c>
      <c r="B183" s="117" t="s">
        <v>39</v>
      </c>
      <c r="C183" s="118"/>
      <c r="D183" s="118"/>
      <c r="E183" s="117"/>
      <c r="F183" s="121">
        <f>SUM(F184:F195)</f>
        <v>0</v>
      </c>
      <c r="R183" s="38"/>
    </row>
    <row r="184" spans="1:18" s="37" customFormat="1" ht="43.2">
      <c r="A184" s="24" t="s">
        <v>191</v>
      </c>
      <c r="B184" s="26" t="s">
        <v>520</v>
      </c>
      <c r="C184" s="23" t="s">
        <v>8</v>
      </c>
      <c r="D184" s="25">
        <v>10</v>
      </c>
      <c r="E184" s="22"/>
      <c r="F184" s="22">
        <f t="shared" si="7"/>
        <v>0</v>
      </c>
      <c r="R184" s="38"/>
    </row>
    <row r="185" spans="1:18" s="37" customFormat="1" ht="72">
      <c r="A185" s="24" t="s">
        <v>192</v>
      </c>
      <c r="B185" s="26" t="s">
        <v>534</v>
      </c>
      <c r="C185" s="23" t="s">
        <v>7</v>
      </c>
      <c r="D185" s="25">
        <v>20</v>
      </c>
      <c r="E185" s="22"/>
      <c r="F185" s="22">
        <f t="shared" si="7"/>
        <v>0</v>
      </c>
      <c r="R185" s="38"/>
    </row>
    <row r="186" spans="1:18" s="37" customFormat="1" ht="43.2">
      <c r="A186" s="24" t="s">
        <v>193</v>
      </c>
      <c r="B186" s="26" t="s">
        <v>523</v>
      </c>
      <c r="C186" s="23" t="s">
        <v>7</v>
      </c>
      <c r="D186" s="25">
        <v>5</v>
      </c>
      <c r="E186" s="22"/>
      <c r="F186" s="22">
        <f t="shared" si="7"/>
        <v>0</v>
      </c>
      <c r="L186" s="38"/>
      <c r="M186" s="38"/>
      <c r="Q186" s="38"/>
      <c r="R186" s="38"/>
    </row>
    <row r="187" spans="1:18" s="37" customFormat="1" ht="43.2">
      <c r="A187" s="24" t="s">
        <v>194</v>
      </c>
      <c r="B187" s="26" t="s">
        <v>535</v>
      </c>
      <c r="C187" s="23" t="s">
        <v>8</v>
      </c>
      <c r="D187" s="25">
        <v>10</v>
      </c>
      <c r="E187" s="22"/>
      <c r="F187" s="22">
        <f t="shared" si="7"/>
        <v>0</v>
      </c>
      <c r="O187" s="38"/>
      <c r="P187" s="38"/>
      <c r="Q187" s="38"/>
      <c r="R187" s="38"/>
    </row>
    <row r="188" spans="1:18" s="37" customFormat="1" ht="86.4">
      <c r="A188" s="24" t="s">
        <v>195</v>
      </c>
      <c r="B188" s="26" t="s">
        <v>536</v>
      </c>
      <c r="C188" s="23" t="s">
        <v>8</v>
      </c>
      <c r="D188" s="25">
        <v>10</v>
      </c>
      <c r="E188" s="22"/>
      <c r="F188" s="22">
        <f t="shared" si="7"/>
        <v>0</v>
      </c>
      <c r="I188" s="39"/>
      <c r="P188" s="38"/>
      <c r="Q188" s="38"/>
      <c r="R188" s="38"/>
    </row>
    <row r="189" spans="1:18" s="37" customFormat="1" ht="86.4">
      <c r="A189" s="24" t="s">
        <v>196</v>
      </c>
      <c r="B189" s="26" t="s">
        <v>537</v>
      </c>
      <c r="C189" s="23" t="s">
        <v>9</v>
      </c>
      <c r="D189" s="25">
        <v>18</v>
      </c>
      <c r="E189" s="22"/>
      <c r="F189" s="22">
        <f t="shared" si="7"/>
        <v>0</v>
      </c>
      <c r="I189" s="39"/>
      <c r="P189" s="38"/>
      <c r="R189" s="38"/>
    </row>
    <row r="190" spans="1:18" s="37" customFormat="1" ht="86.4">
      <c r="A190" s="24" t="s">
        <v>197</v>
      </c>
      <c r="B190" s="26" t="s">
        <v>538</v>
      </c>
      <c r="C190" s="23" t="s">
        <v>9</v>
      </c>
      <c r="D190" s="25">
        <v>48</v>
      </c>
      <c r="E190" s="22"/>
      <c r="F190" s="22">
        <f t="shared" si="7"/>
        <v>0</v>
      </c>
      <c r="I190" s="39"/>
      <c r="P190" s="38"/>
      <c r="Q190" s="38"/>
      <c r="R190" s="38"/>
    </row>
    <row r="191" spans="1:18" s="37" customFormat="1" ht="57.6">
      <c r="A191" s="24" t="s">
        <v>198</v>
      </c>
      <c r="B191" s="26" t="s">
        <v>539</v>
      </c>
      <c r="C191" s="23" t="s">
        <v>8</v>
      </c>
      <c r="D191" s="25">
        <v>25</v>
      </c>
      <c r="E191" s="22"/>
      <c r="F191" s="22">
        <f t="shared" si="7"/>
        <v>0</v>
      </c>
      <c r="Q191" s="38"/>
      <c r="R191" s="38"/>
    </row>
    <row r="192" spans="1:18" s="37" customFormat="1" ht="72">
      <c r="A192" s="58" t="s">
        <v>199</v>
      </c>
      <c r="B192" s="56" t="s">
        <v>37</v>
      </c>
      <c r="C192" s="55" t="s">
        <v>9</v>
      </c>
      <c r="D192" s="57">
        <f>16</f>
        <v>16</v>
      </c>
      <c r="E192" s="85"/>
      <c r="F192" s="22">
        <f t="shared" si="7"/>
        <v>0</v>
      </c>
      <c r="K192" s="6"/>
      <c r="L192" s="6"/>
      <c r="M192" s="6"/>
      <c r="N192" s="6"/>
      <c r="O192" s="6"/>
      <c r="P192" s="6"/>
      <c r="Q192" s="6"/>
      <c r="R192" s="27"/>
    </row>
    <row r="193" spans="1:18" s="37" customFormat="1" ht="144">
      <c r="A193" s="58" t="s">
        <v>200</v>
      </c>
      <c r="B193" s="56" t="s">
        <v>40</v>
      </c>
      <c r="C193" s="55" t="s">
        <v>8</v>
      </c>
      <c r="D193" s="57">
        <v>10</v>
      </c>
      <c r="E193" s="85"/>
      <c r="F193" s="22">
        <f t="shared" si="7"/>
        <v>0</v>
      </c>
      <c r="K193" s="6"/>
      <c r="L193" s="6"/>
      <c r="M193" s="6"/>
      <c r="N193" s="6"/>
      <c r="O193" s="6"/>
      <c r="P193" s="27"/>
      <c r="Q193" s="6"/>
      <c r="R193" s="27"/>
    </row>
    <row r="194" spans="1:18" s="37" customFormat="1" ht="57.6">
      <c r="A194" s="58" t="s">
        <v>201</v>
      </c>
      <c r="B194" s="56" t="s">
        <v>610</v>
      </c>
      <c r="C194" s="55" t="s">
        <v>6</v>
      </c>
      <c r="D194" s="57">
        <v>2</v>
      </c>
      <c r="E194" s="85"/>
      <c r="F194" s="22">
        <f t="shared" si="7"/>
        <v>0</v>
      </c>
      <c r="K194" s="6"/>
      <c r="L194" s="6"/>
      <c r="M194" s="6"/>
      <c r="N194" s="6"/>
      <c r="O194" s="6"/>
      <c r="P194" s="27"/>
      <c r="Q194" s="6"/>
      <c r="R194" s="27"/>
    </row>
    <row r="195" spans="1:18" s="37" customFormat="1" ht="43.2">
      <c r="A195" s="58" t="s">
        <v>202</v>
      </c>
      <c r="B195" s="56" t="s">
        <v>611</v>
      </c>
      <c r="C195" s="55" t="s">
        <v>6</v>
      </c>
      <c r="D195" s="57">
        <v>2</v>
      </c>
      <c r="E195" s="85"/>
      <c r="F195" s="22">
        <f t="shared" si="7"/>
        <v>0</v>
      </c>
      <c r="K195" s="6"/>
      <c r="L195" s="6"/>
      <c r="M195" s="6"/>
      <c r="N195" s="6"/>
      <c r="O195" s="6"/>
      <c r="P195" s="27"/>
      <c r="Q195" s="6"/>
      <c r="R195" s="6"/>
    </row>
    <row r="196" spans="1:18">
      <c r="A196" s="17" t="s">
        <v>203</v>
      </c>
      <c r="B196" s="65" t="s">
        <v>204</v>
      </c>
      <c r="C196" s="61"/>
      <c r="D196" s="62"/>
      <c r="E196" s="86"/>
      <c r="F196" s="64">
        <f>+F197+F212+F219+F225+F231+F245</f>
        <v>0</v>
      </c>
      <c r="P196" s="27"/>
      <c r="R196" s="27"/>
    </row>
    <row r="197" spans="1:18">
      <c r="A197" s="76" t="s">
        <v>205</v>
      </c>
      <c r="B197" s="77" t="s">
        <v>206</v>
      </c>
      <c r="C197" s="78"/>
      <c r="D197" s="78"/>
      <c r="E197" s="77"/>
      <c r="F197" s="84">
        <f>SUM(F198:F211)</f>
        <v>0</v>
      </c>
      <c r="P197" s="27"/>
      <c r="R197" s="27"/>
    </row>
    <row r="198" spans="1:18" ht="43.2">
      <c r="A198" s="58" t="s">
        <v>207</v>
      </c>
      <c r="B198" s="56" t="s">
        <v>612</v>
      </c>
      <c r="C198" s="55" t="s">
        <v>8</v>
      </c>
      <c r="D198" s="57">
        <v>980</v>
      </c>
      <c r="E198" s="85"/>
      <c r="F198" s="22">
        <f>ROUND(E198*D198,2)</f>
        <v>0</v>
      </c>
      <c r="P198" s="27"/>
      <c r="Q198" s="27"/>
      <c r="R198" s="27"/>
    </row>
    <row r="199" spans="1:18" ht="86.4">
      <c r="A199" s="58" t="s">
        <v>208</v>
      </c>
      <c r="B199" s="56" t="s">
        <v>613</v>
      </c>
      <c r="C199" s="55" t="s">
        <v>7</v>
      </c>
      <c r="D199" s="57">
        <v>770</v>
      </c>
      <c r="E199" s="85"/>
      <c r="F199" s="22">
        <f t="shared" ref="F199:F256" si="8">ROUND(E199*D199,2)</f>
        <v>0</v>
      </c>
      <c r="P199" s="27"/>
      <c r="Q199" s="27"/>
      <c r="R199" s="27"/>
    </row>
    <row r="200" spans="1:18" ht="72">
      <c r="A200" s="58" t="s">
        <v>209</v>
      </c>
      <c r="B200" s="56" t="s">
        <v>614</v>
      </c>
      <c r="C200" s="55" t="s">
        <v>7</v>
      </c>
      <c r="D200" s="57">
        <v>588</v>
      </c>
      <c r="E200" s="85"/>
      <c r="F200" s="22">
        <f t="shared" si="8"/>
        <v>0</v>
      </c>
      <c r="P200" s="27"/>
      <c r="R200" s="27"/>
    </row>
    <row r="201" spans="1:18" ht="57.6">
      <c r="A201" s="58" t="s">
        <v>210</v>
      </c>
      <c r="B201" s="56" t="s">
        <v>615</v>
      </c>
      <c r="C201" s="55" t="s">
        <v>8</v>
      </c>
      <c r="D201" s="57">
        <v>980</v>
      </c>
      <c r="E201" s="85"/>
      <c r="F201" s="22">
        <f t="shared" si="8"/>
        <v>0</v>
      </c>
      <c r="P201" s="27"/>
      <c r="R201" s="27"/>
    </row>
    <row r="202" spans="1:18" ht="57.6">
      <c r="A202" s="58" t="s">
        <v>211</v>
      </c>
      <c r="B202" s="56" t="s">
        <v>616</v>
      </c>
      <c r="C202" s="55" t="s">
        <v>8</v>
      </c>
      <c r="D202" s="57">
        <v>250</v>
      </c>
      <c r="E202" s="85"/>
      <c r="F202" s="22">
        <f t="shared" si="8"/>
        <v>0</v>
      </c>
      <c r="P202" s="27"/>
      <c r="R202" s="27"/>
    </row>
    <row r="203" spans="1:18" s="97" customFormat="1" ht="100.8">
      <c r="A203" s="105" t="s">
        <v>212</v>
      </c>
      <c r="B203" s="106" t="s">
        <v>815</v>
      </c>
      <c r="C203" s="107" t="s">
        <v>6</v>
      </c>
      <c r="D203" s="108">
        <v>24</v>
      </c>
      <c r="E203" s="85"/>
      <c r="F203" s="22">
        <f t="shared" si="8"/>
        <v>0</v>
      </c>
      <c r="P203" s="98"/>
      <c r="R203" s="98"/>
    </row>
    <row r="204" spans="1:18" s="97" customFormat="1" ht="115.2">
      <c r="A204" s="105" t="s">
        <v>213</v>
      </c>
      <c r="B204" s="106" t="s">
        <v>816</v>
      </c>
      <c r="C204" s="107" t="s">
        <v>6</v>
      </c>
      <c r="D204" s="108">
        <v>24</v>
      </c>
      <c r="E204" s="85"/>
      <c r="F204" s="22">
        <f t="shared" si="8"/>
        <v>0</v>
      </c>
      <c r="P204" s="98"/>
      <c r="R204" s="98"/>
    </row>
    <row r="205" spans="1:18" ht="86.4">
      <c r="A205" s="58" t="s">
        <v>214</v>
      </c>
      <c r="B205" s="56" t="s">
        <v>617</v>
      </c>
      <c r="C205" s="55" t="s">
        <v>9</v>
      </c>
      <c r="D205" s="57">
        <v>400</v>
      </c>
      <c r="E205" s="85"/>
      <c r="F205" s="22">
        <f t="shared" si="8"/>
        <v>0</v>
      </c>
      <c r="P205" s="27"/>
      <c r="R205" s="27"/>
    </row>
    <row r="206" spans="1:18" ht="43.2">
      <c r="A206" s="58" t="s">
        <v>215</v>
      </c>
      <c r="B206" s="56" t="s">
        <v>618</v>
      </c>
      <c r="C206" s="55" t="s">
        <v>8</v>
      </c>
      <c r="D206" s="57">
        <v>400</v>
      </c>
      <c r="E206" s="85"/>
      <c r="F206" s="22">
        <f t="shared" si="8"/>
        <v>0</v>
      </c>
      <c r="P206" s="27"/>
      <c r="R206" s="27"/>
    </row>
    <row r="207" spans="1:18" ht="72">
      <c r="A207" s="58" t="s">
        <v>216</v>
      </c>
      <c r="B207" s="56" t="s">
        <v>619</v>
      </c>
      <c r="C207" s="55" t="s">
        <v>9</v>
      </c>
      <c r="D207" s="57">
        <v>180</v>
      </c>
      <c r="E207" s="85"/>
      <c r="F207" s="22">
        <f t="shared" si="8"/>
        <v>0</v>
      </c>
      <c r="P207" s="27"/>
      <c r="R207" s="27"/>
    </row>
    <row r="208" spans="1:18" ht="72">
      <c r="A208" s="58" t="s">
        <v>217</v>
      </c>
      <c r="B208" s="56" t="s">
        <v>620</v>
      </c>
      <c r="C208" s="55" t="s">
        <v>9</v>
      </c>
      <c r="D208" s="57">
        <v>340</v>
      </c>
      <c r="E208" s="85"/>
      <c r="F208" s="22">
        <f t="shared" si="8"/>
        <v>0</v>
      </c>
      <c r="P208" s="27"/>
      <c r="R208" s="27"/>
    </row>
    <row r="209" spans="1:18" ht="86.4">
      <c r="A209" s="58" t="s">
        <v>218</v>
      </c>
      <c r="B209" s="56" t="s">
        <v>621</v>
      </c>
      <c r="C209" s="55" t="s">
        <v>9</v>
      </c>
      <c r="D209" s="57">
        <v>340</v>
      </c>
      <c r="E209" s="85"/>
      <c r="F209" s="22">
        <f t="shared" si="8"/>
        <v>0</v>
      </c>
      <c r="P209" s="27"/>
      <c r="R209" s="27"/>
    </row>
    <row r="210" spans="1:18" ht="100.8">
      <c r="A210" s="58" t="s">
        <v>219</v>
      </c>
      <c r="B210" s="56" t="s">
        <v>622</v>
      </c>
      <c r="C210" s="55" t="s">
        <v>8</v>
      </c>
      <c r="D210" s="57">
        <v>320</v>
      </c>
      <c r="E210" s="85"/>
      <c r="F210" s="22">
        <f t="shared" si="8"/>
        <v>0</v>
      </c>
      <c r="P210" s="27"/>
      <c r="R210" s="27"/>
    </row>
    <row r="211" spans="1:18" ht="57.6">
      <c r="A211" s="58" t="s">
        <v>220</v>
      </c>
      <c r="B211" s="56" t="s">
        <v>623</v>
      </c>
      <c r="C211" s="55" t="s">
        <v>9</v>
      </c>
      <c r="D211" s="57">
        <v>112</v>
      </c>
      <c r="E211" s="85"/>
      <c r="F211" s="22">
        <f t="shared" si="8"/>
        <v>0</v>
      </c>
      <c r="P211" s="27"/>
      <c r="Q211" s="27"/>
      <c r="R211" s="27"/>
    </row>
    <row r="212" spans="1:18">
      <c r="A212" s="76" t="s">
        <v>221</v>
      </c>
      <c r="B212" s="77" t="s">
        <v>222</v>
      </c>
      <c r="C212" s="78"/>
      <c r="D212" s="78"/>
      <c r="E212" s="77"/>
      <c r="F212" s="84">
        <f>SUM(F213:F218)</f>
        <v>0</v>
      </c>
      <c r="P212" s="27"/>
      <c r="Q212" s="27"/>
      <c r="R212" s="27"/>
    </row>
    <row r="213" spans="1:18" ht="72">
      <c r="A213" s="58" t="s">
        <v>223</v>
      </c>
      <c r="B213" s="56" t="s">
        <v>624</v>
      </c>
      <c r="C213" s="55" t="s">
        <v>8</v>
      </c>
      <c r="D213" s="57">
        <v>900</v>
      </c>
      <c r="E213" s="85"/>
      <c r="F213" s="22">
        <f t="shared" si="8"/>
        <v>0</v>
      </c>
      <c r="P213" s="27"/>
      <c r="Q213" s="27"/>
      <c r="R213" s="27"/>
    </row>
    <row r="214" spans="1:18" ht="72">
      <c r="A214" s="58" t="s">
        <v>224</v>
      </c>
      <c r="B214" s="56" t="s">
        <v>625</v>
      </c>
      <c r="C214" s="55" t="s">
        <v>9</v>
      </c>
      <c r="D214" s="57">
        <v>7</v>
      </c>
      <c r="E214" s="85"/>
      <c r="F214" s="22">
        <f t="shared" si="8"/>
        <v>0</v>
      </c>
      <c r="P214" s="27"/>
      <c r="R214" s="27"/>
    </row>
    <row r="215" spans="1:18" ht="86.4">
      <c r="A215" s="58" t="s">
        <v>225</v>
      </c>
      <c r="B215" s="56" t="s">
        <v>626</v>
      </c>
      <c r="C215" s="55" t="s">
        <v>8</v>
      </c>
      <c r="D215" s="57">
        <v>56</v>
      </c>
      <c r="E215" s="85"/>
      <c r="F215" s="22">
        <f t="shared" si="8"/>
        <v>0</v>
      </c>
      <c r="P215" s="27"/>
      <c r="Q215" s="27"/>
      <c r="R215" s="27"/>
    </row>
    <row r="216" spans="1:18" ht="172.8">
      <c r="A216" s="58" t="s">
        <v>226</v>
      </c>
      <c r="B216" s="56" t="s">
        <v>627</v>
      </c>
      <c r="C216" s="55" t="s">
        <v>6</v>
      </c>
      <c r="D216" s="57">
        <v>5</v>
      </c>
      <c r="E216" s="85"/>
      <c r="F216" s="22">
        <f t="shared" si="8"/>
        <v>0</v>
      </c>
      <c r="P216" s="27"/>
      <c r="R216" s="27"/>
    </row>
    <row r="217" spans="1:18" ht="57.6">
      <c r="A217" s="58" t="s">
        <v>227</v>
      </c>
      <c r="B217" s="56" t="s">
        <v>628</v>
      </c>
      <c r="C217" s="55" t="s">
        <v>8</v>
      </c>
      <c r="D217" s="57">
        <v>250</v>
      </c>
      <c r="E217" s="85"/>
      <c r="F217" s="22">
        <f t="shared" si="8"/>
        <v>0</v>
      </c>
      <c r="P217" s="27"/>
      <c r="Q217" s="27"/>
      <c r="R217" s="27"/>
    </row>
    <row r="218" spans="1:18" ht="43.2">
      <c r="A218" s="58" t="s">
        <v>228</v>
      </c>
      <c r="B218" s="56" t="s">
        <v>629</v>
      </c>
      <c r="C218" s="55" t="s">
        <v>8</v>
      </c>
      <c r="D218" s="57">
        <v>250</v>
      </c>
      <c r="E218" s="85"/>
      <c r="F218" s="22">
        <f t="shared" si="8"/>
        <v>0</v>
      </c>
      <c r="P218" s="27"/>
      <c r="Q218" s="27"/>
      <c r="R218" s="27"/>
    </row>
    <row r="219" spans="1:18">
      <c r="A219" s="76" t="s">
        <v>229</v>
      </c>
      <c r="B219" s="77" t="s">
        <v>230</v>
      </c>
      <c r="C219" s="78"/>
      <c r="D219" s="78"/>
      <c r="E219" s="77"/>
      <c r="F219" s="84">
        <f>SUM(F220:F224)</f>
        <v>0</v>
      </c>
      <c r="P219" s="27"/>
      <c r="R219" s="27"/>
    </row>
    <row r="220" spans="1:18" ht="43.2">
      <c r="A220" s="58" t="s">
        <v>231</v>
      </c>
      <c r="B220" s="56" t="s">
        <v>630</v>
      </c>
      <c r="C220" s="55" t="s">
        <v>232</v>
      </c>
      <c r="D220" s="57">
        <v>20</v>
      </c>
      <c r="E220" s="85"/>
      <c r="F220" s="22">
        <f t="shared" si="8"/>
        <v>0</v>
      </c>
      <c r="P220" s="27"/>
      <c r="R220" s="27"/>
    </row>
    <row r="221" spans="1:18" ht="57.6">
      <c r="A221" s="58" t="s">
        <v>233</v>
      </c>
      <c r="B221" s="56" t="s">
        <v>631</v>
      </c>
      <c r="C221" s="55" t="s">
        <v>9</v>
      </c>
      <c r="D221" s="57">
        <v>45</v>
      </c>
      <c r="E221" s="85"/>
      <c r="F221" s="22">
        <f t="shared" si="8"/>
        <v>0</v>
      </c>
      <c r="P221" s="27"/>
      <c r="R221" s="27"/>
    </row>
    <row r="222" spans="1:18" ht="57.6">
      <c r="A222" s="58" t="s">
        <v>234</v>
      </c>
      <c r="B222" s="56" t="s">
        <v>632</v>
      </c>
      <c r="C222" s="55" t="s">
        <v>9</v>
      </c>
      <c r="D222" s="57">
        <v>65</v>
      </c>
      <c r="E222" s="85"/>
      <c r="F222" s="22">
        <f t="shared" si="8"/>
        <v>0</v>
      </c>
      <c r="P222" s="27"/>
      <c r="R222" s="27"/>
    </row>
    <row r="223" spans="1:18" ht="43.2">
      <c r="A223" s="58" t="s">
        <v>235</v>
      </c>
      <c r="B223" s="56" t="s">
        <v>633</v>
      </c>
      <c r="C223" s="55" t="s">
        <v>6</v>
      </c>
      <c r="D223" s="57">
        <v>5</v>
      </c>
      <c r="E223" s="85"/>
      <c r="F223" s="22">
        <f>ROUND(E223*D223,2)</f>
        <v>0</v>
      </c>
      <c r="P223" s="27"/>
      <c r="R223" s="27"/>
    </row>
    <row r="224" spans="1:18" ht="43.2">
      <c r="A224" s="58" t="s">
        <v>236</v>
      </c>
      <c r="B224" s="56" t="s">
        <v>634</v>
      </c>
      <c r="C224" s="55" t="s">
        <v>6</v>
      </c>
      <c r="D224" s="57">
        <v>20</v>
      </c>
      <c r="E224" s="85"/>
      <c r="F224" s="22">
        <f t="shared" si="8"/>
        <v>0</v>
      </c>
      <c r="P224" s="27"/>
      <c r="R224" s="27"/>
    </row>
    <row r="225" spans="1:18">
      <c r="A225" s="76" t="s">
        <v>237</v>
      </c>
      <c r="B225" s="77" t="s">
        <v>238</v>
      </c>
      <c r="C225" s="78"/>
      <c r="D225" s="78"/>
      <c r="E225" s="77"/>
      <c r="F225" s="84">
        <f>SUM(F226:F230)</f>
        <v>0</v>
      </c>
      <c r="P225" s="27"/>
      <c r="R225" s="27"/>
    </row>
    <row r="226" spans="1:18" ht="43.2">
      <c r="A226" s="58" t="s">
        <v>239</v>
      </c>
      <c r="B226" s="56" t="s">
        <v>635</v>
      </c>
      <c r="C226" s="55" t="s">
        <v>232</v>
      </c>
      <c r="D226" s="57">
        <v>49</v>
      </c>
      <c r="E226" s="85"/>
      <c r="F226" s="22">
        <f t="shared" si="8"/>
        <v>0</v>
      </c>
      <c r="P226" s="27"/>
      <c r="Q226" s="27"/>
      <c r="R226" s="27"/>
    </row>
    <row r="227" spans="1:18" ht="57.6">
      <c r="A227" s="58" t="s">
        <v>240</v>
      </c>
      <c r="B227" s="56" t="s">
        <v>636</v>
      </c>
      <c r="C227" s="55" t="s">
        <v>9</v>
      </c>
      <c r="D227" s="57">
        <v>140</v>
      </c>
      <c r="E227" s="85"/>
      <c r="F227" s="22">
        <f t="shared" si="8"/>
        <v>0</v>
      </c>
      <c r="P227" s="27"/>
      <c r="Q227" s="27"/>
      <c r="R227" s="27"/>
    </row>
    <row r="228" spans="1:18" ht="57.6">
      <c r="A228" s="58" t="s">
        <v>241</v>
      </c>
      <c r="B228" s="56" t="s">
        <v>637</v>
      </c>
      <c r="C228" s="55" t="s">
        <v>6</v>
      </c>
      <c r="D228" s="57">
        <v>25</v>
      </c>
      <c r="E228" s="85"/>
      <c r="F228" s="22">
        <f t="shared" si="8"/>
        <v>0</v>
      </c>
      <c r="P228" s="27"/>
    </row>
    <row r="229" spans="1:18" ht="86.4">
      <c r="A229" s="58" t="s">
        <v>638</v>
      </c>
      <c r="B229" s="56" t="s">
        <v>639</v>
      </c>
      <c r="C229" s="55" t="s">
        <v>6</v>
      </c>
      <c r="D229" s="57">
        <v>24</v>
      </c>
      <c r="E229" s="85"/>
      <c r="F229" s="22">
        <f t="shared" si="8"/>
        <v>0</v>
      </c>
      <c r="P229" s="27"/>
      <c r="R229" s="27"/>
    </row>
    <row r="230" spans="1:18" ht="100.8">
      <c r="A230" s="58" t="s">
        <v>242</v>
      </c>
      <c r="B230" s="56" t="s">
        <v>640</v>
      </c>
      <c r="C230" s="55" t="s">
        <v>6</v>
      </c>
      <c r="D230" s="57">
        <v>24</v>
      </c>
      <c r="E230" s="85"/>
      <c r="F230" s="22">
        <f t="shared" si="8"/>
        <v>0</v>
      </c>
      <c r="P230" s="27"/>
      <c r="R230" s="27"/>
    </row>
    <row r="231" spans="1:18">
      <c r="A231" s="76" t="s">
        <v>243</v>
      </c>
      <c r="B231" s="77" t="s">
        <v>269</v>
      </c>
      <c r="C231" s="78"/>
      <c r="D231" s="78"/>
      <c r="E231" s="77"/>
      <c r="F231" s="84">
        <f>SUM(F232:F244)</f>
        <v>0</v>
      </c>
      <c r="P231" s="27"/>
      <c r="R231" s="27"/>
    </row>
    <row r="232" spans="1:18" ht="72">
      <c r="A232" s="58" t="s">
        <v>244</v>
      </c>
      <c r="B232" s="56" t="s">
        <v>641</v>
      </c>
      <c r="C232" s="55" t="s">
        <v>245</v>
      </c>
      <c r="D232" s="57">
        <v>8</v>
      </c>
      <c r="E232" s="85"/>
      <c r="F232" s="22">
        <f t="shared" si="8"/>
        <v>0</v>
      </c>
      <c r="P232" s="27"/>
      <c r="R232" s="27"/>
    </row>
    <row r="233" spans="1:18" ht="43.2">
      <c r="A233" s="58" t="s">
        <v>246</v>
      </c>
      <c r="B233" s="56" t="s">
        <v>642</v>
      </c>
      <c r="C233" s="55" t="s">
        <v>245</v>
      </c>
      <c r="D233" s="57">
        <v>24</v>
      </c>
      <c r="E233" s="85"/>
      <c r="F233" s="22">
        <f t="shared" si="8"/>
        <v>0</v>
      </c>
      <c r="P233" s="27"/>
      <c r="R233" s="27"/>
    </row>
    <row r="234" spans="1:18" ht="43.2">
      <c r="A234" s="58" t="s">
        <v>247</v>
      </c>
      <c r="B234" s="56" t="s">
        <v>643</v>
      </c>
      <c r="C234" s="55" t="s">
        <v>245</v>
      </c>
      <c r="D234" s="57">
        <v>8</v>
      </c>
      <c r="E234" s="85"/>
      <c r="F234" s="22">
        <f t="shared" si="8"/>
        <v>0</v>
      </c>
      <c r="P234" s="27"/>
      <c r="R234" s="27"/>
    </row>
    <row r="235" spans="1:18" ht="43.2">
      <c r="A235" s="58" t="s">
        <v>248</v>
      </c>
      <c r="B235" s="56" t="s">
        <v>644</v>
      </c>
      <c r="C235" s="55" t="s">
        <v>245</v>
      </c>
      <c r="D235" s="57">
        <v>8</v>
      </c>
      <c r="E235" s="85"/>
      <c r="F235" s="22">
        <f t="shared" si="8"/>
        <v>0</v>
      </c>
      <c r="P235" s="27"/>
      <c r="Q235" s="27"/>
      <c r="R235" s="27"/>
    </row>
    <row r="236" spans="1:18" ht="57.6">
      <c r="A236" s="58" t="s">
        <v>249</v>
      </c>
      <c r="B236" s="56" t="s">
        <v>645</v>
      </c>
      <c r="C236" s="55" t="s">
        <v>9</v>
      </c>
      <c r="D236" s="57">
        <v>1680</v>
      </c>
      <c r="E236" s="85"/>
      <c r="F236" s="22">
        <f t="shared" si="8"/>
        <v>0</v>
      </c>
      <c r="P236" s="27"/>
      <c r="R236" s="27"/>
    </row>
    <row r="237" spans="1:18" ht="57.6">
      <c r="A237" s="58" t="s">
        <v>250</v>
      </c>
      <c r="B237" s="56" t="s">
        <v>646</v>
      </c>
      <c r="C237" s="55" t="s">
        <v>9</v>
      </c>
      <c r="D237" s="57">
        <v>1040</v>
      </c>
      <c r="E237" s="85"/>
      <c r="F237" s="22">
        <f t="shared" si="8"/>
        <v>0</v>
      </c>
      <c r="P237" s="27"/>
      <c r="R237" s="27"/>
    </row>
    <row r="238" spans="1:18" ht="57.6">
      <c r="A238" s="58" t="s">
        <v>251</v>
      </c>
      <c r="B238" s="56" t="s">
        <v>647</v>
      </c>
      <c r="C238" s="55" t="s">
        <v>9</v>
      </c>
      <c r="D238" s="57">
        <v>480</v>
      </c>
      <c r="E238" s="85"/>
      <c r="F238" s="22">
        <f t="shared" si="8"/>
        <v>0</v>
      </c>
      <c r="P238" s="27"/>
      <c r="R238" s="27"/>
    </row>
    <row r="239" spans="1:18" ht="57.6">
      <c r="A239" s="58" t="s">
        <v>252</v>
      </c>
      <c r="B239" s="56" t="s">
        <v>648</v>
      </c>
      <c r="C239" s="55" t="s">
        <v>9</v>
      </c>
      <c r="D239" s="57">
        <v>1120</v>
      </c>
      <c r="E239" s="85"/>
      <c r="F239" s="22">
        <f t="shared" si="8"/>
        <v>0</v>
      </c>
      <c r="P239" s="27"/>
      <c r="R239" s="27"/>
    </row>
    <row r="240" spans="1:18" ht="57.6">
      <c r="A240" s="58" t="s">
        <v>253</v>
      </c>
      <c r="B240" s="56" t="s">
        <v>649</v>
      </c>
      <c r="C240" s="55" t="s">
        <v>245</v>
      </c>
      <c r="D240" s="57">
        <v>8</v>
      </c>
      <c r="E240" s="85"/>
      <c r="F240" s="22">
        <f t="shared" si="8"/>
        <v>0</v>
      </c>
      <c r="P240" s="27"/>
      <c r="R240" s="27"/>
    </row>
    <row r="241" spans="1:18" ht="57.6">
      <c r="A241" s="58" t="s">
        <v>254</v>
      </c>
      <c r="B241" s="56" t="s">
        <v>650</v>
      </c>
      <c r="C241" s="55" t="s">
        <v>245</v>
      </c>
      <c r="D241" s="57">
        <v>24</v>
      </c>
      <c r="E241" s="85"/>
      <c r="F241" s="22">
        <f t="shared" si="8"/>
        <v>0</v>
      </c>
      <c r="P241" s="27"/>
    </row>
    <row r="242" spans="1:18" ht="57.6">
      <c r="A242" s="58" t="s">
        <v>651</v>
      </c>
      <c r="B242" s="56" t="s">
        <v>652</v>
      </c>
      <c r="C242" s="55" t="s">
        <v>6</v>
      </c>
      <c r="D242" s="57">
        <v>64</v>
      </c>
      <c r="E242" s="85"/>
      <c r="F242" s="22">
        <f t="shared" si="8"/>
        <v>0</v>
      </c>
      <c r="P242" s="27"/>
    </row>
    <row r="243" spans="1:18" ht="72">
      <c r="A243" s="58" t="s">
        <v>270</v>
      </c>
      <c r="B243" s="56" t="s">
        <v>653</v>
      </c>
      <c r="C243" s="55" t="s">
        <v>245</v>
      </c>
      <c r="D243" s="57">
        <v>72</v>
      </c>
      <c r="E243" s="85"/>
      <c r="F243" s="22">
        <f t="shared" si="8"/>
        <v>0</v>
      </c>
      <c r="P243" s="27"/>
      <c r="R243" s="27"/>
    </row>
    <row r="244" spans="1:18">
      <c r="A244" s="58" t="s">
        <v>271</v>
      </c>
      <c r="B244" s="56" t="s">
        <v>654</v>
      </c>
      <c r="C244" s="55" t="s">
        <v>655</v>
      </c>
      <c r="D244" s="57">
        <v>8</v>
      </c>
      <c r="E244" s="85"/>
      <c r="F244" s="22">
        <f t="shared" si="8"/>
        <v>0</v>
      </c>
      <c r="P244" s="27"/>
    </row>
    <row r="245" spans="1:18">
      <c r="A245" s="76" t="s">
        <v>255</v>
      </c>
      <c r="B245" s="77" t="s">
        <v>820</v>
      </c>
      <c r="C245" s="78"/>
      <c r="D245" s="78"/>
      <c r="E245" s="77"/>
      <c r="F245" s="84">
        <f>SUM(F246:F256)</f>
        <v>0</v>
      </c>
      <c r="P245" s="27"/>
      <c r="R245" s="27"/>
    </row>
    <row r="246" spans="1:18" ht="57.6">
      <c r="A246" s="58" t="s">
        <v>256</v>
      </c>
      <c r="B246" s="56" t="s">
        <v>257</v>
      </c>
      <c r="C246" s="55" t="s">
        <v>14</v>
      </c>
      <c r="D246" s="57">
        <v>7650</v>
      </c>
      <c r="E246" s="85"/>
      <c r="F246" s="22">
        <f t="shared" si="8"/>
        <v>0</v>
      </c>
      <c r="P246" s="27"/>
      <c r="Q246" s="27"/>
      <c r="R246" s="27"/>
    </row>
    <row r="247" spans="1:18" ht="57.6">
      <c r="A247" s="58" t="s">
        <v>258</v>
      </c>
      <c r="B247" s="56" t="s">
        <v>656</v>
      </c>
      <c r="C247" s="55" t="s">
        <v>14</v>
      </c>
      <c r="D247" s="57">
        <v>3150</v>
      </c>
      <c r="E247" s="85"/>
      <c r="F247" s="22">
        <f t="shared" si="8"/>
        <v>0</v>
      </c>
      <c r="P247" s="27"/>
      <c r="R247" s="27"/>
    </row>
    <row r="248" spans="1:18" ht="57.6">
      <c r="A248" s="58" t="s">
        <v>259</v>
      </c>
      <c r="B248" s="56" t="s">
        <v>657</v>
      </c>
      <c r="C248" s="55" t="s">
        <v>14</v>
      </c>
      <c r="D248" s="57">
        <v>11300</v>
      </c>
      <c r="E248" s="85"/>
      <c r="F248" s="22">
        <f t="shared" si="8"/>
        <v>0</v>
      </c>
      <c r="P248" s="27"/>
      <c r="R248" s="27"/>
    </row>
    <row r="249" spans="1:18" ht="72">
      <c r="A249" s="58" t="s">
        <v>260</v>
      </c>
      <c r="B249" s="56" t="s">
        <v>658</v>
      </c>
      <c r="C249" s="55" t="s">
        <v>14</v>
      </c>
      <c r="D249" s="57">
        <v>1723.22</v>
      </c>
      <c r="E249" s="85"/>
      <c r="F249" s="22">
        <f t="shared" si="8"/>
        <v>0</v>
      </c>
      <c r="P249" s="27"/>
      <c r="R249" s="27"/>
    </row>
    <row r="250" spans="1:18" ht="72">
      <c r="A250" s="58" t="s">
        <v>261</v>
      </c>
      <c r="B250" s="56" t="s">
        <v>659</v>
      </c>
      <c r="C250" s="55" t="s">
        <v>8</v>
      </c>
      <c r="D250" s="57">
        <v>650</v>
      </c>
      <c r="E250" s="85"/>
      <c r="F250" s="22">
        <f t="shared" si="8"/>
        <v>0</v>
      </c>
      <c r="P250" s="27"/>
      <c r="Q250" s="27"/>
      <c r="R250" s="27"/>
    </row>
    <row r="251" spans="1:18" ht="72">
      <c r="A251" s="58" t="s">
        <v>262</v>
      </c>
      <c r="B251" s="56" t="s">
        <v>660</v>
      </c>
      <c r="C251" s="55" t="s">
        <v>8</v>
      </c>
      <c r="D251" s="57">
        <v>560</v>
      </c>
      <c r="E251" s="85"/>
      <c r="F251" s="22">
        <f t="shared" si="8"/>
        <v>0</v>
      </c>
      <c r="R251" s="27"/>
    </row>
    <row r="252" spans="1:18" ht="72">
      <c r="A252" s="58" t="s">
        <v>263</v>
      </c>
      <c r="B252" s="56" t="s">
        <v>661</v>
      </c>
      <c r="C252" s="55" t="s">
        <v>9</v>
      </c>
      <c r="D252" s="57">
        <v>150</v>
      </c>
      <c r="E252" s="85"/>
      <c r="F252" s="22">
        <f t="shared" si="8"/>
        <v>0</v>
      </c>
      <c r="R252" s="27"/>
    </row>
    <row r="253" spans="1:18" ht="86.4">
      <c r="A253" s="58" t="s">
        <v>264</v>
      </c>
      <c r="B253" s="56" t="s">
        <v>662</v>
      </c>
      <c r="C253" s="55" t="s">
        <v>265</v>
      </c>
      <c r="D253" s="57">
        <v>48</v>
      </c>
      <c r="E253" s="85"/>
      <c r="F253" s="22">
        <f t="shared" si="8"/>
        <v>0</v>
      </c>
      <c r="R253" s="27"/>
    </row>
    <row r="254" spans="1:18" ht="57.6">
      <c r="A254" s="58" t="s">
        <v>266</v>
      </c>
      <c r="B254" s="56" t="s">
        <v>663</v>
      </c>
      <c r="C254" s="55" t="s">
        <v>14</v>
      </c>
      <c r="D254" s="57">
        <v>190</v>
      </c>
      <c r="E254" s="85"/>
      <c r="F254" s="22">
        <f t="shared" si="8"/>
        <v>0</v>
      </c>
      <c r="R254" s="27"/>
    </row>
    <row r="255" spans="1:18" ht="57.6">
      <c r="A255" s="58" t="s">
        <v>267</v>
      </c>
      <c r="B255" s="56" t="s">
        <v>664</v>
      </c>
      <c r="C255" s="55" t="s">
        <v>14</v>
      </c>
      <c r="D255" s="57">
        <v>1070</v>
      </c>
      <c r="E255" s="85"/>
      <c r="F255" s="22">
        <f t="shared" si="8"/>
        <v>0</v>
      </c>
      <c r="R255" s="27"/>
    </row>
    <row r="256" spans="1:18" ht="72">
      <c r="A256" s="58" t="s">
        <v>268</v>
      </c>
      <c r="B256" s="56" t="s">
        <v>665</v>
      </c>
      <c r="C256" s="55" t="s">
        <v>6</v>
      </c>
      <c r="D256" s="57">
        <v>192</v>
      </c>
      <c r="E256" s="85"/>
      <c r="F256" s="22">
        <f t="shared" si="8"/>
        <v>0</v>
      </c>
      <c r="R256" s="27"/>
    </row>
    <row r="257" spans="1:18">
      <c r="A257" s="66" t="s">
        <v>272</v>
      </c>
      <c r="B257" s="67" t="s">
        <v>273</v>
      </c>
      <c r="C257" s="68"/>
      <c r="D257" s="69"/>
      <c r="E257" s="69"/>
      <c r="F257" s="70">
        <f>+F258+F265+F269+F285+F291+F296+F307</f>
        <v>0</v>
      </c>
      <c r="R257" s="27"/>
    </row>
    <row r="258" spans="1:18">
      <c r="A258" s="76" t="s">
        <v>274</v>
      </c>
      <c r="B258" s="77" t="s">
        <v>275</v>
      </c>
      <c r="C258" s="78"/>
      <c r="D258" s="78"/>
      <c r="E258" s="77"/>
      <c r="F258" s="84">
        <f>SUM(F259:F264)</f>
        <v>0</v>
      </c>
      <c r="R258" s="27"/>
    </row>
    <row r="259" spans="1:18" ht="43.2">
      <c r="A259" s="58" t="s">
        <v>276</v>
      </c>
      <c r="B259" s="56" t="s">
        <v>666</v>
      </c>
      <c r="C259" s="55" t="s">
        <v>8</v>
      </c>
      <c r="D259" s="57">
        <v>20</v>
      </c>
      <c r="E259" s="85"/>
      <c r="F259" s="22">
        <f t="shared" ref="F259:F310" si="9">ROUND(E259*D259,2)</f>
        <v>0</v>
      </c>
      <c r="R259" s="27"/>
    </row>
    <row r="260" spans="1:18" ht="86.4">
      <c r="A260" s="58" t="s">
        <v>277</v>
      </c>
      <c r="B260" s="56" t="s">
        <v>667</v>
      </c>
      <c r="C260" s="55" t="s">
        <v>7</v>
      </c>
      <c r="D260" s="57">
        <v>6</v>
      </c>
      <c r="E260" s="85"/>
      <c r="F260" s="22">
        <f t="shared" si="9"/>
        <v>0</v>
      </c>
      <c r="R260" s="27"/>
    </row>
    <row r="261" spans="1:18" ht="43.2">
      <c r="A261" s="58" t="s">
        <v>278</v>
      </c>
      <c r="B261" s="56" t="s">
        <v>668</v>
      </c>
      <c r="C261" s="55" t="s">
        <v>7</v>
      </c>
      <c r="D261" s="57">
        <v>4</v>
      </c>
      <c r="E261" s="85"/>
      <c r="F261" s="22">
        <f t="shared" si="9"/>
        <v>0</v>
      </c>
      <c r="Q261" s="27"/>
      <c r="R261" s="27"/>
    </row>
    <row r="262" spans="1:18" ht="57.6">
      <c r="A262" s="58" t="s">
        <v>279</v>
      </c>
      <c r="B262" s="56" t="s">
        <v>669</v>
      </c>
      <c r="C262" s="55" t="s">
        <v>8</v>
      </c>
      <c r="D262" s="57">
        <v>20</v>
      </c>
      <c r="E262" s="85"/>
      <c r="F262" s="22">
        <f t="shared" si="9"/>
        <v>0</v>
      </c>
      <c r="Q262" s="27"/>
      <c r="R262" s="27"/>
    </row>
    <row r="263" spans="1:18" ht="72">
      <c r="A263" s="58" t="s">
        <v>280</v>
      </c>
      <c r="B263" s="56" t="s">
        <v>670</v>
      </c>
      <c r="C263" s="55" t="s">
        <v>9</v>
      </c>
      <c r="D263" s="57">
        <v>25</v>
      </c>
      <c r="E263" s="85"/>
      <c r="F263" s="22">
        <f t="shared" si="9"/>
        <v>0</v>
      </c>
      <c r="R263" s="27"/>
    </row>
    <row r="264" spans="1:18" ht="86.4">
      <c r="A264" s="58" t="s">
        <v>281</v>
      </c>
      <c r="B264" s="56" t="s">
        <v>671</v>
      </c>
      <c r="C264" s="55" t="s">
        <v>8</v>
      </c>
      <c r="D264" s="57">
        <v>20</v>
      </c>
      <c r="E264" s="85"/>
      <c r="F264" s="22">
        <f t="shared" si="9"/>
        <v>0</v>
      </c>
      <c r="R264" s="27"/>
    </row>
    <row r="265" spans="1:18">
      <c r="A265" s="76" t="s">
        <v>282</v>
      </c>
      <c r="B265" s="77" t="s">
        <v>206</v>
      </c>
      <c r="C265" s="78"/>
      <c r="D265" s="78"/>
      <c r="E265" s="77"/>
      <c r="F265" s="84">
        <f>SUM(F266:F268)</f>
        <v>0</v>
      </c>
      <c r="R265" s="27"/>
    </row>
    <row r="266" spans="1:18" ht="57.6">
      <c r="A266" s="58" t="s">
        <v>283</v>
      </c>
      <c r="B266" s="56" t="s">
        <v>672</v>
      </c>
      <c r="C266" s="55" t="s">
        <v>9</v>
      </c>
      <c r="D266" s="57">
        <v>55</v>
      </c>
      <c r="E266" s="85"/>
      <c r="F266" s="22">
        <f t="shared" si="9"/>
        <v>0</v>
      </c>
      <c r="R266" s="27"/>
    </row>
    <row r="267" spans="1:18" ht="72">
      <c r="A267" s="58" t="s">
        <v>284</v>
      </c>
      <c r="B267" s="56" t="s">
        <v>673</v>
      </c>
      <c r="C267" s="55" t="s">
        <v>9</v>
      </c>
      <c r="D267" s="57">
        <v>50</v>
      </c>
      <c r="E267" s="85"/>
      <c r="F267" s="22">
        <f t="shared" si="9"/>
        <v>0</v>
      </c>
      <c r="R267" s="27"/>
    </row>
    <row r="268" spans="1:18" ht="86.4">
      <c r="A268" s="58" t="s">
        <v>285</v>
      </c>
      <c r="B268" s="56" t="s">
        <v>674</v>
      </c>
      <c r="C268" s="55" t="s">
        <v>8</v>
      </c>
      <c r="D268" s="57">
        <v>25</v>
      </c>
      <c r="E268" s="85"/>
      <c r="F268" s="22">
        <f t="shared" si="9"/>
        <v>0</v>
      </c>
      <c r="Q268" s="27"/>
      <c r="R268" s="27"/>
    </row>
    <row r="269" spans="1:18">
      <c r="A269" s="76" t="s">
        <v>286</v>
      </c>
      <c r="B269" s="77" t="s">
        <v>287</v>
      </c>
      <c r="C269" s="78"/>
      <c r="D269" s="78"/>
      <c r="E269" s="77"/>
      <c r="F269" s="84">
        <f>SUM(F270:F284)</f>
        <v>0</v>
      </c>
      <c r="Q269" s="27"/>
      <c r="R269" s="27"/>
    </row>
    <row r="270" spans="1:18" ht="57.6">
      <c r="A270" s="58" t="s">
        <v>288</v>
      </c>
      <c r="B270" s="56" t="s">
        <v>675</v>
      </c>
      <c r="C270" s="55" t="s">
        <v>8</v>
      </c>
      <c r="D270" s="57">
        <v>75</v>
      </c>
      <c r="E270" s="85"/>
      <c r="F270" s="22">
        <f t="shared" si="9"/>
        <v>0</v>
      </c>
      <c r="Q270" s="27"/>
      <c r="R270" s="27"/>
    </row>
    <row r="271" spans="1:18" ht="57.6">
      <c r="A271" s="58" t="s">
        <v>289</v>
      </c>
      <c r="B271" s="56" t="s">
        <v>676</v>
      </c>
      <c r="C271" s="55" t="s">
        <v>8</v>
      </c>
      <c r="D271" s="57">
        <v>70</v>
      </c>
      <c r="E271" s="85"/>
      <c r="F271" s="22">
        <f t="shared" si="9"/>
        <v>0</v>
      </c>
      <c r="Q271" s="27"/>
      <c r="R271" s="27"/>
    </row>
    <row r="272" spans="1:18" ht="57.6">
      <c r="A272" s="58" t="s">
        <v>290</v>
      </c>
      <c r="B272" s="56" t="s">
        <v>677</v>
      </c>
      <c r="C272" s="55" t="s">
        <v>8</v>
      </c>
      <c r="D272" s="57">
        <v>35</v>
      </c>
      <c r="E272" s="85"/>
      <c r="F272" s="22">
        <f t="shared" si="9"/>
        <v>0</v>
      </c>
      <c r="Q272" s="27"/>
      <c r="R272" s="27"/>
    </row>
    <row r="273" spans="1:18" ht="57.6">
      <c r="A273" s="58" t="s">
        <v>291</v>
      </c>
      <c r="B273" s="56" t="s">
        <v>678</v>
      </c>
      <c r="C273" s="55" t="s">
        <v>9</v>
      </c>
      <c r="D273" s="57">
        <v>20</v>
      </c>
      <c r="E273" s="85"/>
      <c r="F273" s="22">
        <f t="shared" si="9"/>
        <v>0</v>
      </c>
      <c r="R273" s="27"/>
    </row>
    <row r="274" spans="1:18" ht="57.6">
      <c r="A274" s="58" t="s">
        <v>292</v>
      </c>
      <c r="B274" s="56" t="s">
        <v>679</v>
      </c>
      <c r="C274" s="55" t="s">
        <v>8</v>
      </c>
      <c r="D274" s="57">
        <v>25</v>
      </c>
      <c r="E274" s="85"/>
      <c r="F274" s="22">
        <f t="shared" si="9"/>
        <v>0</v>
      </c>
      <c r="R274" s="27"/>
    </row>
    <row r="275" spans="1:18" ht="57.6">
      <c r="A275" s="58" t="s">
        <v>293</v>
      </c>
      <c r="B275" s="56" t="s">
        <v>680</v>
      </c>
      <c r="C275" s="55" t="s">
        <v>8</v>
      </c>
      <c r="D275" s="57">
        <v>50</v>
      </c>
      <c r="E275" s="85"/>
      <c r="F275" s="22">
        <f t="shared" si="9"/>
        <v>0</v>
      </c>
      <c r="R275" s="27"/>
    </row>
    <row r="276" spans="1:18" ht="57.6">
      <c r="A276" s="58" t="s">
        <v>294</v>
      </c>
      <c r="B276" s="56" t="s">
        <v>681</v>
      </c>
      <c r="C276" s="55" t="s">
        <v>8</v>
      </c>
      <c r="D276" s="57">
        <v>15</v>
      </c>
      <c r="E276" s="85"/>
      <c r="F276" s="22">
        <f t="shared" si="9"/>
        <v>0</v>
      </c>
    </row>
    <row r="277" spans="1:18" ht="86.4">
      <c r="A277" s="58" t="s">
        <v>295</v>
      </c>
      <c r="B277" s="56" t="s">
        <v>682</v>
      </c>
      <c r="C277" s="55" t="s">
        <v>8</v>
      </c>
      <c r="D277" s="57">
        <v>50</v>
      </c>
      <c r="E277" s="85"/>
      <c r="F277" s="22">
        <f t="shared" si="9"/>
        <v>0</v>
      </c>
      <c r="Q277" s="27"/>
      <c r="R277" s="27"/>
    </row>
    <row r="278" spans="1:18" ht="86.4">
      <c r="A278" s="58" t="s">
        <v>296</v>
      </c>
      <c r="B278" s="56" t="s">
        <v>683</v>
      </c>
      <c r="C278" s="55" t="s">
        <v>8</v>
      </c>
      <c r="D278" s="57">
        <v>4</v>
      </c>
      <c r="E278" s="85"/>
      <c r="F278" s="22">
        <f t="shared" si="9"/>
        <v>0</v>
      </c>
      <c r="R278" s="27"/>
    </row>
    <row r="279" spans="1:18" ht="115.2">
      <c r="A279" s="58" t="s">
        <v>297</v>
      </c>
      <c r="B279" s="56" t="s">
        <v>684</v>
      </c>
      <c r="C279" s="55" t="s">
        <v>6</v>
      </c>
      <c r="D279" s="57">
        <v>1</v>
      </c>
      <c r="E279" s="85"/>
      <c r="F279" s="22">
        <f t="shared" si="9"/>
        <v>0</v>
      </c>
      <c r="R279" s="27"/>
    </row>
    <row r="280" spans="1:18" ht="115.2">
      <c r="A280" s="58" t="s">
        <v>298</v>
      </c>
      <c r="B280" s="56" t="s">
        <v>685</v>
      </c>
      <c r="C280" s="55" t="s">
        <v>6</v>
      </c>
      <c r="D280" s="57">
        <v>1</v>
      </c>
      <c r="E280" s="85"/>
      <c r="F280" s="22">
        <f t="shared" si="9"/>
        <v>0</v>
      </c>
      <c r="Q280" s="27"/>
      <c r="R280" s="27"/>
    </row>
    <row r="281" spans="1:18" ht="57.6">
      <c r="A281" s="58" t="s">
        <v>299</v>
      </c>
      <c r="B281" s="56" t="s">
        <v>686</v>
      </c>
      <c r="C281" s="55" t="s">
        <v>9</v>
      </c>
      <c r="D281" s="57">
        <v>7</v>
      </c>
      <c r="E281" s="85"/>
      <c r="F281" s="22">
        <f t="shared" si="9"/>
        <v>0</v>
      </c>
      <c r="R281" s="27"/>
    </row>
    <row r="282" spans="1:18" ht="57.6">
      <c r="A282" s="58" t="s">
        <v>300</v>
      </c>
      <c r="B282" s="56" t="s">
        <v>687</v>
      </c>
      <c r="C282" s="55" t="s">
        <v>8</v>
      </c>
      <c r="D282" s="57">
        <v>25</v>
      </c>
      <c r="E282" s="85"/>
      <c r="F282" s="22">
        <f t="shared" si="9"/>
        <v>0</v>
      </c>
      <c r="R282" s="27"/>
    </row>
    <row r="283" spans="1:18" ht="57.6">
      <c r="A283" s="58" t="s">
        <v>301</v>
      </c>
      <c r="B283" s="56" t="s">
        <v>688</v>
      </c>
      <c r="C283" s="55" t="s">
        <v>8</v>
      </c>
      <c r="D283" s="57">
        <v>125</v>
      </c>
      <c r="E283" s="85"/>
      <c r="F283" s="22">
        <f t="shared" si="9"/>
        <v>0</v>
      </c>
      <c r="Q283" s="27"/>
      <c r="R283" s="27"/>
    </row>
    <row r="284" spans="1:18" ht="43.2">
      <c r="A284" s="58" t="s">
        <v>302</v>
      </c>
      <c r="B284" s="56" t="s">
        <v>689</v>
      </c>
      <c r="C284" s="55" t="s">
        <v>8</v>
      </c>
      <c r="D284" s="57">
        <v>25</v>
      </c>
      <c r="E284" s="85"/>
      <c r="F284" s="22">
        <f t="shared" si="9"/>
        <v>0</v>
      </c>
      <c r="Q284" s="27"/>
      <c r="R284" s="27"/>
    </row>
    <row r="285" spans="1:18">
      <c r="A285" s="76" t="s">
        <v>303</v>
      </c>
      <c r="B285" s="77" t="s">
        <v>304</v>
      </c>
      <c r="C285" s="78"/>
      <c r="D285" s="78"/>
      <c r="E285" s="77"/>
      <c r="F285" s="84">
        <f>SUM(F286:F290)</f>
        <v>0</v>
      </c>
      <c r="Q285" s="27"/>
      <c r="R285" s="27"/>
    </row>
    <row r="286" spans="1:18" ht="115.2">
      <c r="A286" s="58" t="s">
        <v>305</v>
      </c>
      <c r="B286" s="56" t="s">
        <v>690</v>
      </c>
      <c r="C286" s="55" t="s">
        <v>6</v>
      </c>
      <c r="D286" s="57">
        <v>2</v>
      </c>
      <c r="E286" s="85"/>
      <c r="F286" s="22">
        <f t="shared" si="9"/>
        <v>0</v>
      </c>
      <c r="Q286" s="27"/>
      <c r="R286" s="27"/>
    </row>
    <row r="287" spans="1:18" ht="57.6">
      <c r="A287" s="58" t="s">
        <v>306</v>
      </c>
      <c r="B287" s="56" t="s">
        <v>691</v>
      </c>
      <c r="C287" s="55" t="s">
        <v>6</v>
      </c>
      <c r="D287" s="57">
        <v>2</v>
      </c>
      <c r="E287" s="85"/>
      <c r="F287" s="22">
        <f t="shared" si="9"/>
        <v>0</v>
      </c>
      <c r="Q287" s="27"/>
      <c r="R287" s="27"/>
    </row>
    <row r="288" spans="1:18" ht="57.6">
      <c r="A288" s="58" t="s">
        <v>307</v>
      </c>
      <c r="B288" s="56" t="s">
        <v>692</v>
      </c>
      <c r="C288" s="55" t="s">
        <v>6</v>
      </c>
      <c r="D288" s="57">
        <v>3</v>
      </c>
      <c r="E288" s="85"/>
      <c r="F288" s="22">
        <f t="shared" si="9"/>
        <v>0</v>
      </c>
      <c r="Q288" s="27"/>
      <c r="R288" s="27"/>
    </row>
    <row r="289" spans="1:18" ht="57.6">
      <c r="A289" s="58" t="s">
        <v>308</v>
      </c>
      <c r="B289" s="56" t="s">
        <v>693</v>
      </c>
      <c r="C289" s="55" t="s">
        <v>9</v>
      </c>
      <c r="D289" s="57">
        <v>9.86</v>
      </c>
      <c r="E289" s="85"/>
      <c r="F289" s="22">
        <f t="shared" si="9"/>
        <v>0</v>
      </c>
      <c r="Q289" s="27"/>
      <c r="R289" s="27"/>
    </row>
    <row r="290" spans="1:18" ht="100.8">
      <c r="A290" s="58" t="s">
        <v>309</v>
      </c>
      <c r="B290" s="56" t="s">
        <v>694</v>
      </c>
      <c r="C290" s="55" t="s">
        <v>6</v>
      </c>
      <c r="D290" s="57">
        <v>2</v>
      </c>
      <c r="E290" s="85"/>
      <c r="F290" s="22">
        <f t="shared" si="9"/>
        <v>0</v>
      </c>
      <c r="Q290" s="27"/>
      <c r="R290" s="27"/>
    </row>
    <row r="291" spans="1:18">
      <c r="A291" s="76" t="s">
        <v>310</v>
      </c>
      <c r="B291" s="77" t="s">
        <v>311</v>
      </c>
      <c r="C291" s="78"/>
      <c r="D291" s="78"/>
      <c r="E291" s="77"/>
      <c r="F291" s="84">
        <f>SUM(F292:F295)</f>
        <v>0</v>
      </c>
      <c r="Q291" s="27"/>
      <c r="R291" s="27"/>
    </row>
    <row r="292" spans="1:18" ht="43.2">
      <c r="A292" s="58" t="s">
        <v>312</v>
      </c>
      <c r="B292" s="56" t="s">
        <v>695</v>
      </c>
      <c r="C292" s="55" t="s">
        <v>232</v>
      </c>
      <c r="D292" s="57">
        <v>8</v>
      </c>
      <c r="E292" s="85"/>
      <c r="F292" s="22">
        <f t="shared" si="9"/>
        <v>0</v>
      </c>
      <c r="Q292" s="27"/>
      <c r="R292" s="27"/>
    </row>
    <row r="293" spans="1:18" ht="57.6">
      <c r="A293" s="58" t="s">
        <v>313</v>
      </c>
      <c r="B293" s="56" t="s">
        <v>696</v>
      </c>
      <c r="C293" s="55" t="s">
        <v>9</v>
      </c>
      <c r="D293" s="57">
        <v>25</v>
      </c>
      <c r="E293" s="85"/>
      <c r="F293" s="22">
        <f t="shared" si="9"/>
        <v>0</v>
      </c>
      <c r="Q293" s="27"/>
      <c r="R293" s="27"/>
    </row>
    <row r="294" spans="1:18" ht="43.2">
      <c r="A294" s="58" t="s">
        <v>314</v>
      </c>
      <c r="B294" s="56" t="s">
        <v>697</v>
      </c>
      <c r="C294" s="55" t="s">
        <v>6</v>
      </c>
      <c r="D294" s="57">
        <v>2</v>
      </c>
      <c r="E294" s="85"/>
      <c r="F294" s="22">
        <f t="shared" si="9"/>
        <v>0</v>
      </c>
      <c r="Q294" s="27"/>
      <c r="R294" s="27"/>
    </row>
    <row r="295" spans="1:18" ht="57.6">
      <c r="A295" s="58" t="s">
        <v>315</v>
      </c>
      <c r="B295" s="56" t="s">
        <v>698</v>
      </c>
      <c r="C295" s="55" t="s">
        <v>6</v>
      </c>
      <c r="D295" s="57">
        <v>2</v>
      </c>
      <c r="E295" s="85"/>
      <c r="F295" s="22">
        <f t="shared" si="9"/>
        <v>0</v>
      </c>
      <c r="Q295" s="27"/>
      <c r="R295" s="27"/>
    </row>
    <row r="296" spans="1:18">
      <c r="A296" s="76" t="s">
        <v>316</v>
      </c>
      <c r="B296" s="77" t="s">
        <v>317</v>
      </c>
      <c r="C296" s="78"/>
      <c r="D296" s="78"/>
      <c r="E296" s="77"/>
      <c r="F296" s="84">
        <f>SUM(F297:F306)</f>
        <v>0</v>
      </c>
      <c r="Q296" s="27"/>
      <c r="R296" s="27"/>
    </row>
    <row r="297" spans="1:18" ht="43.2">
      <c r="A297" s="58" t="s">
        <v>318</v>
      </c>
      <c r="B297" s="56" t="s">
        <v>699</v>
      </c>
      <c r="C297" s="55" t="s">
        <v>232</v>
      </c>
      <c r="D297" s="57">
        <v>5</v>
      </c>
      <c r="E297" s="85"/>
      <c r="F297" s="22">
        <f t="shared" si="9"/>
        <v>0</v>
      </c>
      <c r="Q297" s="27"/>
      <c r="R297" s="27"/>
    </row>
    <row r="298" spans="1:18" ht="43.2">
      <c r="A298" s="58" t="s">
        <v>319</v>
      </c>
      <c r="B298" s="56" t="s">
        <v>700</v>
      </c>
      <c r="C298" s="55" t="s">
        <v>232</v>
      </c>
      <c r="D298" s="57">
        <v>3</v>
      </c>
      <c r="E298" s="85"/>
      <c r="F298" s="22">
        <f t="shared" si="9"/>
        <v>0</v>
      </c>
      <c r="R298" s="27"/>
    </row>
    <row r="299" spans="1:18" ht="57.6">
      <c r="A299" s="58" t="s">
        <v>320</v>
      </c>
      <c r="B299" s="56" t="s">
        <v>701</v>
      </c>
      <c r="C299" s="55" t="s">
        <v>9</v>
      </c>
      <c r="D299" s="57">
        <v>15</v>
      </c>
      <c r="E299" s="85"/>
      <c r="F299" s="22">
        <f t="shared" si="9"/>
        <v>0</v>
      </c>
      <c r="Q299" s="27"/>
      <c r="R299" s="27"/>
    </row>
    <row r="300" spans="1:18" ht="57.6">
      <c r="A300" s="58" t="s">
        <v>321</v>
      </c>
      <c r="B300" s="56" t="s">
        <v>702</v>
      </c>
      <c r="C300" s="55" t="s">
        <v>9</v>
      </c>
      <c r="D300" s="57">
        <v>20</v>
      </c>
      <c r="E300" s="85"/>
      <c r="F300" s="22">
        <f t="shared" si="9"/>
        <v>0</v>
      </c>
      <c r="R300" s="27"/>
    </row>
    <row r="301" spans="1:18" ht="72">
      <c r="A301" s="58" t="s">
        <v>322</v>
      </c>
      <c r="B301" s="56" t="s">
        <v>703</v>
      </c>
      <c r="C301" s="55" t="s">
        <v>6</v>
      </c>
      <c r="D301" s="57">
        <v>3</v>
      </c>
      <c r="E301" s="85"/>
      <c r="F301" s="22">
        <f t="shared" si="9"/>
        <v>0</v>
      </c>
      <c r="R301" s="27"/>
    </row>
    <row r="302" spans="1:18" ht="57.6">
      <c r="A302" s="58" t="s">
        <v>323</v>
      </c>
      <c r="B302" s="56" t="s">
        <v>704</v>
      </c>
      <c r="C302" s="55" t="s">
        <v>6</v>
      </c>
      <c r="D302" s="57">
        <v>1</v>
      </c>
      <c r="E302" s="85"/>
      <c r="F302" s="22">
        <f t="shared" si="9"/>
        <v>0</v>
      </c>
    </row>
    <row r="303" spans="1:18" ht="57.6">
      <c r="A303" s="58" t="s">
        <v>324</v>
      </c>
      <c r="B303" s="56" t="s">
        <v>705</v>
      </c>
      <c r="C303" s="55" t="s">
        <v>6</v>
      </c>
      <c r="D303" s="57">
        <v>4</v>
      </c>
      <c r="E303" s="85"/>
      <c r="F303" s="22">
        <f t="shared" si="9"/>
        <v>0</v>
      </c>
      <c r="R303" s="27"/>
    </row>
    <row r="304" spans="1:18" ht="57.6">
      <c r="A304" s="58" t="s">
        <v>325</v>
      </c>
      <c r="B304" s="56" t="s">
        <v>706</v>
      </c>
      <c r="C304" s="55" t="s">
        <v>6</v>
      </c>
      <c r="D304" s="57">
        <v>2</v>
      </c>
      <c r="E304" s="85"/>
      <c r="F304" s="22">
        <f t="shared" si="9"/>
        <v>0</v>
      </c>
      <c r="R304" s="27"/>
    </row>
    <row r="305" spans="1:18" ht="57.6">
      <c r="A305" s="58" t="s">
        <v>326</v>
      </c>
      <c r="B305" s="56" t="s">
        <v>707</v>
      </c>
      <c r="C305" s="55" t="s">
        <v>6</v>
      </c>
      <c r="D305" s="57">
        <v>2</v>
      </c>
      <c r="E305" s="85"/>
      <c r="F305" s="22">
        <f t="shared" si="9"/>
        <v>0</v>
      </c>
      <c r="R305" s="27"/>
    </row>
    <row r="306" spans="1:18" ht="57.6">
      <c r="A306" s="58" t="s">
        <v>327</v>
      </c>
      <c r="B306" s="56" t="s">
        <v>708</v>
      </c>
      <c r="C306" s="55" t="s">
        <v>6</v>
      </c>
      <c r="D306" s="57">
        <v>3</v>
      </c>
      <c r="E306" s="85"/>
      <c r="F306" s="22">
        <f t="shared" si="9"/>
        <v>0</v>
      </c>
      <c r="R306" s="27"/>
    </row>
    <row r="307" spans="1:18">
      <c r="A307" s="76" t="s">
        <v>328</v>
      </c>
      <c r="B307" s="77" t="s">
        <v>269</v>
      </c>
      <c r="C307" s="78"/>
      <c r="D307" s="78"/>
      <c r="E307" s="77"/>
      <c r="F307" s="84">
        <f>+SUM(F308:F310)</f>
        <v>0</v>
      </c>
      <c r="R307" s="27"/>
    </row>
    <row r="308" spans="1:18" ht="72">
      <c r="A308" s="58" t="s">
        <v>329</v>
      </c>
      <c r="B308" s="56" t="s">
        <v>709</v>
      </c>
      <c r="C308" s="55" t="s">
        <v>245</v>
      </c>
      <c r="D308" s="57">
        <v>4</v>
      </c>
      <c r="E308" s="85"/>
      <c r="F308" s="22">
        <f t="shared" si="9"/>
        <v>0</v>
      </c>
      <c r="R308" s="27"/>
    </row>
    <row r="309" spans="1:18" ht="57.6">
      <c r="A309" s="58" t="s">
        <v>330</v>
      </c>
      <c r="B309" s="56" t="s">
        <v>710</v>
      </c>
      <c r="C309" s="55" t="s">
        <v>9</v>
      </c>
      <c r="D309" s="57">
        <v>20</v>
      </c>
      <c r="E309" s="85"/>
      <c r="F309" s="22">
        <f t="shared" si="9"/>
        <v>0</v>
      </c>
      <c r="Q309" s="27"/>
      <c r="R309" s="27"/>
    </row>
    <row r="310" spans="1:18" ht="57.6">
      <c r="A310" s="58" t="s">
        <v>331</v>
      </c>
      <c r="B310" s="56" t="s">
        <v>586</v>
      </c>
      <c r="C310" s="55" t="s">
        <v>9</v>
      </c>
      <c r="D310" s="57">
        <v>60</v>
      </c>
      <c r="E310" s="85"/>
      <c r="F310" s="22">
        <f t="shared" si="9"/>
        <v>0</v>
      </c>
    </row>
    <row r="311" spans="1:18">
      <c r="A311" s="8" t="s">
        <v>332</v>
      </c>
      <c r="B311" s="9" t="s">
        <v>333</v>
      </c>
      <c r="C311" s="71"/>
      <c r="D311" s="72"/>
      <c r="E311" s="72"/>
      <c r="F311" s="10">
        <f>+F312+F319+F325+F334+F337</f>
        <v>0</v>
      </c>
      <c r="R311" s="27"/>
    </row>
    <row r="312" spans="1:18">
      <c r="A312" s="76" t="s">
        <v>334</v>
      </c>
      <c r="B312" s="77" t="s">
        <v>275</v>
      </c>
      <c r="C312" s="78"/>
      <c r="D312" s="78"/>
      <c r="E312" s="77"/>
      <c r="F312" s="84">
        <f>SUM(F313:F318)</f>
        <v>0</v>
      </c>
      <c r="R312" s="27"/>
    </row>
    <row r="313" spans="1:18" ht="43.2">
      <c r="A313" s="58" t="s">
        <v>335</v>
      </c>
      <c r="B313" s="56" t="s">
        <v>666</v>
      </c>
      <c r="C313" s="55" t="s">
        <v>8</v>
      </c>
      <c r="D313" s="57">
        <v>160</v>
      </c>
      <c r="E313" s="85"/>
      <c r="F313" s="22">
        <f t="shared" ref="F313:F318" si="10">ROUND(E313*D313,2)</f>
        <v>0</v>
      </c>
      <c r="R313" s="27"/>
    </row>
    <row r="314" spans="1:18" ht="86.4">
      <c r="A314" s="58" t="s">
        <v>336</v>
      </c>
      <c r="B314" s="56" t="s">
        <v>667</v>
      </c>
      <c r="C314" s="55" t="s">
        <v>7</v>
      </c>
      <c r="D314" s="57">
        <v>48</v>
      </c>
      <c r="E314" s="85"/>
      <c r="F314" s="22">
        <f t="shared" si="10"/>
        <v>0</v>
      </c>
      <c r="R314" s="27"/>
    </row>
    <row r="315" spans="1:18" ht="43.2">
      <c r="A315" s="58" t="s">
        <v>337</v>
      </c>
      <c r="B315" s="56" t="s">
        <v>668</v>
      </c>
      <c r="C315" s="55" t="s">
        <v>7</v>
      </c>
      <c r="D315" s="57">
        <v>32</v>
      </c>
      <c r="E315" s="85"/>
      <c r="F315" s="22">
        <f t="shared" si="10"/>
        <v>0</v>
      </c>
      <c r="Q315" s="27"/>
      <c r="R315" s="27"/>
    </row>
    <row r="316" spans="1:18" ht="57.6">
      <c r="A316" s="58" t="s">
        <v>338</v>
      </c>
      <c r="B316" s="56" t="s">
        <v>669</v>
      </c>
      <c r="C316" s="55" t="s">
        <v>8</v>
      </c>
      <c r="D316" s="57">
        <v>160</v>
      </c>
      <c r="E316" s="85"/>
      <c r="F316" s="22">
        <f t="shared" si="10"/>
        <v>0</v>
      </c>
    </row>
    <row r="317" spans="1:18" ht="72">
      <c r="A317" s="58" t="s">
        <v>339</v>
      </c>
      <c r="B317" s="56" t="s">
        <v>670</v>
      </c>
      <c r="C317" s="55" t="s">
        <v>9</v>
      </c>
      <c r="D317" s="57">
        <v>320</v>
      </c>
      <c r="E317" s="85"/>
      <c r="F317" s="22">
        <f t="shared" si="10"/>
        <v>0</v>
      </c>
      <c r="P317" s="27"/>
      <c r="R317" s="27"/>
    </row>
    <row r="318" spans="1:18" ht="86.4">
      <c r="A318" s="58" t="s">
        <v>340</v>
      </c>
      <c r="B318" s="56" t="s">
        <v>711</v>
      </c>
      <c r="C318" s="55" t="s">
        <v>8</v>
      </c>
      <c r="D318" s="57">
        <v>160</v>
      </c>
      <c r="E318" s="85"/>
      <c r="F318" s="22">
        <f t="shared" si="10"/>
        <v>0</v>
      </c>
      <c r="P318" s="27"/>
      <c r="R318" s="27"/>
    </row>
    <row r="319" spans="1:18">
      <c r="A319" s="76" t="s">
        <v>334</v>
      </c>
      <c r="B319" s="77" t="s">
        <v>206</v>
      </c>
      <c r="C319" s="78"/>
      <c r="D319" s="78"/>
      <c r="E319" s="77"/>
      <c r="F319" s="84">
        <f>SUM(F320:F324)</f>
        <v>0</v>
      </c>
      <c r="R319" s="27"/>
    </row>
    <row r="320" spans="1:18" ht="72">
      <c r="A320" s="58" t="s">
        <v>341</v>
      </c>
      <c r="B320" s="56" t="s">
        <v>712</v>
      </c>
      <c r="C320" s="55" t="s">
        <v>9</v>
      </c>
      <c r="D320" s="57">
        <v>297.5</v>
      </c>
      <c r="E320" s="85"/>
      <c r="F320" s="22">
        <f t="shared" ref="F320:F324" si="11">ROUND(E320*D320,2)</f>
        <v>0</v>
      </c>
      <c r="R320" s="27"/>
    </row>
    <row r="321" spans="1:18" ht="72">
      <c r="A321" s="58" t="s">
        <v>342</v>
      </c>
      <c r="B321" s="56" t="s">
        <v>713</v>
      </c>
      <c r="C321" s="55" t="s">
        <v>9</v>
      </c>
      <c r="D321" s="57">
        <v>120</v>
      </c>
      <c r="E321" s="85"/>
      <c r="F321" s="22">
        <f t="shared" si="11"/>
        <v>0</v>
      </c>
      <c r="R321" s="27"/>
    </row>
    <row r="322" spans="1:18" ht="72">
      <c r="A322" s="58" t="s">
        <v>343</v>
      </c>
      <c r="B322" s="56" t="s">
        <v>714</v>
      </c>
      <c r="C322" s="55" t="s">
        <v>9</v>
      </c>
      <c r="D322" s="57">
        <v>180</v>
      </c>
      <c r="E322" s="85"/>
      <c r="F322" s="22">
        <f t="shared" si="11"/>
        <v>0</v>
      </c>
      <c r="R322" s="27"/>
    </row>
    <row r="323" spans="1:18" ht="72">
      <c r="A323" s="58" t="s">
        <v>344</v>
      </c>
      <c r="B323" s="56" t="s">
        <v>673</v>
      </c>
      <c r="C323" s="55" t="s">
        <v>9</v>
      </c>
      <c r="D323" s="57">
        <v>640</v>
      </c>
      <c r="E323" s="85"/>
      <c r="F323" s="22">
        <f t="shared" si="11"/>
        <v>0</v>
      </c>
      <c r="P323" s="27"/>
      <c r="R323" s="27"/>
    </row>
    <row r="324" spans="1:18" ht="86.4">
      <c r="A324" s="58" t="s">
        <v>345</v>
      </c>
      <c r="B324" s="56" t="s">
        <v>674</v>
      </c>
      <c r="C324" s="55" t="s">
        <v>8</v>
      </c>
      <c r="D324" s="57">
        <v>215</v>
      </c>
      <c r="E324" s="85"/>
      <c r="F324" s="22">
        <f t="shared" si="11"/>
        <v>0</v>
      </c>
      <c r="R324" s="27"/>
    </row>
    <row r="325" spans="1:18">
      <c r="A325" s="76" t="s">
        <v>346</v>
      </c>
      <c r="B325" s="77" t="s">
        <v>222</v>
      </c>
      <c r="C325" s="78"/>
      <c r="D325" s="78"/>
      <c r="E325" s="77"/>
      <c r="F325" s="84">
        <f>SUM(F326:F333)</f>
        <v>0</v>
      </c>
    </row>
    <row r="326" spans="1:18" ht="57.6">
      <c r="A326" s="24" t="s">
        <v>347</v>
      </c>
      <c r="B326" s="56" t="s">
        <v>715</v>
      </c>
      <c r="C326" s="55" t="s">
        <v>8</v>
      </c>
      <c r="D326" s="57">
        <v>1100</v>
      </c>
      <c r="E326" s="85"/>
      <c r="F326" s="22">
        <f t="shared" ref="F326:F333" si="12">ROUND(E326*D326,2)</f>
        <v>0</v>
      </c>
      <c r="Q326" s="27"/>
    </row>
    <row r="327" spans="1:18" ht="57.6">
      <c r="A327" s="24" t="s">
        <v>348</v>
      </c>
      <c r="B327" s="56" t="s">
        <v>716</v>
      </c>
      <c r="C327" s="55" t="s">
        <v>8</v>
      </c>
      <c r="D327" s="57">
        <v>1100</v>
      </c>
      <c r="E327" s="85"/>
      <c r="F327" s="22">
        <f t="shared" si="12"/>
        <v>0</v>
      </c>
      <c r="Q327" s="27"/>
      <c r="R327" s="27"/>
    </row>
    <row r="328" spans="1:18" ht="57.6">
      <c r="A328" s="24" t="s">
        <v>349</v>
      </c>
      <c r="B328" s="56" t="s">
        <v>717</v>
      </c>
      <c r="C328" s="55" t="s">
        <v>9</v>
      </c>
      <c r="D328" s="57">
        <v>380</v>
      </c>
      <c r="E328" s="85"/>
      <c r="F328" s="22">
        <f t="shared" si="12"/>
        <v>0</v>
      </c>
      <c r="R328" s="27"/>
    </row>
    <row r="329" spans="1:18" ht="57.6">
      <c r="A329" s="24" t="s">
        <v>350</v>
      </c>
      <c r="B329" s="56" t="s">
        <v>718</v>
      </c>
      <c r="C329" s="55" t="s">
        <v>8</v>
      </c>
      <c r="D329" s="57">
        <v>160</v>
      </c>
      <c r="E329" s="85"/>
      <c r="F329" s="22">
        <f t="shared" si="12"/>
        <v>0</v>
      </c>
      <c r="Q329" s="27"/>
      <c r="R329" s="27"/>
    </row>
    <row r="330" spans="1:18" ht="57.6">
      <c r="A330" s="24" t="s">
        <v>351</v>
      </c>
      <c r="B330" s="56" t="s">
        <v>686</v>
      </c>
      <c r="C330" s="55" t="s">
        <v>9</v>
      </c>
      <c r="D330" s="57">
        <v>60</v>
      </c>
      <c r="E330" s="85"/>
      <c r="F330" s="22">
        <f t="shared" si="12"/>
        <v>0</v>
      </c>
      <c r="R330" s="27"/>
    </row>
    <row r="331" spans="1:18" ht="57.6">
      <c r="A331" s="24" t="s">
        <v>352</v>
      </c>
      <c r="B331" s="56" t="s">
        <v>719</v>
      </c>
      <c r="C331" s="55" t="s">
        <v>8</v>
      </c>
      <c r="D331" s="57">
        <v>215</v>
      </c>
      <c r="E331" s="85"/>
      <c r="F331" s="22">
        <f t="shared" si="12"/>
        <v>0</v>
      </c>
      <c r="R331" s="27"/>
    </row>
    <row r="332" spans="1:18" ht="57.6">
      <c r="A332" s="24" t="s">
        <v>353</v>
      </c>
      <c r="B332" s="56" t="s">
        <v>688</v>
      </c>
      <c r="C332" s="55" t="s">
        <v>8</v>
      </c>
      <c r="D332" s="57">
        <v>1100</v>
      </c>
      <c r="E332" s="85"/>
      <c r="F332" s="22">
        <f t="shared" si="12"/>
        <v>0</v>
      </c>
      <c r="R332" s="27"/>
    </row>
    <row r="333" spans="1:18" ht="43.2">
      <c r="A333" s="24" t="s">
        <v>354</v>
      </c>
      <c r="B333" s="56" t="s">
        <v>689</v>
      </c>
      <c r="C333" s="55" t="s">
        <v>8</v>
      </c>
      <c r="D333" s="57">
        <v>160</v>
      </c>
      <c r="E333" s="85"/>
      <c r="F333" s="22">
        <f t="shared" si="12"/>
        <v>0</v>
      </c>
      <c r="R333" s="27"/>
    </row>
    <row r="334" spans="1:18">
      <c r="A334" s="76" t="s">
        <v>355</v>
      </c>
      <c r="B334" s="77" t="s">
        <v>356</v>
      </c>
      <c r="C334" s="78"/>
      <c r="D334" s="78"/>
      <c r="E334" s="77"/>
      <c r="F334" s="84">
        <f>+SUM(F335:F336)</f>
        <v>0</v>
      </c>
    </row>
    <row r="335" spans="1:18" ht="115.2">
      <c r="A335" s="24" t="s">
        <v>357</v>
      </c>
      <c r="B335" s="56" t="s">
        <v>720</v>
      </c>
      <c r="C335" s="55" t="s">
        <v>6</v>
      </c>
      <c r="D335" s="57">
        <v>68</v>
      </c>
      <c r="E335" s="85"/>
      <c r="F335" s="22">
        <f>ROUND(E335*D335,2)</f>
        <v>0</v>
      </c>
    </row>
    <row r="336" spans="1:18" ht="115.2">
      <c r="A336" s="24" t="s">
        <v>358</v>
      </c>
      <c r="B336" s="56" t="s">
        <v>721</v>
      </c>
      <c r="C336" s="55" t="s">
        <v>6</v>
      </c>
      <c r="D336" s="57">
        <v>68</v>
      </c>
      <c r="E336" s="85"/>
      <c r="F336" s="22">
        <f>ROUND(E336*D336,2)</f>
        <v>0</v>
      </c>
      <c r="R336" s="27"/>
    </row>
    <row r="337" spans="1:18">
      <c r="A337" s="76" t="s">
        <v>359</v>
      </c>
      <c r="B337" s="77" t="s">
        <v>360</v>
      </c>
      <c r="C337" s="78"/>
      <c r="D337" s="78"/>
      <c r="E337" s="77"/>
      <c r="F337" s="84">
        <f>+SUM(F338:F340)</f>
        <v>0</v>
      </c>
    </row>
    <row r="338" spans="1:18" ht="72">
      <c r="A338" s="24" t="s">
        <v>361</v>
      </c>
      <c r="B338" s="56" t="s">
        <v>722</v>
      </c>
      <c r="C338" s="55" t="s">
        <v>6</v>
      </c>
      <c r="D338" s="57">
        <v>35</v>
      </c>
      <c r="E338" s="85"/>
      <c r="F338" s="22">
        <f>ROUND(E338*D338,2)</f>
        <v>0</v>
      </c>
      <c r="R338" s="27"/>
    </row>
    <row r="339" spans="1:18" ht="57.6">
      <c r="A339" s="24" t="s">
        <v>362</v>
      </c>
      <c r="B339" s="56" t="s">
        <v>723</v>
      </c>
      <c r="C339" s="55" t="s">
        <v>9</v>
      </c>
      <c r="D339" s="57">
        <v>180</v>
      </c>
      <c r="E339" s="85"/>
      <c r="F339" s="22">
        <f>ROUND(E339*D339,2)</f>
        <v>0</v>
      </c>
      <c r="Q339" s="27"/>
      <c r="R339" s="27"/>
    </row>
    <row r="340" spans="1:18" ht="57.6">
      <c r="A340" s="24" t="s">
        <v>363</v>
      </c>
      <c r="B340" s="56" t="s">
        <v>586</v>
      </c>
      <c r="C340" s="55" t="s">
        <v>9</v>
      </c>
      <c r="D340" s="57">
        <v>540</v>
      </c>
      <c r="E340" s="85"/>
      <c r="F340" s="22">
        <f>ROUND(E340*D340,2)</f>
        <v>0</v>
      </c>
      <c r="R340" s="27"/>
    </row>
    <row r="341" spans="1:18">
      <c r="A341" s="17" t="s">
        <v>364</v>
      </c>
      <c r="B341" s="73" t="s">
        <v>365</v>
      </c>
      <c r="C341" s="73"/>
      <c r="D341" s="73"/>
      <c r="E341" s="73"/>
      <c r="F341" s="75">
        <f>+F342+F349+F353+F364</f>
        <v>0</v>
      </c>
      <c r="R341" s="27"/>
    </row>
    <row r="342" spans="1:18">
      <c r="A342" s="76" t="s">
        <v>366</v>
      </c>
      <c r="B342" s="77" t="s">
        <v>275</v>
      </c>
      <c r="C342" s="78"/>
      <c r="D342" s="78"/>
      <c r="E342" s="77"/>
      <c r="F342" s="84">
        <f>SUM(F343:F348)</f>
        <v>0</v>
      </c>
      <c r="R342" s="27"/>
    </row>
    <row r="343" spans="1:18" ht="43.2">
      <c r="A343" s="24" t="s">
        <v>367</v>
      </c>
      <c r="B343" s="56" t="s">
        <v>724</v>
      </c>
      <c r="C343" s="55" t="s">
        <v>8</v>
      </c>
      <c r="D343" s="57">
        <v>10</v>
      </c>
      <c r="E343" s="85"/>
      <c r="F343" s="22">
        <f>ROUND(E343*D343,2)</f>
        <v>0</v>
      </c>
      <c r="Q343" s="27"/>
      <c r="R343" s="27"/>
    </row>
    <row r="344" spans="1:18" ht="86.4">
      <c r="A344" s="24" t="s">
        <v>368</v>
      </c>
      <c r="B344" s="56" t="s">
        <v>725</v>
      </c>
      <c r="C344" s="55" t="s">
        <v>7</v>
      </c>
      <c r="D344" s="57">
        <v>3</v>
      </c>
      <c r="E344" s="85"/>
      <c r="F344" s="22">
        <f t="shared" ref="F344:F368" si="13">ROUND(E344*D344,2)</f>
        <v>0</v>
      </c>
      <c r="R344" s="27"/>
    </row>
    <row r="345" spans="1:18" ht="57.6">
      <c r="A345" s="24" t="s">
        <v>369</v>
      </c>
      <c r="B345" s="56" t="s">
        <v>726</v>
      </c>
      <c r="C345" s="55" t="s">
        <v>7</v>
      </c>
      <c r="D345" s="57">
        <v>2</v>
      </c>
      <c r="E345" s="85"/>
      <c r="F345" s="22">
        <f t="shared" si="13"/>
        <v>0</v>
      </c>
      <c r="R345" s="27"/>
    </row>
    <row r="346" spans="1:18" ht="57.6">
      <c r="A346" s="24" t="s">
        <v>370</v>
      </c>
      <c r="B346" s="56" t="s">
        <v>669</v>
      </c>
      <c r="C346" s="55" t="s">
        <v>8</v>
      </c>
      <c r="D346" s="57">
        <v>10</v>
      </c>
      <c r="E346" s="85"/>
      <c r="F346" s="22">
        <f t="shared" si="13"/>
        <v>0</v>
      </c>
      <c r="R346" s="27"/>
    </row>
    <row r="347" spans="1:18" ht="86.4">
      <c r="A347" s="24" t="s">
        <v>371</v>
      </c>
      <c r="B347" s="56" t="s">
        <v>727</v>
      </c>
      <c r="C347" s="55" t="s">
        <v>9</v>
      </c>
      <c r="D347" s="57">
        <v>20</v>
      </c>
      <c r="E347" s="85"/>
      <c r="F347" s="22">
        <f t="shared" si="13"/>
        <v>0</v>
      </c>
      <c r="R347" s="27"/>
    </row>
    <row r="348" spans="1:18" ht="115.2">
      <c r="A348" s="24" t="s">
        <v>372</v>
      </c>
      <c r="B348" s="56" t="s">
        <v>728</v>
      </c>
      <c r="C348" s="55" t="s">
        <v>8</v>
      </c>
      <c r="D348" s="57">
        <v>10</v>
      </c>
      <c r="E348" s="85"/>
      <c r="F348" s="22">
        <f t="shared" si="13"/>
        <v>0</v>
      </c>
      <c r="R348" s="27"/>
    </row>
    <row r="349" spans="1:18">
      <c r="A349" s="76" t="s">
        <v>373</v>
      </c>
      <c r="B349" s="77" t="s">
        <v>374</v>
      </c>
      <c r="C349" s="78"/>
      <c r="D349" s="78"/>
      <c r="E349" s="77"/>
      <c r="F349" s="84">
        <f>SUM(F350:F352)</f>
        <v>0</v>
      </c>
    </row>
    <row r="350" spans="1:18" ht="72">
      <c r="A350" s="24" t="s">
        <v>375</v>
      </c>
      <c r="B350" s="56" t="s">
        <v>729</v>
      </c>
      <c r="C350" s="55" t="s">
        <v>9</v>
      </c>
      <c r="D350" s="57">
        <v>20</v>
      </c>
      <c r="E350" s="85"/>
      <c r="F350" s="22">
        <f t="shared" si="13"/>
        <v>0</v>
      </c>
      <c r="R350" s="27"/>
    </row>
    <row r="351" spans="1:18" ht="86.4">
      <c r="A351" s="24" t="s">
        <v>376</v>
      </c>
      <c r="B351" s="56" t="s">
        <v>730</v>
      </c>
      <c r="C351" s="55" t="s">
        <v>9</v>
      </c>
      <c r="D351" s="57">
        <v>40</v>
      </c>
      <c r="E351" s="85"/>
      <c r="F351" s="22">
        <f t="shared" si="13"/>
        <v>0</v>
      </c>
      <c r="R351" s="27"/>
    </row>
    <row r="352" spans="1:18" ht="86.4">
      <c r="A352" s="24" t="s">
        <v>377</v>
      </c>
      <c r="B352" s="56" t="s">
        <v>731</v>
      </c>
      <c r="C352" s="55" t="s">
        <v>8</v>
      </c>
      <c r="D352" s="57">
        <v>15</v>
      </c>
      <c r="E352" s="85"/>
      <c r="F352" s="22">
        <f t="shared" si="13"/>
        <v>0</v>
      </c>
      <c r="R352" s="27"/>
    </row>
    <row r="353" spans="1:18">
      <c r="A353" s="76" t="s">
        <v>378</v>
      </c>
      <c r="B353" s="77" t="s">
        <v>222</v>
      </c>
      <c r="C353" s="78"/>
      <c r="D353" s="78"/>
      <c r="E353" s="77"/>
      <c r="F353" s="84">
        <f>SUM(F354:F363)</f>
        <v>0</v>
      </c>
      <c r="R353" s="27"/>
    </row>
    <row r="354" spans="1:18" ht="57.6">
      <c r="A354" s="24" t="s">
        <v>379</v>
      </c>
      <c r="B354" s="56" t="s">
        <v>732</v>
      </c>
      <c r="C354" s="55" t="s">
        <v>8</v>
      </c>
      <c r="D354" s="57">
        <v>50</v>
      </c>
      <c r="E354" s="85"/>
      <c r="F354" s="22">
        <f t="shared" si="13"/>
        <v>0</v>
      </c>
      <c r="Q354" s="27"/>
      <c r="R354" s="27"/>
    </row>
    <row r="355" spans="1:18" ht="57.6">
      <c r="A355" s="24" t="s">
        <v>380</v>
      </c>
      <c r="B355" s="56" t="s">
        <v>733</v>
      </c>
      <c r="C355" s="55" t="s">
        <v>8</v>
      </c>
      <c r="D355" s="57">
        <v>50</v>
      </c>
      <c r="E355" s="85"/>
      <c r="F355" s="22">
        <f t="shared" si="13"/>
        <v>0</v>
      </c>
      <c r="R355" s="27"/>
    </row>
    <row r="356" spans="1:18" ht="72">
      <c r="A356" s="24" t="s">
        <v>381</v>
      </c>
      <c r="B356" s="56" t="s">
        <v>734</v>
      </c>
      <c r="C356" s="55" t="s">
        <v>9</v>
      </c>
      <c r="D356" s="57">
        <v>25</v>
      </c>
      <c r="E356" s="85"/>
      <c r="F356" s="22">
        <f t="shared" si="13"/>
        <v>0</v>
      </c>
      <c r="Q356" s="27"/>
      <c r="R356" s="27"/>
    </row>
    <row r="357" spans="1:18" ht="57.6">
      <c r="A357" s="24" t="s">
        <v>382</v>
      </c>
      <c r="B357" s="56" t="s">
        <v>735</v>
      </c>
      <c r="C357" s="55" t="s">
        <v>8</v>
      </c>
      <c r="D357" s="57">
        <v>15</v>
      </c>
      <c r="E357" s="85"/>
      <c r="F357" s="22">
        <f t="shared" si="13"/>
        <v>0</v>
      </c>
      <c r="Q357" s="27"/>
      <c r="R357" s="27"/>
    </row>
    <row r="358" spans="1:18" ht="57.6">
      <c r="A358" s="24" t="s">
        <v>383</v>
      </c>
      <c r="B358" s="56" t="s">
        <v>736</v>
      </c>
      <c r="C358" s="55" t="s">
        <v>9</v>
      </c>
      <c r="D358" s="57">
        <v>5</v>
      </c>
      <c r="E358" s="85"/>
      <c r="F358" s="22">
        <f t="shared" si="13"/>
        <v>0</v>
      </c>
      <c r="Q358" s="27"/>
      <c r="R358" s="27"/>
    </row>
    <row r="359" spans="1:18" ht="57.6">
      <c r="A359" s="24" t="s">
        <v>384</v>
      </c>
      <c r="B359" s="56" t="s">
        <v>737</v>
      </c>
      <c r="C359" s="55" t="s">
        <v>8</v>
      </c>
      <c r="D359" s="57">
        <v>20</v>
      </c>
      <c r="E359" s="85"/>
      <c r="F359" s="22">
        <f t="shared" si="13"/>
        <v>0</v>
      </c>
      <c r="Q359" s="27"/>
      <c r="R359" s="27"/>
    </row>
    <row r="360" spans="1:18" ht="43.2">
      <c r="A360" s="24" t="s">
        <v>385</v>
      </c>
      <c r="B360" s="56" t="s">
        <v>738</v>
      </c>
      <c r="C360" s="55" t="s">
        <v>8</v>
      </c>
      <c r="D360" s="57">
        <v>50</v>
      </c>
      <c r="E360" s="85"/>
      <c r="F360" s="22">
        <f t="shared" si="13"/>
        <v>0</v>
      </c>
      <c r="R360" s="27"/>
    </row>
    <row r="361" spans="1:18" ht="43.2">
      <c r="A361" s="24" t="s">
        <v>386</v>
      </c>
      <c r="B361" s="56" t="s">
        <v>739</v>
      </c>
      <c r="C361" s="55" t="s">
        <v>8</v>
      </c>
      <c r="D361" s="57">
        <v>15</v>
      </c>
      <c r="E361" s="85"/>
      <c r="F361" s="22">
        <f t="shared" si="13"/>
        <v>0</v>
      </c>
      <c r="R361" s="27"/>
    </row>
    <row r="362" spans="1:18" ht="86.4">
      <c r="A362" s="24" t="s">
        <v>387</v>
      </c>
      <c r="B362" s="56" t="s">
        <v>740</v>
      </c>
      <c r="C362" s="55" t="s">
        <v>9</v>
      </c>
      <c r="D362" s="57">
        <v>15</v>
      </c>
      <c r="E362" s="85"/>
      <c r="F362" s="22">
        <f t="shared" si="13"/>
        <v>0</v>
      </c>
      <c r="Q362" s="27"/>
      <c r="R362" s="27"/>
    </row>
    <row r="363" spans="1:18" ht="86.4">
      <c r="A363" s="24" t="s">
        <v>388</v>
      </c>
      <c r="B363" s="56" t="s">
        <v>741</v>
      </c>
      <c r="C363" s="55" t="s">
        <v>6</v>
      </c>
      <c r="D363" s="57">
        <v>1</v>
      </c>
      <c r="E363" s="85"/>
      <c r="F363" s="22">
        <f t="shared" si="13"/>
        <v>0</v>
      </c>
    </row>
    <row r="364" spans="1:18">
      <c r="A364" s="76" t="s">
        <v>389</v>
      </c>
      <c r="B364" s="77" t="s">
        <v>356</v>
      </c>
      <c r="C364" s="78"/>
      <c r="D364" s="78"/>
      <c r="E364" s="77"/>
      <c r="F364" s="84">
        <f>SUM(F365:F368)</f>
        <v>0</v>
      </c>
    </row>
    <row r="365" spans="1:18" ht="100.8">
      <c r="A365" s="24" t="s">
        <v>390</v>
      </c>
      <c r="B365" s="56" t="s">
        <v>742</v>
      </c>
      <c r="C365" s="55" t="s">
        <v>6</v>
      </c>
      <c r="D365" s="57">
        <v>2</v>
      </c>
      <c r="E365" s="85"/>
      <c r="F365" s="22">
        <f t="shared" si="13"/>
        <v>0</v>
      </c>
      <c r="R365" s="27"/>
    </row>
    <row r="366" spans="1:18" ht="100.8">
      <c r="A366" s="24" t="s">
        <v>391</v>
      </c>
      <c r="B366" s="56" t="s">
        <v>743</v>
      </c>
      <c r="C366" s="55" t="s">
        <v>6</v>
      </c>
      <c r="D366" s="57">
        <v>2</v>
      </c>
      <c r="E366" s="85"/>
      <c r="F366" s="22">
        <f t="shared" si="13"/>
        <v>0</v>
      </c>
    </row>
    <row r="367" spans="1:18" ht="100.8">
      <c r="A367" s="24" t="s">
        <v>392</v>
      </c>
      <c r="B367" s="56" t="s">
        <v>744</v>
      </c>
      <c r="C367" s="55" t="s">
        <v>6</v>
      </c>
      <c r="D367" s="57">
        <v>1</v>
      </c>
      <c r="E367" s="85"/>
      <c r="F367" s="22">
        <f t="shared" si="13"/>
        <v>0</v>
      </c>
      <c r="R367" s="27"/>
    </row>
    <row r="368" spans="1:18" ht="100.8">
      <c r="A368" s="24" t="s">
        <v>393</v>
      </c>
      <c r="B368" s="56" t="s">
        <v>745</v>
      </c>
      <c r="C368" s="55" t="s">
        <v>6</v>
      </c>
      <c r="D368" s="57">
        <v>1</v>
      </c>
      <c r="E368" s="85"/>
      <c r="F368" s="22">
        <f t="shared" si="13"/>
        <v>0</v>
      </c>
    </row>
    <row r="369" spans="1:18">
      <c r="A369" s="8" t="s">
        <v>394</v>
      </c>
      <c r="B369" s="9" t="s">
        <v>395</v>
      </c>
      <c r="C369" s="73"/>
      <c r="D369" s="74"/>
      <c r="E369" s="74"/>
      <c r="F369" s="75">
        <f>+F370+F382+F397+F406+F409+F414+F429</f>
        <v>0</v>
      </c>
      <c r="R369" s="27"/>
    </row>
    <row r="370" spans="1:18">
      <c r="A370" s="76" t="s">
        <v>396</v>
      </c>
      <c r="B370" s="77" t="s">
        <v>11</v>
      </c>
      <c r="C370" s="78"/>
      <c r="D370" s="78"/>
      <c r="E370" s="77"/>
      <c r="F370" s="84">
        <f>+SUM(F371:F381)</f>
        <v>0</v>
      </c>
    </row>
    <row r="371" spans="1:18" ht="57.6">
      <c r="A371" s="24" t="s">
        <v>397</v>
      </c>
      <c r="B371" s="56" t="s">
        <v>746</v>
      </c>
      <c r="C371" s="55" t="s">
        <v>7</v>
      </c>
      <c r="D371" s="57">
        <v>2</v>
      </c>
      <c r="E371" s="85"/>
      <c r="F371" s="22">
        <f t="shared" ref="F371:F381" si="14">ROUND(E371*D371,2)</f>
        <v>0</v>
      </c>
      <c r="R371" s="27"/>
    </row>
    <row r="372" spans="1:18" ht="43.2">
      <c r="A372" s="24" t="s">
        <v>398</v>
      </c>
      <c r="B372" s="56" t="s">
        <v>747</v>
      </c>
      <c r="C372" s="55" t="s">
        <v>8</v>
      </c>
      <c r="D372" s="57">
        <v>6</v>
      </c>
      <c r="E372" s="85"/>
      <c r="F372" s="22">
        <f t="shared" si="14"/>
        <v>0</v>
      </c>
    </row>
    <row r="373" spans="1:18" ht="43.2">
      <c r="A373" s="24" t="s">
        <v>399</v>
      </c>
      <c r="B373" s="56" t="s">
        <v>748</v>
      </c>
      <c r="C373" s="55" t="s">
        <v>6</v>
      </c>
      <c r="D373" s="57">
        <v>1</v>
      </c>
      <c r="E373" s="85"/>
      <c r="F373" s="22">
        <f t="shared" si="14"/>
        <v>0</v>
      </c>
      <c r="R373" s="27"/>
    </row>
    <row r="374" spans="1:18" ht="43.2">
      <c r="A374" s="24" t="s">
        <v>400</v>
      </c>
      <c r="B374" s="56" t="s">
        <v>749</v>
      </c>
      <c r="C374" s="55" t="s">
        <v>6</v>
      </c>
      <c r="D374" s="57">
        <v>4</v>
      </c>
      <c r="E374" s="85"/>
      <c r="F374" s="22">
        <f t="shared" si="14"/>
        <v>0</v>
      </c>
      <c r="Q374" s="27"/>
      <c r="R374" s="27"/>
    </row>
    <row r="375" spans="1:18" ht="43.2">
      <c r="A375" s="24" t="s">
        <v>401</v>
      </c>
      <c r="B375" s="56" t="s">
        <v>750</v>
      </c>
      <c r="C375" s="55" t="s">
        <v>8</v>
      </c>
      <c r="D375" s="57">
        <v>10</v>
      </c>
      <c r="E375" s="85"/>
      <c r="F375" s="22">
        <f t="shared" si="14"/>
        <v>0</v>
      </c>
      <c r="R375" s="27"/>
    </row>
    <row r="376" spans="1:18" ht="43.2">
      <c r="A376" s="24" t="s">
        <v>402</v>
      </c>
      <c r="B376" s="56" t="s">
        <v>751</v>
      </c>
      <c r="C376" s="55" t="s">
        <v>8</v>
      </c>
      <c r="D376" s="57">
        <v>90</v>
      </c>
      <c r="E376" s="85"/>
      <c r="F376" s="22">
        <f t="shared" si="14"/>
        <v>0</v>
      </c>
      <c r="R376" s="27"/>
    </row>
    <row r="377" spans="1:18" ht="43.2">
      <c r="A377" s="24" t="s">
        <v>403</v>
      </c>
      <c r="B377" s="56" t="s">
        <v>752</v>
      </c>
      <c r="C377" s="55" t="s">
        <v>8</v>
      </c>
      <c r="D377" s="57">
        <v>10</v>
      </c>
      <c r="E377" s="85"/>
      <c r="F377" s="22">
        <f t="shared" si="14"/>
        <v>0</v>
      </c>
      <c r="R377" s="27"/>
    </row>
    <row r="378" spans="1:18" ht="43.2">
      <c r="A378" s="24" t="s">
        <v>753</v>
      </c>
      <c r="B378" s="56" t="s">
        <v>754</v>
      </c>
      <c r="C378" s="55" t="s">
        <v>6</v>
      </c>
      <c r="D378" s="57">
        <v>6</v>
      </c>
      <c r="E378" s="85"/>
      <c r="F378" s="22">
        <f t="shared" si="14"/>
        <v>0</v>
      </c>
      <c r="R378" s="27"/>
    </row>
    <row r="379" spans="1:18" ht="57.6">
      <c r="A379" s="24" t="s">
        <v>755</v>
      </c>
      <c r="B379" s="56" t="s">
        <v>756</v>
      </c>
      <c r="C379" s="55" t="s">
        <v>6</v>
      </c>
      <c r="D379" s="57">
        <v>1</v>
      </c>
      <c r="E379" s="85"/>
      <c r="F379" s="22">
        <f t="shared" si="14"/>
        <v>0</v>
      </c>
      <c r="R379" s="27"/>
    </row>
    <row r="380" spans="1:18" ht="43.2">
      <c r="A380" s="24" t="s">
        <v>757</v>
      </c>
      <c r="B380" s="56" t="s">
        <v>758</v>
      </c>
      <c r="C380" s="55" t="s">
        <v>8</v>
      </c>
      <c r="D380" s="57">
        <v>25</v>
      </c>
      <c r="E380" s="85"/>
      <c r="F380" s="22">
        <f t="shared" si="14"/>
        <v>0</v>
      </c>
      <c r="R380" s="27"/>
    </row>
    <row r="381" spans="1:18" ht="43.2">
      <c r="A381" s="24" t="s">
        <v>759</v>
      </c>
      <c r="B381" s="56" t="s">
        <v>760</v>
      </c>
      <c r="C381" s="55" t="s">
        <v>6</v>
      </c>
      <c r="D381" s="57">
        <v>1</v>
      </c>
      <c r="E381" s="85"/>
      <c r="F381" s="22">
        <f t="shared" si="14"/>
        <v>0</v>
      </c>
      <c r="R381" s="27"/>
    </row>
    <row r="382" spans="1:18">
      <c r="A382" s="76" t="s">
        <v>404</v>
      </c>
      <c r="B382" s="77" t="s">
        <v>405</v>
      </c>
      <c r="C382" s="78"/>
      <c r="D382" s="78"/>
      <c r="E382" s="77"/>
      <c r="F382" s="84">
        <f>+SUM(F383:F396)</f>
        <v>0</v>
      </c>
      <c r="R382" s="27"/>
    </row>
    <row r="383" spans="1:18" ht="86.4">
      <c r="A383" s="24" t="s">
        <v>406</v>
      </c>
      <c r="B383" s="56" t="s">
        <v>761</v>
      </c>
      <c r="C383" s="55" t="s">
        <v>6</v>
      </c>
      <c r="D383" s="57">
        <v>1</v>
      </c>
      <c r="E383" s="85"/>
      <c r="F383" s="22">
        <f t="shared" ref="F383:F396" si="15">ROUND(E383*D383,2)</f>
        <v>0</v>
      </c>
      <c r="R383" s="27"/>
    </row>
    <row r="384" spans="1:18" ht="43.2">
      <c r="A384" s="24" t="s">
        <v>407</v>
      </c>
      <c r="B384" s="56" t="s">
        <v>762</v>
      </c>
      <c r="C384" s="55" t="s">
        <v>8</v>
      </c>
      <c r="D384" s="57">
        <v>75</v>
      </c>
      <c r="E384" s="85"/>
      <c r="F384" s="22">
        <f t="shared" si="15"/>
        <v>0</v>
      </c>
    </row>
    <row r="385" spans="1:18" ht="43.2">
      <c r="A385" s="24" t="s">
        <v>408</v>
      </c>
      <c r="B385" s="56" t="s">
        <v>763</v>
      </c>
      <c r="C385" s="55" t="s">
        <v>8</v>
      </c>
      <c r="D385" s="57">
        <v>15</v>
      </c>
      <c r="E385" s="85"/>
      <c r="F385" s="22">
        <f t="shared" si="15"/>
        <v>0</v>
      </c>
      <c r="R385" s="27"/>
    </row>
    <row r="386" spans="1:18" ht="57.6">
      <c r="A386" s="24" t="s">
        <v>409</v>
      </c>
      <c r="B386" s="56" t="s">
        <v>764</v>
      </c>
      <c r="C386" s="55" t="s">
        <v>8</v>
      </c>
      <c r="D386" s="57">
        <v>10</v>
      </c>
      <c r="E386" s="85"/>
      <c r="F386" s="22">
        <f t="shared" si="15"/>
        <v>0</v>
      </c>
      <c r="R386" s="27"/>
    </row>
    <row r="387" spans="1:18" ht="57.6">
      <c r="A387" s="24" t="s">
        <v>410</v>
      </c>
      <c r="B387" s="56" t="s">
        <v>765</v>
      </c>
      <c r="C387" s="55" t="s">
        <v>8</v>
      </c>
      <c r="D387" s="57">
        <v>75</v>
      </c>
      <c r="E387" s="85"/>
      <c r="F387" s="22">
        <f t="shared" si="15"/>
        <v>0</v>
      </c>
    </row>
    <row r="388" spans="1:18" ht="28.8">
      <c r="A388" s="24" t="s">
        <v>411</v>
      </c>
      <c r="B388" s="56" t="s">
        <v>766</v>
      </c>
      <c r="C388" s="55" t="s">
        <v>8</v>
      </c>
      <c r="D388" s="57">
        <v>10</v>
      </c>
      <c r="E388" s="85"/>
      <c r="F388" s="22">
        <f t="shared" si="15"/>
        <v>0</v>
      </c>
      <c r="R388" s="27"/>
    </row>
    <row r="389" spans="1:18" ht="57.6">
      <c r="A389" s="24" t="s">
        <v>412</v>
      </c>
      <c r="B389" s="56" t="s">
        <v>767</v>
      </c>
      <c r="C389" s="55" t="s">
        <v>8</v>
      </c>
      <c r="D389" s="57">
        <v>10</v>
      </c>
      <c r="E389" s="85"/>
      <c r="F389" s="22">
        <f t="shared" si="15"/>
        <v>0</v>
      </c>
      <c r="Q389" s="27"/>
      <c r="R389" s="27"/>
    </row>
    <row r="390" spans="1:18" ht="57.6">
      <c r="A390" s="24" t="s">
        <v>413</v>
      </c>
      <c r="B390" s="56" t="s">
        <v>768</v>
      </c>
      <c r="C390" s="55" t="s">
        <v>9</v>
      </c>
      <c r="D390" s="57">
        <v>10</v>
      </c>
      <c r="E390" s="85"/>
      <c r="F390" s="22">
        <f t="shared" si="15"/>
        <v>0</v>
      </c>
      <c r="Q390" s="27"/>
      <c r="R390" s="27"/>
    </row>
    <row r="391" spans="1:18" ht="86.4">
      <c r="A391" s="24" t="s">
        <v>414</v>
      </c>
      <c r="B391" s="56" t="s">
        <v>769</v>
      </c>
      <c r="C391" s="55" t="s">
        <v>8</v>
      </c>
      <c r="D391" s="57">
        <v>15</v>
      </c>
      <c r="E391" s="85"/>
      <c r="F391" s="22">
        <f t="shared" si="15"/>
        <v>0</v>
      </c>
      <c r="Q391" s="27"/>
      <c r="R391" s="27"/>
    </row>
    <row r="392" spans="1:18" ht="43.2">
      <c r="A392" s="24" t="s">
        <v>415</v>
      </c>
      <c r="B392" s="56" t="s">
        <v>770</v>
      </c>
      <c r="C392" s="55" t="s">
        <v>8</v>
      </c>
      <c r="D392" s="57">
        <v>10</v>
      </c>
      <c r="E392" s="85"/>
      <c r="F392" s="22">
        <f t="shared" si="15"/>
        <v>0</v>
      </c>
      <c r="Q392" s="27"/>
      <c r="R392" s="27"/>
    </row>
    <row r="393" spans="1:18" ht="43.2">
      <c r="A393" s="24" t="s">
        <v>416</v>
      </c>
      <c r="B393" s="56" t="s">
        <v>771</v>
      </c>
      <c r="C393" s="55" t="s">
        <v>8</v>
      </c>
      <c r="D393" s="57">
        <v>10</v>
      </c>
      <c r="E393" s="85"/>
      <c r="F393" s="22">
        <f t="shared" si="15"/>
        <v>0</v>
      </c>
      <c r="Q393" s="27"/>
      <c r="R393" s="27"/>
    </row>
    <row r="394" spans="1:18" ht="57.6">
      <c r="A394" s="24" t="s">
        <v>417</v>
      </c>
      <c r="B394" s="56" t="s">
        <v>772</v>
      </c>
      <c r="C394" s="55" t="s">
        <v>8</v>
      </c>
      <c r="D394" s="57">
        <v>10</v>
      </c>
      <c r="E394" s="85"/>
      <c r="F394" s="22">
        <f t="shared" si="15"/>
        <v>0</v>
      </c>
      <c r="Q394" s="27"/>
      <c r="R394" s="27"/>
    </row>
    <row r="395" spans="1:18" ht="57.6">
      <c r="A395" s="24" t="s">
        <v>418</v>
      </c>
      <c r="B395" s="56" t="s">
        <v>773</v>
      </c>
      <c r="C395" s="55" t="s">
        <v>8</v>
      </c>
      <c r="D395" s="57">
        <v>25</v>
      </c>
      <c r="E395" s="85"/>
      <c r="F395" s="22">
        <f t="shared" si="15"/>
        <v>0</v>
      </c>
      <c r="Q395" s="27"/>
      <c r="R395" s="27"/>
    </row>
    <row r="396" spans="1:18" ht="28.8">
      <c r="A396" s="24" t="s">
        <v>419</v>
      </c>
      <c r="B396" s="56" t="s">
        <v>774</v>
      </c>
      <c r="C396" s="55" t="s">
        <v>6</v>
      </c>
      <c r="D396" s="57">
        <v>2</v>
      </c>
      <c r="E396" s="85"/>
      <c r="F396" s="22">
        <f t="shared" si="15"/>
        <v>0</v>
      </c>
      <c r="Q396" s="27"/>
      <c r="R396" s="27"/>
    </row>
    <row r="397" spans="1:18">
      <c r="A397" s="76" t="s">
        <v>420</v>
      </c>
      <c r="B397" s="77" t="s">
        <v>421</v>
      </c>
      <c r="C397" s="78"/>
      <c r="D397" s="78"/>
      <c r="E397" s="77"/>
      <c r="F397" s="84">
        <f>SUM(F398:F405)</f>
        <v>0</v>
      </c>
      <c r="R397" s="27"/>
    </row>
    <row r="398" spans="1:18" ht="57.6">
      <c r="A398" s="24" t="s">
        <v>422</v>
      </c>
      <c r="B398" s="56" t="s">
        <v>775</v>
      </c>
      <c r="C398" s="55" t="s">
        <v>6</v>
      </c>
      <c r="D398" s="57">
        <v>1</v>
      </c>
      <c r="E398" s="85"/>
      <c r="F398" s="22">
        <f t="shared" ref="F398:F405" si="16">ROUND(E398*D398,2)</f>
        <v>0</v>
      </c>
      <c r="Q398" s="27"/>
      <c r="R398" s="27"/>
    </row>
    <row r="399" spans="1:18" ht="57.6">
      <c r="A399" s="24" t="s">
        <v>423</v>
      </c>
      <c r="B399" s="56" t="s">
        <v>776</v>
      </c>
      <c r="C399" s="55" t="s">
        <v>6</v>
      </c>
      <c r="D399" s="57">
        <v>1</v>
      </c>
      <c r="E399" s="85"/>
      <c r="F399" s="22">
        <f t="shared" si="16"/>
        <v>0</v>
      </c>
      <c r="Q399" s="27"/>
      <c r="R399" s="27"/>
    </row>
    <row r="400" spans="1:18" ht="57.6">
      <c r="A400" s="24" t="s">
        <v>424</v>
      </c>
      <c r="B400" s="56" t="s">
        <v>777</v>
      </c>
      <c r="C400" s="55" t="s">
        <v>6</v>
      </c>
      <c r="D400" s="57">
        <v>1</v>
      </c>
      <c r="E400" s="85"/>
      <c r="F400" s="22">
        <f t="shared" si="16"/>
        <v>0</v>
      </c>
    </row>
    <row r="401" spans="1:18" ht="57.6">
      <c r="A401" s="24" t="s">
        <v>425</v>
      </c>
      <c r="B401" s="56" t="s">
        <v>778</v>
      </c>
      <c r="C401" s="55" t="s">
        <v>6</v>
      </c>
      <c r="D401" s="57">
        <v>1</v>
      </c>
      <c r="E401" s="85"/>
      <c r="F401" s="22">
        <f t="shared" si="16"/>
        <v>0</v>
      </c>
      <c r="O401" s="27"/>
    </row>
    <row r="402" spans="1:18" ht="57.6">
      <c r="A402" s="24" t="s">
        <v>426</v>
      </c>
      <c r="B402" s="56" t="s">
        <v>779</v>
      </c>
      <c r="C402" s="55" t="s">
        <v>6</v>
      </c>
      <c r="D402" s="57">
        <v>1</v>
      </c>
      <c r="E402" s="85"/>
      <c r="F402" s="22">
        <f t="shared" si="16"/>
        <v>0</v>
      </c>
      <c r="R402" s="27"/>
    </row>
    <row r="403" spans="1:18" ht="72">
      <c r="A403" s="24" t="s">
        <v>427</v>
      </c>
      <c r="B403" s="56" t="s">
        <v>780</v>
      </c>
      <c r="C403" s="55" t="s">
        <v>6</v>
      </c>
      <c r="D403" s="57">
        <v>1</v>
      </c>
      <c r="E403" s="85"/>
      <c r="F403" s="22">
        <f t="shared" si="16"/>
        <v>0</v>
      </c>
      <c r="R403" s="27"/>
    </row>
    <row r="404" spans="1:18" ht="72">
      <c r="A404" s="24" t="s">
        <v>428</v>
      </c>
      <c r="B404" s="56" t="s">
        <v>781</v>
      </c>
      <c r="C404" s="55" t="s">
        <v>6</v>
      </c>
      <c r="D404" s="57">
        <v>1</v>
      </c>
      <c r="E404" s="85"/>
      <c r="F404" s="22">
        <f t="shared" si="16"/>
        <v>0</v>
      </c>
      <c r="R404" s="27"/>
    </row>
    <row r="405" spans="1:18" ht="72">
      <c r="A405" s="24" t="s">
        <v>429</v>
      </c>
      <c r="B405" s="56" t="s">
        <v>782</v>
      </c>
      <c r="C405" s="55" t="s">
        <v>6</v>
      </c>
      <c r="D405" s="57">
        <v>1</v>
      </c>
      <c r="E405" s="85"/>
      <c r="F405" s="22">
        <f t="shared" si="16"/>
        <v>0</v>
      </c>
      <c r="R405" s="27"/>
    </row>
    <row r="406" spans="1:18">
      <c r="A406" s="76" t="s">
        <v>430</v>
      </c>
      <c r="B406" s="77" t="s">
        <v>431</v>
      </c>
      <c r="C406" s="78"/>
      <c r="D406" s="78"/>
      <c r="E406" s="77"/>
      <c r="F406" s="84">
        <f>+SUM(F407:F408)</f>
        <v>0</v>
      </c>
      <c r="R406" s="27"/>
    </row>
    <row r="407" spans="1:18" ht="72">
      <c r="A407" s="24" t="s">
        <v>432</v>
      </c>
      <c r="B407" s="56" t="s">
        <v>703</v>
      </c>
      <c r="C407" s="55" t="s">
        <v>6</v>
      </c>
      <c r="D407" s="57">
        <v>1</v>
      </c>
      <c r="E407" s="85"/>
      <c r="F407" s="22">
        <f>ROUND(E407*D407,2)</f>
        <v>0</v>
      </c>
      <c r="Q407" s="27"/>
      <c r="R407" s="27"/>
    </row>
    <row r="408" spans="1:18" ht="57.6">
      <c r="A408" s="24" t="s">
        <v>433</v>
      </c>
      <c r="B408" s="56" t="s">
        <v>708</v>
      </c>
      <c r="C408" s="55" t="s">
        <v>6</v>
      </c>
      <c r="D408" s="57">
        <v>1</v>
      </c>
      <c r="E408" s="85"/>
      <c r="F408" s="22">
        <f t="shared" ref="F408" si="17">ROUND(E408*D408,2)</f>
        <v>0</v>
      </c>
      <c r="Q408" s="27"/>
      <c r="R408" s="27"/>
    </row>
    <row r="409" spans="1:18">
      <c r="A409" s="76" t="s">
        <v>434</v>
      </c>
      <c r="B409" s="77" t="s">
        <v>435</v>
      </c>
      <c r="C409" s="78"/>
      <c r="D409" s="78"/>
      <c r="E409" s="77"/>
      <c r="F409" s="84">
        <f>+SUM(F410:F413)</f>
        <v>0</v>
      </c>
    </row>
    <row r="410" spans="1:18" ht="57.6">
      <c r="A410" s="24" t="s">
        <v>436</v>
      </c>
      <c r="B410" s="56" t="s">
        <v>783</v>
      </c>
      <c r="C410" s="55" t="s">
        <v>14</v>
      </c>
      <c r="D410" s="57">
        <v>283.33999999999997</v>
      </c>
      <c r="E410" s="85"/>
      <c r="F410" s="22">
        <f>ROUND(E410*D410,2)</f>
        <v>0</v>
      </c>
    </row>
    <row r="411" spans="1:18" ht="72">
      <c r="A411" s="24" t="s">
        <v>437</v>
      </c>
      <c r="B411" s="56" t="s">
        <v>784</v>
      </c>
      <c r="C411" s="55" t="s">
        <v>438</v>
      </c>
      <c r="D411" s="57">
        <v>8</v>
      </c>
      <c r="E411" s="85"/>
      <c r="F411" s="22">
        <f>ROUND(E411*D411,2)</f>
        <v>0</v>
      </c>
    </row>
    <row r="412" spans="1:18" ht="57.6">
      <c r="A412" s="24" t="s">
        <v>439</v>
      </c>
      <c r="B412" s="56" t="s">
        <v>785</v>
      </c>
      <c r="C412" s="55" t="s">
        <v>8</v>
      </c>
      <c r="D412" s="57">
        <v>25</v>
      </c>
      <c r="E412" s="85"/>
      <c r="F412" s="22">
        <f>ROUND(E412*D412,2)</f>
        <v>0</v>
      </c>
      <c r="Q412" s="27"/>
      <c r="R412" s="27"/>
    </row>
    <row r="413" spans="1:18" ht="57.6">
      <c r="A413" s="24" t="s">
        <v>440</v>
      </c>
      <c r="B413" s="56" t="s">
        <v>786</v>
      </c>
      <c r="C413" s="55" t="s">
        <v>9</v>
      </c>
      <c r="D413" s="57">
        <v>20</v>
      </c>
      <c r="E413" s="85"/>
      <c r="F413" s="22">
        <f>ROUND(E413*D413,2)</f>
        <v>0</v>
      </c>
      <c r="Q413" s="27"/>
      <c r="R413" s="27"/>
    </row>
    <row r="414" spans="1:18">
      <c r="A414" s="76" t="s">
        <v>441</v>
      </c>
      <c r="B414" s="77" t="s">
        <v>360</v>
      </c>
      <c r="C414" s="78"/>
      <c r="D414" s="78"/>
      <c r="E414" s="77"/>
      <c r="F414" s="84">
        <f>+SUM(F415:F428)</f>
        <v>0</v>
      </c>
      <c r="R414" s="27"/>
    </row>
    <row r="415" spans="1:18" ht="57.6">
      <c r="A415" s="24" t="s">
        <v>442</v>
      </c>
      <c r="B415" s="56" t="s">
        <v>787</v>
      </c>
      <c r="C415" s="55" t="s">
        <v>245</v>
      </c>
      <c r="D415" s="57">
        <v>1</v>
      </c>
      <c r="E415" s="85"/>
      <c r="F415" s="22">
        <f t="shared" ref="F415:F428" si="18">ROUND(E415*D415,2)</f>
        <v>0</v>
      </c>
    </row>
    <row r="416" spans="1:18" ht="86.4">
      <c r="A416" s="24" t="s">
        <v>443</v>
      </c>
      <c r="B416" s="56" t="s">
        <v>788</v>
      </c>
      <c r="C416" s="55" t="s">
        <v>245</v>
      </c>
      <c r="D416" s="57">
        <v>1</v>
      </c>
      <c r="E416" s="85"/>
      <c r="F416" s="22">
        <f t="shared" si="18"/>
        <v>0</v>
      </c>
    </row>
    <row r="417" spans="1:18" ht="57.6">
      <c r="A417" s="24" t="s">
        <v>444</v>
      </c>
      <c r="B417" s="56" t="s">
        <v>789</v>
      </c>
      <c r="C417" s="55" t="s">
        <v>245</v>
      </c>
      <c r="D417" s="57">
        <v>1</v>
      </c>
      <c r="E417" s="85"/>
      <c r="F417" s="22">
        <f t="shared" si="18"/>
        <v>0</v>
      </c>
      <c r="Q417" s="27"/>
      <c r="R417" s="27"/>
    </row>
    <row r="418" spans="1:18" ht="57.6">
      <c r="A418" s="24" t="s">
        <v>445</v>
      </c>
      <c r="B418" s="56" t="s">
        <v>790</v>
      </c>
      <c r="C418" s="55" t="s">
        <v>245</v>
      </c>
      <c r="D418" s="57">
        <v>3</v>
      </c>
      <c r="E418" s="85"/>
      <c r="F418" s="22">
        <f t="shared" si="18"/>
        <v>0</v>
      </c>
      <c r="Q418" s="27"/>
      <c r="R418" s="27"/>
    </row>
    <row r="419" spans="1:18" ht="57.6">
      <c r="A419" s="24" t="s">
        <v>446</v>
      </c>
      <c r="B419" s="56" t="s">
        <v>791</v>
      </c>
      <c r="C419" s="55" t="s">
        <v>245</v>
      </c>
      <c r="D419" s="57">
        <v>1</v>
      </c>
      <c r="E419" s="85"/>
      <c r="F419" s="22">
        <f t="shared" si="18"/>
        <v>0</v>
      </c>
      <c r="R419" s="27"/>
    </row>
    <row r="420" spans="1:18" ht="43.2">
      <c r="A420" s="24" t="s">
        <v>447</v>
      </c>
      <c r="B420" s="56" t="s">
        <v>792</v>
      </c>
      <c r="C420" s="55" t="s">
        <v>245</v>
      </c>
      <c r="D420" s="57">
        <v>1</v>
      </c>
      <c r="E420" s="85"/>
      <c r="F420" s="22">
        <f t="shared" si="18"/>
        <v>0</v>
      </c>
      <c r="R420" s="27"/>
    </row>
    <row r="421" spans="1:18" ht="43.2">
      <c r="A421" s="24" t="s">
        <v>448</v>
      </c>
      <c r="B421" s="56" t="s">
        <v>793</v>
      </c>
      <c r="C421" s="55" t="s">
        <v>245</v>
      </c>
      <c r="D421" s="57">
        <v>3</v>
      </c>
      <c r="E421" s="85"/>
      <c r="F421" s="22">
        <f t="shared" si="18"/>
        <v>0</v>
      </c>
      <c r="R421" s="27"/>
    </row>
    <row r="422" spans="1:18" ht="43.2">
      <c r="A422" s="24" t="s">
        <v>449</v>
      </c>
      <c r="B422" s="56" t="s">
        <v>794</v>
      </c>
      <c r="C422" s="55" t="s">
        <v>245</v>
      </c>
      <c r="D422" s="57">
        <v>3</v>
      </c>
      <c r="E422" s="85"/>
      <c r="F422" s="22">
        <f t="shared" si="18"/>
        <v>0</v>
      </c>
      <c r="Q422" s="27"/>
      <c r="R422" s="27"/>
    </row>
    <row r="423" spans="1:18" ht="57.6">
      <c r="A423" s="24" t="s">
        <v>450</v>
      </c>
      <c r="B423" s="56" t="s">
        <v>795</v>
      </c>
      <c r="C423" s="55" t="s">
        <v>245</v>
      </c>
      <c r="D423" s="57">
        <v>2</v>
      </c>
      <c r="E423" s="85"/>
      <c r="F423" s="22">
        <f t="shared" si="18"/>
        <v>0</v>
      </c>
      <c r="R423" s="27"/>
    </row>
    <row r="424" spans="1:18" ht="57.6">
      <c r="A424" s="24" t="s">
        <v>451</v>
      </c>
      <c r="B424" s="56" t="s">
        <v>796</v>
      </c>
      <c r="C424" s="55" t="s">
        <v>245</v>
      </c>
      <c r="D424" s="57">
        <v>1</v>
      </c>
      <c r="E424" s="85"/>
      <c r="F424" s="22">
        <f t="shared" si="18"/>
        <v>0</v>
      </c>
    </row>
    <row r="425" spans="1:18" ht="72">
      <c r="A425" s="24" t="s">
        <v>452</v>
      </c>
      <c r="B425" s="56" t="s">
        <v>797</v>
      </c>
      <c r="C425" s="55" t="s">
        <v>245</v>
      </c>
      <c r="D425" s="57">
        <v>3</v>
      </c>
      <c r="E425" s="85"/>
      <c r="F425" s="22">
        <f t="shared" si="18"/>
        <v>0</v>
      </c>
    </row>
    <row r="426" spans="1:18" ht="72">
      <c r="A426" s="24" t="s">
        <v>453</v>
      </c>
      <c r="B426" s="56" t="s">
        <v>798</v>
      </c>
      <c r="C426" s="55" t="s">
        <v>245</v>
      </c>
      <c r="D426" s="57">
        <v>4</v>
      </c>
      <c r="E426" s="85"/>
      <c r="F426" s="22">
        <f t="shared" si="18"/>
        <v>0</v>
      </c>
    </row>
    <row r="427" spans="1:18" ht="57.6">
      <c r="A427" s="24" t="s">
        <v>454</v>
      </c>
      <c r="B427" s="56" t="s">
        <v>586</v>
      </c>
      <c r="C427" s="55" t="s">
        <v>9</v>
      </c>
      <c r="D427" s="57">
        <v>120</v>
      </c>
      <c r="E427" s="85"/>
      <c r="F427" s="22">
        <f t="shared" si="18"/>
        <v>0</v>
      </c>
    </row>
    <row r="428" spans="1:18" ht="57.6">
      <c r="A428" s="24" t="s">
        <v>455</v>
      </c>
      <c r="B428" s="56" t="s">
        <v>799</v>
      </c>
      <c r="C428" s="55" t="s">
        <v>9</v>
      </c>
      <c r="D428" s="57">
        <v>40</v>
      </c>
      <c r="E428" s="85"/>
      <c r="F428" s="22">
        <f t="shared" si="18"/>
        <v>0</v>
      </c>
    </row>
    <row r="429" spans="1:18">
      <c r="A429" s="76" t="s">
        <v>456</v>
      </c>
      <c r="B429" s="77" t="s">
        <v>457</v>
      </c>
      <c r="C429" s="78"/>
      <c r="D429" s="78"/>
      <c r="E429" s="77"/>
      <c r="F429" s="84">
        <f>SUM(F430:F431)</f>
        <v>0</v>
      </c>
    </row>
    <row r="430" spans="1:18" ht="72">
      <c r="A430" s="24" t="s">
        <v>458</v>
      </c>
      <c r="B430" s="56" t="s">
        <v>800</v>
      </c>
      <c r="C430" s="55" t="s">
        <v>245</v>
      </c>
      <c r="D430" s="57">
        <v>1</v>
      </c>
      <c r="E430" s="85"/>
      <c r="F430" s="22">
        <f>ROUND(E430*D430,2)</f>
        <v>0</v>
      </c>
    </row>
    <row r="431" spans="1:18" ht="57.6">
      <c r="A431" s="24" t="s">
        <v>459</v>
      </c>
      <c r="B431" s="56" t="s">
        <v>801</v>
      </c>
      <c r="C431" s="55" t="s">
        <v>9</v>
      </c>
      <c r="D431" s="57">
        <v>12</v>
      </c>
      <c r="E431" s="85"/>
      <c r="F431" s="22">
        <f>ROUND(E431*D431,2)</f>
        <v>0</v>
      </c>
    </row>
    <row r="433" spans="2:6" ht="15.6">
      <c r="E433" s="87" t="s">
        <v>808</v>
      </c>
      <c r="F433" s="89">
        <f>+F369+F341+F257+F196+F8+F311</f>
        <v>0</v>
      </c>
    </row>
    <row r="434" spans="2:6" ht="15.6">
      <c r="B434" s="6"/>
      <c r="C434" s="6"/>
      <c r="D434" s="6"/>
      <c r="E434" s="88" t="s">
        <v>809</v>
      </c>
      <c r="F434" s="90">
        <f>+F433*0.16</f>
        <v>0</v>
      </c>
    </row>
    <row r="435" spans="2:6" ht="15.6">
      <c r="B435" s="6"/>
      <c r="C435" s="6"/>
      <c r="D435" s="6"/>
      <c r="E435" s="88" t="s">
        <v>18</v>
      </c>
      <c r="F435" s="90">
        <f>+F434+F433</f>
        <v>0</v>
      </c>
    </row>
  </sheetData>
  <mergeCells count="5">
    <mergeCell ref="A5:B5"/>
    <mergeCell ref="C1:E1"/>
    <mergeCell ref="C2:E6"/>
    <mergeCell ref="F3:F6"/>
    <mergeCell ref="A6:B6"/>
  </mergeCells>
  <printOptions horizontalCentered="1"/>
  <pageMargins left="0.35433070866141736" right="0.39370078740157483" top="0.39370078740157483" bottom="0.39370078740157483" header="0.31496062992125984" footer="0.23622047244094491"/>
  <pageSetup scale="58" fitToHeight="0" orientation="portrait" copies="2" r:id="rId1"/>
  <headerFooter>
    <oddFooter>&amp;C&amp;"Arial,Negrita"&amp;8DIRECCION DE INGENIERIA E INFRAESTRUCTURA PORTUARIA.
APIBCS, S.A. DE C.V.</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CATALOGO DE CONCEPTOS</vt:lpstr>
      <vt:lpstr>'CATALOGO DE CONCEPTOS'!Área_de_impresión</vt:lpstr>
      <vt:lpstr>'CATALOGO DE CONCEPTOS'!Títulos_a_imprimir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fsanchezo</dc:creator>
  <cp:lastModifiedBy>Kenia</cp:lastModifiedBy>
  <cp:lastPrinted>2023-06-26T15:49:59Z</cp:lastPrinted>
  <dcterms:created xsi:type="dcterms:W3CDTF">2014-01-08T17:18:22Z</dcterms:created>
  <dcterms:modified xsi:type="dcterms:W3CDTF">2023-06-26T16:33:17Z</dcterms:modified>
</cp:coreProperties>
</file>