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defaultThemeVersion="124226"/>
  <bookViews>
    <workbookView xWindow="0" yWindow="0" windowWidth="20640" windowHeight="951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CONCEPTOS'!$A$12:$G$92</definedName>
    <definedName name="_xlnm.Print_Area" localSheetId="1">RESUMENOK!#REF!</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E6" i="12" l="1"/>
  <c r="D5" i="12"/>
  <c r="A15" i="12"/>
  <c r="A14" i="12"/>
  <c r="A13" i="12"/>
  <c r="A12" i="12"/>
  <c r="A11" i="12"/>
  <c r="A10" i="12"/>
  <c r="B15" i="12"/>
  <c r="B14" i="12"/>
  <c r="B13" i="12"/>
  <c r="B12" i="12"/>
  <c r="B11" i="12"/>
  <c r="B10" i="12"/>
  <c r="E92" i="10" l="1"/>
  <c r="E91" i="10"/>
  <c r="E90" i="10"/>
  <c r="H90" i="10" s="1"/>
  <c r="E89" i="10"/>
  <c r="H89" i="10" s="1"/>
  <c r="E88" i="10"/>
  <c r="H88" i="10" s="1"/>
  <c r="E87" i="10"/>
  <c r="H87" i="10" s="1"/>
  <c r="E86" i="10"/>
  <c r="H86" i="10" s="1"/>
  <c r="E85" i="10"/>
  <c r="H85" i="10" s="1"/>
  <c r="E84" i="10"/>
  <c r="H84" i="10" s="1"/>
  <c r="E83" i="10"/>
  <c r="H83" i="10" s="1"/>
  <c r="E82" i="10"/>
  <c r="H82" i="10" s="1"/>
  <c r="E81" i="10"/>
  <c r="H81" i="10" s="1"/>
  <c r="E80" i="10"/>
  <c r="H80" i="10" s="1"/>
  <c r="E79" i="10"/>
  <c r="H79" i="10" s="1"/>
  <c r="E78" i="10"/>
  <c r="H78" i="10" s="1"/>
  <c r="E77" i="10"/>
  <c r="H77" i="10" s="1"/>
  <c r="E76" i="10"/>
  <c r="H76" i="10" s="1"/>
  <c r="E75" i="10"/>
  <c r="H75" i="10" s="1"/>
  <c r="E74" i="10"/>
  <c r="H74" i="10" s="1"/>
  <c r="E73" i="10"/>
  <c r="H73" i="10" s="1"/>
  <c r="E72" i="10"/>
  <c r="H72" i="10" s="1"/>
  <c r="E71" i="10"/>
  <c r="H71" i="10" s="1"/>
  <c r="E70" i="10"/>
  <c r="H70" i="10" s="1"/>
  <c r="E69" i="10"/>
  <c r="H69" i="10" s="1"/>
  <c r="E68" i="10"/>
  <c r="H68" i="10" s="1"/>
  <c r="E67" i="10"/>
  <c r="H67" i="10" s="1"/>
  <c r="E66" i="10"/>
  <c r="H66" i="10" s="1"/>
  <c r="E65" i="10"/>
  <c r="H65" i="10" s="1"/>
  <c r="E64" i="10"/>
  <c r="H64" i="10" s="1"/>
  <c r="E63" i="10"/>
  <c r="H63" i="10" s="1"/>
  <c r="E62" i="10"/>
  <c r="H62" i="10" s="1"/>
  <c r="E61" i="10"/>
  <c r="H61" i="10" s="1"/>
  <c r="E60" i="10"/>
  <c r="H60" i="10" s="1"/>
  <c r="E59" i="10"/>
  <c r="H59" i="10" s="1"/>
  <c r="E58" i="10"/>
  <c r="H58" i="10" s="1"/>
  <c r="E57" i="10"/>
  <c r="H57" i="10" s="1"/>
  <c r="E56" i="10"/>
  <c r="H56" i="10" s="1"/>
  <c r="E55" i="10"/>
  <c r="H55" i="10" s="1"/>
  <c r="E54" i="10"/>
  <c r="H54" i="10" s="1"/>
  <c r="E53" i="10"/>
  <c r="H53" i="10" s="1"/>
  <c r="E52" i="10"/>
  <c r="H52" i="10" s="1"/>
  <c r="E51" i="10"/>
  <c r="H51" i="10" s="1"/>
  <c r="E50" i="10"/>
  <c r="H50" i="10" s="1"/>
  <c r="E49" i="10"/>
  <c r="H49" i="10" s="1"/>
  <c r="E48" i="10"/>
  <c r="H48" i="10" s="1"/>
  <c r="E47" i="10"/>
  <c r="H47" i="10" s="1"/>
  <c r="E46" i="10"/>
  <c r="H46" i="10" s="1"/>
  <c r="E45" i="10"/>
  <c r="H45" i="10" s="1"/>
  <c r="E44" i="10"/>
  <c r="H44" i="10" s="1"/>
  <c r="E43" i="10"/>
  <c r="H43" i="10" s="1"/>
  <c r="E42" i="10"/>
  <c r="H42" i="10" s="1"/>
  <c r="E41" i="10"/>
  <c r="H41" i="10" s="1"/>
  <c r="E40" i="10"/>
  <c r="H40" i="10" s="1"/>
  <c r="E39" i="10"/>
  <c r="H39" i="10" s="1"/>
  <c r="E38" i="10"/>
  <c r="H38" i="10" s="1"/>
  <c r="E37" i="10"/>
  <c r="H37" i="10" s="1"/>
  <c r="E36" i="10"/>
  <c r="H36" i="10" s="1"/>
  <c r="E35" i="10"/>
  <c r="H35" i="10" s="1"/>
  <c r="E34" i="10"/>
  <c r="H34" i="10" s="1"/>
  <c r="E33" i="10"/>
  <c r="H33" i="10" s="1"/>
  <c r="E32" i="10"/>
  <c r="H32" i="10" s="1"/>
  <c r="E31" i="10"/>
  <c r="H31" i="10" s="1"/>
  <c r="E30" i="10"/>
  <c r="H30" i="10" s="1"/>
  <c r="E29" i="10"/>
  <c r="H29" i="10" s="1"/>
  <c r="E28" i="10"/>
  <c r="H28" i="10" s="1"/>
  <c r="E27" i="10"/>
  <c r="H27" i="10" s="1"/>
  <c r="E26" i="10"/>
  <c r="H26" i="10" s="1"/>
  <c r="E25" i="10"/>
  <c r="H25" i="10" s="1"/>
  <c r="E24" i="10"/>
  <c r="H24" i="10" s="1"/>
  <c r="E23" i="10"/>
  <c r="H23" i="10" s="1"/>
  <c r="E22" i="10"/>
  <c r="H22" i="10" s="1"/>
  <c r="E21" i="10"/>
  <c r="H21" i="10" s="1"/>
  <c r="E20" i="10"/>
  <c r="H20" i="10" s="1"/>
  <c r="E19" i="10"/>
  <c r="H19" i="10" s="1"/>
  <c r="E18" i="10"/>
  <c r="H18" i="10" s="1"/>
  <c r="E17" i="10"/>
  <c r="H17" i="10" s="1"/>
  <c r="E16" i="10"/>
  <c r="H16" i="10" s="1"/>
  <c r="E15" i="10"/>
  <c r="H15" i="10" s="1"/>
  <c r="E14" i="10"/>
  <c r="G77" i="10" l="1"/>
  <c r="G70" i="10"/>
  <c r="G78" i="10"/>
  <c r="G86" i="10"/>
  <c r="G71" i="10"/>
  <c r="G79" i="10"/>
  <c r="G87" i="10"/>
  <c r="G85" i="10"/>
  <c r="G80" i="10"/>
  <c r="G66" i="10"/>
  <c r="G74" i="10"/>
  <c r="G82" i="10"/>
  <c r="G90" i="10"/>
  <c r="G73" i="10"/>
  <c r="G89" i="10"/>
  <c r="G67" i="10"/>
  <c r="G75" i="10"/>
  <c r="G83" i="10"/>
  <c r="G69" i="10"/>
  <c r="G72" i="10"/>
  <c r="G88" i="10"/>
  <c r="G81" i="10"/>
  <c r="G68" i="10"/>
  <c r="G76" i="10"/>
  <c r="G84" i="10"/>
  <c r="G57" i="10"/>
  <c r="G61" i="10"/>
  <c r="G62" i="10"/>
  <c r="G63" i="10"/>
  <c r="G56" i="10"/>
  <c r="G58" i="10"/>
  <c r="G59" i="10"/>
  <c r="G60" i="10"/>
  <c r="G53" i="10"/>
  <c r="G51" i="10"/>
  <c r="G52" i="10"/>
  <c r="G37" i="10"/>
  <c r="G45" i="10"/>
  <c r="G38" i="10"/>
  <c r="G46" i="10"/>
  <c r="G39" i="10"/>
  <c r="G47" i="10"/>
  <c r="G32" i="10"/>
  <c r="G41" i="10"/>
  <c r="G34" i="10"/>
  <c r="G48" i="10"/>
  <c r="G42" i="10"/>
  <c r="G35" i="10"/>
  <c r="G43" i="10"/>
  <c r="G31" i="10"/>
  <c r="G40" i="10"/>
  <c r="G33" i="10"/>
  <c r="G36" i="10"/>
  <c r="G44" i="10"/>
  <c r="G24" i="10"/>
  <c r="G21" i="10"/>
  <c r="G22" i="10"/>
  <c r="G23" i="10"/>
  <c r="G25" i="10"/>
  <c r="G18" i="10"/>
  <c r="G26" i="10"/>
  <c r="G19" i="10"/>
  <c r="G27" i="10"/>
  <c r="G20" i="10"/>
  <c r="G28" i="10"/>
  <c r="G15" i="10"/>
  <c r="G14" i="10"/>
  <c r="H14" i="10"/>
  <c r="H91" i="10" s="1"/>
  <c r="G55" i="10"/>
  <c r="G17" i="10"/>
  <c r="G91" i="10" l="1"/>
  <c r="G15" i="12" s="1"/>
  <c r="G64" i="10"/>
  <c r="G14" i="12" s="1"/>
  <c r="G54" i="10"/>
  <c r="G13" i="12" s="1"/>
  <c r="G49" i="10"/>
  <c r="G12" i="12" s="1"/>
  <c r="G29" i="10"/>
  <c r="G11" i="12" s="1"/>
  <c r="G16" i="10"/>
  <c r="B12" i="10"/>
  <c r="G10" i="12" l="1"/>
  <c r="G92" i="10"/>
  <c r="A5" i="12"/>
  <c r="G20" i="12" l="1"/>
  <c r="E8" i="12" l="1"/>
  <c r="G22" i="12" l="1"/>
  <c r="G24" i="12" s="1"/>
</calcChain>
</file>

<file path=xl/sharedStrings.xml><?xml version="1.0" encoding="utf-8"?>
<sst xmlns="http://schemas.openxmlformats.org/spreadsheetml/2006/main" count="234" uniqueCount="142">
  <si>
    <t>CLAVE</t>
  </si>
  <si>
    <t>UNIDAD</t>
  </si>
  <si>
    <t>CONCEPTO</t>
  </si>
  <si>
    <t>CANTIDAD</t>
  </si>
  <si>
    <t>PRECIO UNITARIO</t>
  </si>
  <si>
    <t>TOTAL</t>
  </si>
  <si>
    <t>PRECIO UNITARIO CON LETRA</t>
  </si>
  <si>
    <t>SUBTOTAL:</t>
  </si>
  <si>
    <t>I.VA.A 16%</t>
  </si>
  <si>
    <t>IMPORTE TOTAL</t>
  </si>
  <si>
    <t>CONCURSO:</t>
  </si>
  <si>
    <t xml:space="preserve"> </t>
  </si>
  <si>
    <t>IMPORTE TOTAL DE LA PRESENTE PROPUESTA SIN INCLUIR I.V.A.:</t>
  </si>
  <si>
    <t xml:space="preserve">                                                    CATALOGO DE CONCEPTOS Y CANTIDADES DE OBRA</t>
  </si>
  <si>
    <t xml:space="preserve">                                                    R E S U M E N</t>
  </si>
  <si>
    <t>01.-</t>
  </si>
  <si>
    <t>Z</t>
  </si>
  <si>
    <t>I.-</t>
  </si>
  <si>
    <t>PRELIMINARES</t>
  </si>
  <si>
    <t>M3</t>
  </si>
  <si>
    <t>M2</t>
  </si>
  <si>
    <t>02.-</t>
  </si>
  <si>
    <t>RELLENO COMPACTADO AL 95 % DE SU PESO VOLUMÉTRICO SECO MÁXIMO,  CON MATERIAL DE BANCO TRAIDO DESDE CUALQUIER DISTANCIA, MEDIDO EN SITIO DE COLOCACIÓN, EN CAPAS DE 20 CM. DE ESPESOR CON MEDIO MECANICO, INCLUYE: CARGO DIRECTO POR EL COSTO DE LOS MATERIALES Y MANO DE OBRA QUE INTERVENGAN, AGUA, ACARREO HASTA EL LUGAR DE SU UTILIZACIÓN, SEGÚN EL CASO, TENDIDO DEL MATERIAL HUMEDECIDO, PRUEBAS (GRANULOMETRÍAS, COMPACTACIÓN Y HUMEDAD), LIMPIEZA DE ÁREA, EQUIPO DE SEGURIDAD, INSTALACIONES ESPECÍFICAS, DEPRECIACIÓN Y DEMÁS DERIVADOS DEL USO DE HERRAMIENTA Y EQUIPO.</t>
  </si>
  <si>
    <t>SUBTOTAL DE PRELIMINARES</t>
  </si>
  <si>
    <t>II.-</t>
  </si>
  <si>
    <t>03.-</t>
  </si>
  <si>
    <t>FIRME DE CONCRETO PRECOLADO F'C=150 KG/CM2 DE 10 CMS., DE ESPESOR, CON REFUERZO DE MALLA ELECTROSOLDADA 6.6-10X10, INCLUYE: ACARREOS INTERNOS, VIBRADO, CURADO, NIVELADO A DETALLE Y VERIFICADOS SUS NIVELES, REGLEADO,  ACABADO CON PLANA DE MADERA LISTO PARA RECIBIR CUALQUIER ACABDO, MATERIALES, MANO DE OBRA, CONCEPTO A SATISFACCIÓN Y VERIFICACIÓN DE SUPERVISIÓN.</t>
  </si>
  <si>
    <t>04.-</t>
  </si>
  <si>
    <t>SUMINISTRO Y COLOCACIÓN DE PISO VITRIFICADO DE PRIMERA CALIDAD MARCA INTERCERAMIC DE 60X60 CMS. MODELO SHANGAI PORCELINATO RECTIFICADO, COLOR BEIGE , COLOCACIÓN CON VERIFICACIÓN, COLOCADO A HUESO, SOBRE FIRME, NIVELADO Y VERIFICADO, INCLUYE: TRAZO, RECORTES, DESPERDICIOS, PEGAPISO, ACARREOS DENTRO DE LA OBRA, ALMACENAMIENTO, EMBOQUILLADOR SIN ARENA, LIMPIEZA GRUESA Y FINA, CONCEPTO A SATISFACCIÓN DE SUPERVISIÓN.</t>
  </si>
  <si>
    <t>SUBTOTAL DE ALBAÑILERIA Y ACABADOS</t>
  </si>
  <si>
    <t>III.-</t>
  </si>
  <si>
    <t xml:space="preserve">CANCELERIA </t>
  </si>
  <si>
    <t>SUMINISTRO  Y COLOCACION  DE PUERTA DE MADERA CENTRO SOLIDO ALDER DE 1 3/4" DE ESPESOR, MARCO, CHAMBRANA INTERIOR Y EXTERIOR, CHAPA DE PALANCA CON LLAVE, BISAGRAS REFORZADAS TIPO LIBRO DE 3", PINTURA Y COLOR DE ACUERDO A SUPERVISOR (UBICACIÓN EN TODO EL EDIFICIO, VER PLANO DE PROYECTO)</t>
  </si>
  <si>
    <t>PZA</t>
  </si>
  <si>
    <t>SUBTOTAL DE CANCELERIA</t>
  </si>
  <si>
    <t>IMPORTE TOTAL:</t>
  </si>
  <si>
    <t>LICITACION:</t>
  </si>
  <si>
    <t>SUMINISTRO Y COLOCACIÓN DE TAPIAL EN PERÍMETRO PARA LIMITACIÓN DEL ÁREA DE TRABAJO EN OBRA, ELABORADA CON POLÍN DE MADERA 4X4" Y PETATILLO DE MADERA MODULADO A 2.44 M DE ANCHO X 2.50 M DE ALTO,  ANCLADO EN TERRENO A UNA PROFUNDIDAD DE 60CMS. INCLUYE: MATERIAL, MANO DE OBRA, HERRAMIENTA, EQUIPO Y TODO LO NECESARIO PARA SU CORRECTA EJECUCIÓN, TERMINADA LA OBRA ESTE MATERIAL (POLINES DE 4"X4" Y HOJAS DE PETATILLO) SE LLEVARA A LAS OFICINAS DE CAMPO DE LA DIRECCIÓN DE OBRAS PUBLICAS, DONDE INDIQUE LA SUPERVISIÓN.</t>
  </si>
  <si>
    <t>ML</t>
  </si>
  <si>
    <t>CIMENTACION</t>
  </si>
  <si>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</si>
  <si>
    <t>ZAPATA CORRIDA (ZC-1) DE  DE 0.70 X 0.15 MTS. CONCRETO F'C=250 KG/CM2.  ARMADA CON  4 VARILLA DEL # 3 A CADA 20 CMS. Y CONTRA TRABE DE 15 X 30 CMS. ARMADA CON 4 VARILLAS DEL # 4 Y ESTRIBOS DEL # 2 A CADA 15 CMS., INCLUYE :TRAZO, NIVELACION, EXCAVACION, PLANTILLA  F'C=100 KG/CM2, RELLENO, AFINE,COMPACTACION,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t>
  </si>
  <si>
    <t>ZAPATA CORRIDA (ZC-2) DE  DE 0.70 X 0.15 MTS. CONCRETO F'C=250 KG/CM2.  ARMADA CON  4 VARILLA DEL # 3 A CADA 20 CMS. Y CONTRA TRABE DE 30 X 30 CMS. ARMADA CON 6 VARILLAS DEL # 4 Y ESTRIBOS DEL # 2 A CADA 15 CMS., INCLUYE :TRAZO, NIVELACION, EXCAVACION, PLANTILLA  F'C=100 KG/CM2, RELLENO, AFINE,COMPACTACION,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t>
  </si>
  <si>
    <t>FABRICACION DE ZAPATA (ZA-01) AISLADA DE CONCRETO REFORZADO DE SECCION 2.60 X 2.60 MTS. X  0.35 MTS. DE ESPESOR CONCRETO F'C=200 KG/CM2.  CON PARRILLA ARMADA  CON  VARILLA  DEL # 5 A CADA 20 CMS. AMBOS SENTIDOS, PEDESTAL P-01 DE CONCRETO REFORZADO DE SECCION 40 x 55  ARMADA CON 10 VARILLAS DEL # 6 Y   ESTRIBOS DEL # 3 A CADA 15 CMS., INCLUYE: TRAZO, NIVELACION, EXCAVACION, PLANTILLA  F'C=100 KG/CM2, RELLENO, AFINE,COMPACTACION,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ZA-01).</t>
  </si>
  <si>
    <t>05.-</t>
  </si>
  <si>
    <t>FABRICACION DE ZAPATA (ZA-02) AISLADA DE CONCRETO REFORZADO DE SECCION 1.80 X 1.80 MTS. X 0.20 MTS.. DE ESPESOR CONCRETO F'C=250 KG/CM2.  CON PARRILLA ARMADA  CON  VARILLA  DEL # 5 A CADA 15 CMS. AMBOS SENTIDOS, PEDESTAL P-01 DE CONCRETO REFORZADO DE SECCION 40 x 55  ARMADA CON 10 VARILLAS DEL # 6 Y   ESTRIBOS DEL # 3 A CADA 15 CMS.,INCLUYE: TRAZO, NIVELACION, EXCAVACION, PLANTILLA  F'C=100 KG/CM2, RELLENO, AFINE,COMPACTACION,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ZA-02).</t>
  </si>
  <si>
    <t>06.-</t>
  </si>
  <si>
    <t>CONSTRUCCION DE MURO DE ENRASE A BASE A 2 HILADAS A BASE DE BLOCK HUECO DE CONCRETO DE 15x20x40, ASENTADO CON MORTERO CEMENTO ARENA  PROP 1:4 Y CELDAS RELLENAS DE CONCRETO F'C= 150KG/CM2, VARILLA DE REFUERZO  DE 3/8" @ 3ER CELDA ANCLADA A CIMENTACION, INCLUYE PRECIO DIRECTO DE LOS MATERIALES, MANO DE OBRA, HERRAMIENTA Y EQUIPO.</t>
  </si>
  <si>
    <t>07.-</t>
  </si>
  <si>
    <t>CONSTRUCCION DE MURO DE ENRASE DOBLE A BASE A 2 HILADAS A BASE DE BLOCK HUECO DE CONCRETO DE 15x20x40, ASENTADO CON MORTERO CEMENTO ARENA  PROP 1:4 Y CELDAS RELLENAS DE CONCRETO F'C= 150KG/CM2, VARILLA DE REFUERZO  DE 3/8" @ 3ER CELDA ANCLADA A CIMENTACION, INCLUYE PRECIO DIRECTO DE LOS MATERIALES, MANO DE OBRA, HERRAMIENTA Y EQUIPO.</t>
  </si>
  <si>
    <t>08.-</t>
  </si>
  <si>
    <t>ANCLAJE DE CASTILLOS (K) DE 0.15X0.15 MTS. HASTA 1.00 MTS. DE DESARROLLO, ARMADO CON 4 VARILLAS No.3 Y ESTRIBOS No.2 A/C 0.15 MTS. CONCRETO F' C=200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</si>
  <si>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09.-</t>
  </si>
  <si>
    <t>ANCLAJE DE CASTILLOS (KKR) SECCION DE 20x35CMS F'C=200 KG/CM2. AGREGADO MÁXIMO DE 19 MM, ARMADO CON 6 VARILLAS DE 3/8" Y  ESTRIBOS  #2 @ 15 CMS.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</si>
  <si>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10.-</t>
  </si>
  <si>
    <t>CADENA PARA DESPLANTE (CD-01) EN CIMENTACIÓN DE 0.15X0.20 MTS., ARMADA CON 4 VARILLAS No.3 Y ESTRIBOS No.2 A/C 0.20 MTS., CONCRETO F'C=250 KG/CM2, INCLUYE: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</si>
  <si>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11.-</t>
  </si>
  <si>
    <t>CADENA PARA DESPLANTE (CD-02) EN CIMENTACIÓN DE 0.20X0.30 MTS., ARMADA CON 6 VARILLAS No.3 Y ESTRIBOS No.2 A/C 0.20 MTS., CONCRETO F'C=250 KG/CM2, INCLUYE: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</si>
  <si>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SUBTOTAL DE CIMENTACION</t>
  </si>
  <si>
    <t>ALBAÑILERÍA Y ACABADOS</t>
  </si>
  <si>
    <t>MUROS DE BLOCK  DE HUECO DE CONCRETO DE 15X20X40 CMS. PEGADO CON MORTERO CEMENTO - ARENA 1:5, INCLUYE: ALINEACIÓN, PLOMEO, ESCUADRAS, ANDAMIOS, ELEVACIÓN DE MATERIALES, RECORTES, CORTES, DESPERDICIOS, ACARREOS DENTRO DE LA OBRA, MANO DE OBRA, CUALQUIER ALTURA, LIMPIEZA GRUESA, EMBOQUILLADOS, CONCEPTO TERMINADO A SATISFACCIÓN DE SUPERVISIÓN.</t>
  </si>
  <si>
    <t>MUROS (PRETIL) DE BLOCK  DE HUECO DE CONCRETO DE 15X20X40 CMS. PEGADO CON MORTERO CEMENTO - ARENA 1:5, INCLUYE: ALINEACIÓN, PLOMEO, ESCUADRAS, ANDAMIOS, ELEVACIÓN DE MATERIALES, RECORTES, CORTES, DESPERDICIOS, ACARREOS DENTRO DE LA OBRA, MANO DE OBRA, CUALQUIER ALTURA, LIMPIEZA GRUESA, EMBOQUILLADOS, CONCEPTO TERMINADO A SATISFACCIÓN DE SUPERVISIÓN.</t>
  </si>
  <si>
    <t>MURO DOBLE DE BLOCK  DE HUECO DE CONCRETO DE 15X20X40 CMS. PEGADO CON MORTERO CEMENTO - ARENA 1:5, INCLUYE: ALINEACIÓN, PLOMEO, ESCUADRAS, ANDAMIOS, ELEVACIÓN DE MATERIALES, RECORTES, CORTES, DESPERDICIOS, ACARREOS DENTRO DE LA OBRA, MANO DE OBRA, CUALQUIER ALTURA, LIMPIEZA GRUESA, EMBOQUILLADOS, CONCEPTO TERMINADO A SATISFACCIÓN DE SUPERVISIÓN.</t>
  </si>
  <si>
    <t>CASTILLO DE CONCRETO (K) DE 15 X 15 CMS., ARMADO CON 4 VARILLAS No.3 Y ESTRIBOS No.2 A/C 0.15 MTS. CONCRETO F' C=200 KG/CM2, INCLUYE; CONTINUACION HASTA NIVEL SUPERIOR DE PRETIL,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</si>
  <si>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CASTILLO DE CONCRETO (KKR-2) SECCION DE 20 x 55 CMS F'C=200 KG/CM2. AGREGADO MÁXIMO DE 19 MM, ARMADO CON 8 VARILLAS DE 1/2" Y ESTRIBOS2  #3 @ 15 CMS.  CONTINUACION HASTA NIVEL SUPERIOR DE PRETIL, INCLUYE;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</si>
  <si>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CADENA DE CERRAMIENTO (CD-01) DE CONCRETO F'C=200KG/CM2 DE 15x15 CMS, ARMADA CON 4 VARILLAS DE 3/8" Y ESTRIBOS DE 1/4" @ 15CMS,  INCLUYE; CARGO DIRECTO POR EL COSTO DE LOS MATERIALES,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t>
  </si>
  <si>
    <t>CADENA DE CERRAMIENTO (CD-02) DE CONCRETO F'C=200KG/CM2 DE 20x230 CMS, ARMADA CON 4 VARILLAS DE 3/8" Y ESTRIBOS DE 1/4" @ 15CMS,  INCLUYE; CARGO DIRECTO POR EL COSTO DE LOS MATERIALES,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t>
  </si>
  <si>
    <t>ENTORTADO EN AZOTEA A BASE DE MORTERO CEMENTO - ARENA 1:5, DE ESPESOR PROMEDIO DE 10 CM., INCLUYE: DISTRIBUCIÓN Y FORMACIÓN DE DIAMANTES Y PENDIENTES DE ACUERDO A PLANOS,  ELEVACIÓN DE MATERIALES, LIMPIEZA, PRUEBAS DE ESCURRIMIENTO, ACARREOS DENTRO DE LA OBRA, ANDAMIOS, ACABADO CON PLANA DE MADERA Y SIN IMPERFECCIONES, REMATE ESCOBILLADO CON LECHADA DE CEMENTO GRIS Y PEGACRETO,TODOS LOS MATERIALES NECESARIOS Y LA MANO DE OBRA, CONCEPTO TERMINADO A SATISFACCIÓN DE SUPERVISIÓN.</t>
  </si>
  <si>
    <t>SUMINISTRO Y COLOCACIÓN DE IMPERMEABILIZANTE SOBRE ENTORTADO DE AZOTEA, A BASE DE MATERIAL ELASTOMERICO BLANCO, 5 AÑOS DE GARANTÍA POR ESCRITO, INCLUYE: LIMPIEZA, BARRIDO, MALLA REFORZADA, RECORTES, TRASLAPES, ELEVACIÓN DEL MATERIAL, MANO DE OBRA, ANDAMIOS, SELLADO DE COLADERAS Y PUNTOS CRÍTICOS CON CEMENTO PLÁSTICO, CONCEPTO TERMINADO A SATISFACCIÓN DE SUPERVISIÓN.</t>
  </si>
  <si>
    <t>12.-</t>
  </si>
  <si>
    <t>13.-</t>
  </si>
  <si>
    <t>SUMINISTRO Y COLOCACIÓN DE ZOCLO VITRIFICADO  MISMO COLOR Y CALIDAD DE PISO A COLOCAR, INCLUYE: NIVELACIÓN, RECORTES, CORTES A MAQUINA Y A 45°, DESPERDICIOS, ACARREOS DENTRO DE LA OBRA, ALMACENAJE, PEGAPISO, EMBOQUILLADOR SIN ARENA, CHAFLÁN SUPERIOR TRIANGULAR DE PASTA Y/O CEMENTO BLANCO, LIMPIEZA GRUESA Y FINA, PEGADO A HUESO, MISMAS LÍNEAS Y CORTES DE PISO, CONCEPTO TERMINADO A SATISFACCIÓN DE SUPERVISIÓN. 'DE 60X10 CMS. MODELO SHANGAI COLOR WHITE  PORCELINATO RECTIFICADO</t>
  </si>
  <si>
    <t>14.-</t>
  </si>
  <si>
    <t>APLANADOS SOBRE MUROS DE BLOCK, Y A CUALQUIER SUPERFICIE, A BASE DE MORTERO CEMENTO - ARENA 1:5, ACABADO FLOTEADO FINO, INCLUYE: RESANES, PREPARACIÓN DE LA SUPERFICIE, REBABEOS, PLOMEO, FILOS, BOQUILLAS, A REGLA Y NIVEL, REPELLADOS, CURADOS, ANDAMIOS, ELEVACIÓN, ACARREOS DE MATERIALES, DENTRO DE LA OBRA, LIMPIEZA GRUESA Y FINA, MATERIALES NECESARIOS, MANO DE OBRA, CONCEPTO TERMINADO A SATISFACCIÓN DE SUPERVISIÓN.</t>
  </si>
  <si>
    <t>15.-</t>
  </si>
  <si>
    <t>16.-</t>
  </si>
  <si>
    <t>SUMINISTRO Y APLICACIÓN DE PINTURA VINÍLICA, MARCA OSEL , APLICADA A DOS MANOS COMO  MINIMO DE PRIMERA CALIDAD, APLICADA EN MUROS (INTERIORES, EXTERIORES, PLAFOND, TRABES, COLUMNAS, DALAS Y SOBRE CUALQUIER ELEMENTO ETC.. ), SOBRE CUALQUIER SUPERFICIE Y/O APLANADOS DE MORTERO, ACABADO FLOTEADO FINO, INCLUYE: ANDAMIOS, ALTURAS  HASTA 4.50 M.  S.N.P.T., RECORTES, ACARREOS DENTRO DE LA OBRA, DESPERDICIOS, SELLADOR, RESANES, PROTECCIÓN A PISOS, MUEBLES, VENTANAS Y PUERTAS, REBABEOS, ADITAMENTOS DE APLICACIÓN, LIMPIEZA FINA Y GRUESA, MANO DE OBRA , MATERIALES Y TODO LO NECESARIO PARA SU CORRECTA APLICACIÓN, COLORES AUTORIZADOS POR SUPERVISIÓN.</t>
  </si>
  <si>
    <t>17.-</t>
  </si>
  <si>
    <t>BAJADA PLUVIAL DE AZOTEA  CON  TUBO PVC SANITARIO DE 4" Ø REFORZADO, INCLUYE: PREPARACION EN LOSA, COLADERA HELVEX MOD. 444X, FIJACIÓN A MUROS Y COLUMNAS CON CINTA GALVANIZADA A CADA METRO, CODOS PVC DE 4"Ø 45°, PEGAMENTO, ENCOFRADO TIPO COLUMNA , A BASE DE: HERRAJES, POSTE CANAL, CANAL, TABLAROCA, PERFACINTA, REDIMIX, RANURAS, RESANES, ELEVACIÓN, FIJACIÓN, ACARREOS, RECORTES, DESPERDICIOS, CONCEPTO ACORDE A PLANO DE PROYECTO  Y A SATISFACCIÓN DE SUPERVISIÓN.</t>
  </si>
  <si>
    <t>SAL</t>
  </si>
  <si>
    <t>18.-</t>
  </si>
  <si>
    <t xml:space="preserve">CHAFLÁN DE MORTERO 'SECCIÓN TRIANGULAR CON 10 CM. CADA CATETO, MORTERO CEMENTO-CAL-ARENA EN PROPORCIÓN 1-1.5-6 INCLUYE; CARGO DIRECTO POR EL COSTO DE LOS MATERIALES QUE INTERVENGAN, FLETE A OBRA, DESPERDICIO, ACARREO HASTA EL LUGAR DE SU UTILIZACIÓN, ELEVACIÓN, PICADO EN ÁREAS DE CONCRETO, ELABORACIÓN,  LECHAREADO, LIMPIEZA Y RETIRO DE SOBRANTES FUERA DE OBRA, EQUIPO DE SEGURIDAD, INSTALACIONES ESPECÍFICAS, DEPRECIACIÓN Y DEMÁS DERIVADOS DEL USO DE HERRAMIENTA Y EQUIPO, EN CUALQUIER NIVEL. </t>
  </si>
  <si>
    <t>19.-</t>
  </si>
  <si>
    <t>FALSO PLAFOND DE TABLA-ROCA,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  DE TABLAROCA DE 13 MM DE ESPESOR</t>
  </si>
  <si>
    <t>IV.-</t>
  </si>
  <si>
    <t>ESTRUCTURA</t>
  </si>
  <si>
    <t>ELABORACION DE LOSA NERVADA DE CONCRETO F'C=200KG/CM2 DE 20 CMS DE ESPESOR Y CASETON DE POLIESTIRENO DE 60x60x15 CMS  CAPA DE COMPRESION DE 5 CMS DE ESPESOR Y MALLA 6-6/10/10, NERVADURAS (N-3)  DE 15 x 20 CMS REFORZADA CON 1 VARILLAS DE 5/8" Y 2 VARILLA DE 1/2"  Y ESTRIBOS CON ALAMBRON 1/4" @ 30 CMS; NERVADURAS (N-4)  DE 15 x 20 CMS REFORZADA CON 2 VARILLAS DE 1/2" Y 2 VARILLA DE 3/8"  Y ESTRIBOS CON ALAMBRON 1/4" @ 30 CMS;  Y NERVADURAS (N-5)  DE 15 x 20 CMS REFORZADA CON 4 VARILLAS DE 1/2"  Y ESTRIBOS CON ALAMBRON 1/4" @ 30 CMS; CARGO DIRECTO POR EL COSTO DE LOS MATERIALES, HERRAMIENTA Y MANO DE OBRA QUE INTERVENGAN, ELABORACIÓN DEL CONCRETO, FLETE A OBRA, DESPERDICIO, VERTIDO, ACARREO HASTA EL LUGAR DE SU UTILIZACIÓN, ANCLAJES,  COLOCACIÓN,  HABILITADO DEL ACERO DE REFUERZO, AMARRES, CIMBRADO, DESCIMBRADO, LIMPIEZA Y RETIRO DE SOBRANTES FUERA DE OBRA, EQUIPO DE SEGURIDAD, INSTALACIONES ESPECÍFICAS, DEPRECIACIÓN Y DEMÁS DERIVADOS DEL USO DE HERRAMIENTA Y EQUIPO EN CUALQUIER NIVEL. (VER DETALLE EN PLANO)</t>
  </si>
  <si>
    <t>CONSTRUCCIÓN DE VIGA TIPO (V-3) DE 0.45 X 0.25 MTS., ARMADA CON 10 VARILLAS DE  ACERO No.5 Y ESTRIBOS No.3 A/C 0.15 MTS., INCLUYE: CIMBRA, DESCIMBRA, TWINO EN ARISTAS, MADRINAS,CARGADORES, PUNTALES, CONCRETO F'C=250 KG/CM2, BOMBEADO, VIBRADO, CURADO, ANDAMIOS, ELEVACIÓN, DESPERDICIOS, RECORTES, CALZAS, TAPONES, MATERIALES Y MANO DE OBRA, A CUALQUIER ALTURA, CONCEPTO TERMINADO A SATISFACCIÓN DE SUPERVISIÓN (VER PLANO EST-03).</t>
  </si>
  <si>
    <t>COLUMNA (C-1) DE 0.35X50 MTS., ARMADA CON ACERO No.6 Y ESTRIBOS No.3 A/C 0.15 MTS., CONCRETO F'C=250 KG/CM2, TWINO EN ARISTAS, , CIMBRA,  DESCIMBRA,  MADRINAS, CARGADORES,  PUNTALES, BOMBEADO, COLADO, CURADO, VIBRADO, CUALQUIER ALTURA, ELEVACIÓN, ANDAMIOS, MATERIALES Y MANO DE OBRA, CONCEPTO TERMINADO A SATISFACCIÓN DE SUPERVISIÓN.</t>
  </si>
  <si>
    <t>SUBTOTAL DE ESTRUCTURA</t>
  </si>
  <si>
    <t>V.-</t>
  </si>
  <si>
    <t>SUMINISTRO Y COLOCACIÓN DE VENTANA DE PERFIL DE ALUMINIO TEMPLADO DE 9 MM., COLOCADO A HUESO, INCLUYE: FIJACIÓN SUPERIOR E INFERIOR, SILICÓN, REFUERZO VERTICAL EN JUNTAS Y ADITAMENTO DE FIJACIÓN Y EQUILIBRIO, MANEJO, ELEVACIÓN, PLOMO, ALINEACIÓN, ALUMINIO COLOR BRONCE LINEA 3000, VER DETALLE EN PLANO C-01, CONCEPTO A SATISFACCIÓN DE SUPERVISIÓN.</t>
  </si>
  <si>
    <t>V-1 DE 6.25 X 2.20 M. FACHADA LATERAL</t>
  </si>
  <si>
    <t>DEL TIPO (P-2) DE 1.00 X 2.20 MTS.</t>
  </si>
  <si>
    <t>SUMINISTRO Y COLOCACIÓN DE PUERTA DOBLE DE CRISTAL TEMPLADO FILTRASOL DE 9 MM. DE ESPESOR, INCLUYE: BISAGRAS HIDRÁULICAS, JALADERAS(VER PLANO DE PROYRCTO)</t>
  </si>
  <si>
    <t>TIPO P-1 PUERTA DOBLE EN MEDIDAS DE  1.85 X 2.20 MTS., ANTEPECHO: 0.50 X 1.80 MTS.</t>
  </si>
  <si>
    <t>SUMINISTRO, FABRICACION Y COLOCACION DE PUERTA A BASE DE ALUMINIO COLOR NATURAL SERIE 50 PERFIL RESIDENCIAL DE LUJO, INCLUYE: HERRAJES, BISAGRAS, PISTON HIDRAULICO, CHAPA MARCA PHILLIPS PARA PUERTA, BARRA DE EMPUJE, CARGO DIRECTO POR EL COSTO DE LOS MATERIALES Y MANO DE OBRA QUE INTERVENGAN, FLETE A OBRA, DESPERDICIO, ACARREO HASTA EL LUGAR DE SU UTILIZACION, TRAZO, ARMADO, LIMPIEZA Y RETIRO DE SOBRANTES FUERA DE LA OBRA, EQUIPO DE SEGURIDAD, INSTALACIONES ESPECIFICAS, DEPRECIACION Y DEMAS DERIVADOS DEL USO DE HERRAMIENTA Y EQUIPO EN CUALQUIER NIVEL.</t>
  </si>
  <si>
    <t>DEL TIPO (P-3) EN MEDIDAS DE  1.00 X 2.20 MTS., TIPO LOUVER CON CON VIDRIO DE 3 MM DE ESPESOR EN LA PARTE SUPERIOR ( VER DETALLE EN PLANO)</t>
  </si>
  <si>
    <t>VI.-</t>
  </si>
  <si>
    <t>INSTALACIONES ELECTRICAS</t>
  </si>
  <si>
    <t>SUMINISTRO Y COLOCACIÓN DE SALIDA ELÉCTRICA PARA LÁMPARA, EN CAJA DE LAMINA GALVANIZADA OCTAGONAL CON TAPA CIEGA, TUBO CONDUIT PVC CEDULA 40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</si>
  <si>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SAL.</t>
  </si>
  <si>
    <t>SUMINISTRO Y COLOCACIÓN DE SALIDA PARA APAGADOR, MARCA STEVEZ LINEA OFICINA EN CAJA DE LAMINA GALVANIZADA DE 2X4", TUBO CONDUIT PVC CEDULA 40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</si>
  <si>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LED DE 34 W, PARA SUSPENDER, MARCA MAGG, 30X120 STD,  CLAVE L5523-1IO, O SIMILAR EN CALIDAD Y PRECIO,  DE 1,22 M DE LARGO Y DE 30 CM DE ANCHO, DRIVER, PRUEBAS, CONEXIONES,  HECHO DE ALUMINIO,  COLOR BLANCO, LUZ COLOR BLANCO NEUTR0;  SE INCLUYE: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</si>
  <si>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PZA.</t>
  </si>
  <si>
    <t>SUMINISTRO, COLOCACIÓN Y CONEXIÓN DE LÁMPARA TIPO LED DE EMPOTRAR  DE 13 W., 127 VOLTS., MARCA MAGG, MODELO SQ13 FLAT ESTANDAR, DRIVER INCLUIDO,  BAJO CONSUMO DE ENERGÍA, HECHO DE ALUMINIO,  COLOR BLANCO, LUZ COLOR BLANCO NEUTRO, CON DRIVER INCLUIDO DE BAJO CONSUMO DE ENERGÍA, ARRANQUE INSTANTÁNEO, ALTO FACTOR DE POTENCIA Y DISTORSIÓN ARMÓNICA TOTAL MENOR AL 10%;  SE INCLUYE: CORTE EN PLAFON, 1.6 M DE CABLE ARMAFLEX  CALIBRE 3x12 AWG Y CONECTORES CLAVIJA Y RECEPTACULO,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</si>
  <si>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</si>
  <si>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DOBLE POLARIZADO 127V. A 30 A., CON TAPA MARCA ESTEVEZ, BISEL METALICO, EN CAJA 4x2", CANALIZACIÓN A BASE DE TUBERÍA TUBO CONDUIT PVC PARED GRUESA DE 21 MM. (3/4") DE DIÁMETRO, CABLEADO CON CALIBRE 8 AWG THW-LS 90° PARA FASES Y NEUTRO Y 10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</si>
  <si>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30 A., EN CAJA 4x2", CANALIZACIÓN A BASE DE TUBERÍA PVC CEDULA 40, DE 21 MM. (3/4") DE DIÁMETRO,  INCLUYE: CABLEADO CON CALIBRE 8 AWG THW-LS 90°C PARA FASE, 10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</si>
  <si>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15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</si>
  <si>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20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</si>
  <si>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Y COLOCACIÓN DE SALIDA PARA CONTACTO 220 V. POLARIZADA A 40 A., EN CAJA 4x2", CANALIZACIÓN A BASE DE TUBERÍA GALVANIZADA PARED GRUESA DE 27 MM. (1") DE DIÁMETRO,  INCLUYE: CABLEADO CON CALIBRE 6 AWG THW-LS 90°C PARA FASE, 8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</si>
  <si>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E INSTALACION DE DESCONECTADOR DE EMERGENCIA, MARCA SQUARE D,TIPO SOBREPONER, MONOFASICO  220 VOLTS,  CAPACIDAD DE 30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</si>
  <si>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SUMINISTRO Y COLOCACIÓN DE EQUIPO DE AIRE ACONDICIONADO TIPO MINI-SPLIT,  DE 12,000 BTU/HR  (1 TONELADAS), OPERACIÓN MONOFÁSICA 220 Vac, 60 Hz, DE ALTA EFICIENCIA DE 16 SEERS, MARCA MITSUBICHI O SIMILAR EN CALIDAD Y PRECIO, INCLUYE: BASE DE CONCRETO PARA MONTAJE EN AZOTEA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</si>
  <si>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SPLT,  DE 24,000 BTU/HR  (2 TONELADAS), OPERACIÓN MONOFÁSICA 220 Vac, 60 Hz, DE ALTA EFICIENCIA DE 15 SEERS, MARCA MITSUBICHI O SIMILAR EN CALIDAD Y PRECIO, INCLUYE: BASE DE CONCRETO PARA MONTAJE EN AZOTEA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</si>
  <si>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CASSETTE,  DE 60,000 BTU/HR  (5 TONELADAS), OPERACIÓN MONOFÁSICA 220 Vac, 60 Hz, DE ALTA EFICIENCIA DE 15 SEERS, MARCA MITSUBICHI O SIMILAR EN CALIDAD Y PRECIO, INCLUYE: BASE DE CONCRETO PARA MONTAJE EN AZOTEA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</si>
  <si>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E INSTALACION DE CENTRO DE CARGA MARCA SQUARE D,TIPO EMPOTRAR, TRIFASICO  A CUATRO HILOS, 30 ESPACIOS, BARRAS DE 200 AMPERES, .240/120 Vac.,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</si>
  <si>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</si>
  <si>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 60 AMPERES</t>
  </si>
  <si>
    <t>DEL TIPO QO 2 POLOS DE 15 A 60 AMPERES</t>
  </si>
  <si>
    <t>DEL TIPO I-LINE 3 POLOS DE 70 AMPERES</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</si>
  <si>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</si>
  <si>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6 AWG</t>
  </si>
  <si>
    <t>DEL 2 AWG</t>
  </si>
  <si>
    <t>SUMINISTRO Y COLOCACIÓN DE CANALIZACIÓN ELÉCTRICA A BASE DE TUBERÍA CONDUIT PVC CED 40.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</si>
  <si>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DE 53 mm Ø (2")</t>
  </si>
  <si>
    <t>SUMINISTRO Y COLOCACIÓN DE SALIDA PARA RED DE VOZ , DATOS, Y CIRCUITO CERRADO,  EN CAJA 4x2" CON O-RING ,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</si>
  <si>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SUBTOTAL DE INSTALACIONES ELECTRICAS</t>
  </si>
  <si>
    <t>01.1.-</t>
  </si>
  <si>
    <t>02.1.-</t>
  </si>
  <si>
    <t>03.1.-</t>
  </si>
  <si>
    <t>04.1.-</t>
  </si>
  <si>
    <t>16.1.-</t>
  </si>
  <si>
    <t>16.2.-</t>
  </si>
  <si>
    <t>17.1.-</t>
  </si>
  <si>
    <t>17.2.-</t>
  </si>
  <si>
    <t>18.1.-</t>
  </si>
  <si>
    <t>16.3.-</t>
  </si>
  <si>
    <t>OBRA: ADECUACIÓN DE INSTALACIONES EN EL CENTRO DE JUSTICIA PARA LAS MUJERES CON LA CONSTRUCCIÓN DEL SALÓN DE USOS MÚLTIPLES, SITO EN AV. CARABINEROS S/N ENTRE BLVD. LUIS DONALDO COLOSIO Y CALLE ACCESO LOS DEPORTISTAS, EN ESTA CIUDAD DE LA PAZ.</t>
  </si>
  <si>
    <t>CASTILLO DE CONCRETO (KKR) SECCION DE 20 x 30 CMS F'C=200 KG/CM2. AGREGADO MÁXIMO DE 19 MM, ARMADO CON 6 VARILLAS DE 3/8" Y  ESTRIBOS  #2 @ 15 CMS.  CONTINUACION HASTA NIVEL SUPERIOR DE PRETIL, INCLUYE;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</si>
  <si>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LPO-000000007-037-2023</t>
  </si>
  <si>
    <t>FASP-UI-03-2023/03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</si>
</sst>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81">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0" fontId="23" fillId="0" borderId="0" xfId="0" applyFont="1"/>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right"/>
    </xf>
    <xf numFmtId="4" fontId="14" fillId="0" borderId="0" xfId="0" applyNumberFormat="1" applyFont="1" applyAlignment="1">
      <alignment horizontal="justify"/>
    </xf>
    <xf numFmtId="0" fontId="14" fillId="0" borderId="5" xfId="0" applyFont="1" applyBorder="1" applyAlignment="1">
      <alignment vertical="top"/>
    </xf>
    <xf numFmtId="0" fontId="15" fillId="0" borderId="8" xfId="0" applyFont="1" applyBorder="1" applyAlignment="1">
      <alignment horizontal="center" vertical="top"/>
    </xf>
    <xf numFmtId="0" fontId="15" fillId="0" borderId="3" xfId="0" applyFont="1" applyBorder="1" applyAlignment="1">
      <alignment vertical="top"/>
    </xf>
    <xf numFmtId="0" fontId="20" fillId="14" borderId="2" xfId="0" applyFont="1" applyFill="1" applyBorder="1" applyAlignment="1">
      <alignment horizontal="center" vertical="top"/>
    </xf>
    <xf numFmtId="0" fontId="14" fillId="0" borderId="0" xfId="0" applyFont="1" applyAlignment="1">
      <alignment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7" fillId="14" borderId="2" xfId="1" applyNumberFormat="1" applyFont="1" applyFill="1" applyBorder="1" applyAlignment="1">
      <alignment horizontal="justify" vertical="top" wrapText="1"/>
    </xf>
    <xf numFmtId="0" fontId="27" fillId="14" borderId="2" xfId="1" quotePrefix="1" applyNumberFormat="1" applyFont="1" applyFill="1" applyBorder="1" applyAlignment="1">
      <alignment horizontal="justify" vertical="top" wrapText="1"/>
    </xf>
    <xf numFmtId="4" fontId="27" fillId="14" borderId="2" xfId="1" applyNumberFormat="1" applyFont="1" applyFill="1" applyBorder="1" applyAlignment="1">
      <alignment horizontal="justify" vertical="top" wrapText="1"/>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4" fontId="28" fillId="14" borderId="2" xfId="0" applyNumberFormat="1"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170" fontId="29" fillId="14" borderId="2" xfId="0" applyNumberFormat="1" applyFont="1" applyFill="1" applyBorder="1" applyAlignment="1">
      <alignment horizontal="right" vertical="top" wrapText="1"/>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0" xfId="0" applyFont="1" applyAlignment="1">
      <alignment horizontal="right"/>
    </xf>
    <xf numFmtId="0" fontId="28" fillId="0" borderId="14" xfId="1" applyNumberFormat="1" applyFont="1" applyFill="1" applyBorder="1" applyAlignment="1">
      <alignment horizontal="center" vertical="top" wrapText="1"/>
    </xf>
    <xf numFmtId="0" fontId="28" fillId="2" borderId="2" xfId="1" quotePrefix="1" applyNumberFormat="1" applyFont="1" applyFill="1" applyBorder="1" applyAlignment="1">
      <alignment horizontal="justify" vertical="top" wrapText="1"/>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17" fillId="0" borderId="0" xfId="0" applyFont="1" applyAlignment="1">
      <alignment horizontal="left"/>
    </xf>
    <xf numFmtId="0" fontId="14" fillId="0" borderId="5" xfId="0" applyFont="1" applyBorder="1" applyAlignment="1">
      <alignment horizontal="justify" vertical="top" wrapText="1"/>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1</xdr:col>
      <xdr:colOff>3723466</xdr:colOff>
      <xdr:row>3</xdr:row>
      <xdr:rowOff>220868</xdr:rowOff>
    </xdr:to>
    <xdr:pic>
      <xdr:nvPicPr>
        <xdr:cNvPr id="10548" name="Imagen 10547">
          <a:extLst>
            <a:ext uri="{FF2B5EF4-FFF2-40B4-BE49-F238E27FC236}">
              <a16:creationId xmlns:a16="http://schemas.microsoft.com/office/drawing/2014/main" xmlns=""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4303251" cy="897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1</xdr:col>
      <xdr:colOff>3723466</xdr:colOff>
      <xdr:row>3</xdr:row>
      <xdr:rowOff>87518</xdr:rowOff>
    </xdr:to>
    <xdr:pic>
      <xdr:nvPicPr>
        <xdr:cNvPr id="3"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1"/>
        <a:stretch>
          <a:fillRect/>
        </a:stretch>
      </xdr:blipFill>
      <xdr:spPr>
        <a:xfrm>
          <a:off x="179454" y="151846"/>
          <a:ext cx="4306012" cy="897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Zeros="0" tabSelected="1" view="pageBreakPreview" topLeftCell="A23" zoomScale="83" zoomScaleNormal="100" zoomScaleSheetLayoutView="83" workbookViewId="0">
      <selection activeCell="G93" sqref="G93"/>
    </sheetView>
  </sheetViews>
  <sheetFormatPr baseColWidth="10" defaultColWidth="11.42578125" defaultRowHeight="12.75" x14ac:dyDescent="0.2"/>
  <cols>
    <col min="1" max="1" width="11.42578125" style="35" customWidth="1"/>
    <col min="2" max="2" width="67.42578125" style="7" customWidth="1"/>
    <col min="3" max="3" width="13.7109375" style="8" customWidth="1"/>
    <col min="4" max="4" width="16.28515625" style="9" customWidth="1"/>
    <col min="5" max="5" width="18.5703125" style="9" customWidth="1"/>
    <col min="6" max="6" width="40.5703125" style="9" customWidth="1"/>
    <col min="7" max="7" width="22.42578125" style="1" customWidth="1"/>
    <col min="8" max="8" width="15.7109375" style="2" bestFit="1" customWidth="1"/>
    <col min="9" max="9" width="12.7109375" style="2" bestFit="1" customWidth="1"/>
    <col min="10" max="16384" width="11.42578125" style="2"/>
  </cols>
  <sheetData>
    <row r="1" spans="1:9" x14ac:dyDescent="0.2">
      <c r="A1" s="31"/>
      <c r="B1" s="14"/>
      <c r="C1" s="15"/>
      <c r="D1" s="16"/>
      <c r="E1" s="16"/>
      <c r="F1" s="16"/>
      <c r="G1" s="17"/>
    </row>
    <row r="2" spans="1:9" ht="26.25" x14ac:dyDescent="0.2">
      <c r="A2" s="73"/>
      <c r="B2" s="74"/>
      <c r="C2" s="74"/>
      <c r="D2" s="74"/>
      <c r="E2" s="74"/>
      <c r="F2" s="74"/>
      <c r="G2" s="75"/>
    </row>
    <row r="3" spans="1:9" ht="26.25" x14ac:dyDescent="0.2">
      <c r="A3" s="73" t="s">
        <v>13</v>
      </c>
      <c r="B3" s="74"/>
      <c r="C3" s="74"/>
      <c r="D3" s="74"/>
      <c r="E3" s="74"/>
      <c r="F3" s="74"/>
      <c r="G3" s="75"/>
    </row>
    <row r="4" spans="1:9" ht="23.25" x14ac:dyDescent="0.2">
      <c r="A4" s="36"/>
      <c r="B4" s="37"/>
      <c r="C4" s="37"/>
      <c r="D4" s="37"/>
      <c r="E4" s="37"/>
      <c r="F4" s="37"/>
      <c r="G4" s="38"/>
    </row>
    <row r="5" spans="1:9" ht="3.75" customHeight="1" thickBot="1" x14ac:dyDescent="0.25">
      <c r="A5" s="32"/>
      <c r="B5" s="19"/>
      <c r="C5" s="20"/>
      <c r="D5" s="21"/>
      <c r="E5" s="21"/>
      <c r="F5" s="21"/>
      <c r="G5" s="22"/>
    </row>
    <row r="6" spans="1:9" ht="15.75" x14ac:dyDescent="0.2">
      <c r="A6" s="61" t="s">
        <v>138</v>
      </c>
      <c r="B6" s="62"/>
      <c r="C6" s="63"/>
      <c r="D6" s="76" t="s">
        <v>36</v>
      </c>
      <c r="E6" s="77"/>
      <c r="F6" s="77"/>
      <c r="G6" s="78"/>
    </row>
    <row r="7" spans="1:9" ht="16.5" thickBot="1" x14ac:dyDescent="0.25">
      <c r="A7" s="64"/>
      <c r="B7" s="65"/>
      <c r="C7" s="66"/>
      <c r="D7" s="25"/>
      <c r="E7" s="60" t="s">
        <v>140</v>
      </c>
      <c r="F7" s="60"/>
      <c r="G7" s="26"/>
    </row>
    <row r="8" spans="1:9" ht="15.75" x14ac:dyDescent="0.2">
      <c r="A8" s="67"/>
      <c r="B8" s="68"/>
      <c r="C8" s="69"/>
      <c r="D8" s="76" t="s">
        <v>10</v>
      </c>
      <c r="E8" s="77"/>
      <c r="F8" s="77"/>
      <c r="G8" s="78"/>
    </row>
    <row r="9" spans="1:9" ht="23.1" customHeight="1" thickBot="1" x14ac:dyDescent="0.25">
      <c r="A9" s="70"/>
      <c r="B9" s="71"/>
      <c r="C9" s="72"/>
      <c r="D9" s="25"/>
      <c r="E9" s="60" t="s">
        <v>141</v>
      </c>
      <c r="F9" s="60"/>
      <c r="G9" s="26"/>
    </row>
    <row r="10" spans="1:9" x14ac:dyDescent="0.2">
      <c r="A10" s="33"/>
      <c r="B10" s="3"/>
      <c r="C10" s="4"/>
      <c r="D10" s="5"/>
      <c r="E10" s="5"/>
      <c r="F10" s="5"/>
      <c r="G10" s="6"/>
    </row>
    <row r="11" spans="1:9" s="13" customFormat="1" ht="41.25" customHeight="1" x14ac:dyDescent="0.25">
      <c r="A11" s="34" t="s">
        <v>0</v>
      </c>
      <c r="B11" s="10" t="s">
        <v>2</v>
      </c>
      <c r="C11" s="11" t="s">
        <v>1</v>
      </c>
      <c r="D11" s="11" t="s">
        <v>3</v>
      </c>
      <c r="E11" s="12" t="s">
        <v>4</v>
      </c>
      <c r="F11" s="12" t="s">
        <v>6</v>
      </c>
      <c r="G11" s="11" t="s">
        <v>5</v>
      </c>
    </row>
    <row r="12" spans="1:9" s="23" customFormat="1" ht="63.75" x14ac:dyDescent="0.25">
      <c r="A12" s="39"/>
      <c r="B12" s="40" t="str">
        <f>+A6</f>
        <v>OBRA: ADECUACIÓN DE INSTALACIONES EN EL CENTRO DE JUSTICIA PARA LAS MUJERES CON LA CONSTRUCCIÓN DEL SALÓN DE USOS MÚLTIPLES, SITO EN AV. CARABINEROS S/N ENTRE BLVD. LUIS DONALDO COLOSIO Y CALLE ACCESO LOS DEPORTISTAS, EN ESTA CIUDAD DE LA PAZ.</v>
      </c>
      <c r="C12" s="54"/>
      <c r="D12" s="41"/>
      <c r="E12" s="42"/>
      <c r="F12" s="42"/>
      <c r="G12" s="42"/>
      <c r="H12" s="43"/>
      <c r="I12" s="43"/>
    </row>
    <row r="13" spans="1:9" s="23" customFormat="1" ht="21.75" customHeight="1" x14ac:dyDescent="0.25">
      <c r="A13" s="52" t="s">
        <v>17</v>
      </c>
      <c r="B13" s="44" t="s">
        <v>18</v>
      </c>
      <c r="C13" s="55"/>
      <c r="D13" s="45"/>
      <c r="E13" s="42"/>
      <c r="F13" s="42"/>
      <c r="G13" s="42"/>
      <c r="H13" s="43"/>
      <c r="I13" s="43"/>
    </row>
    <row r="14" spans="1:9" s="24" customFormat="1" ht="127.5" x14ac:dyDescent="0.25">
      <c r="A14" s="51" t="s">
        <v>15</v>
      </c>
      <c r="B14" s="46" t="s">
        <v>37</v>
      </c>
      <c r="C14" s="56" t="s">
        <v>38</v>
      </c>
      <c r="D14" s="48">
        <v>62</v>
      </c>
      <c r="E14" s="49">
        <f>IF(D14&gt;0,1,0)</f>
        <v>1</v>
      </c>
      <c r="F14" s="50"/>
      <c r="G14" s="50">
        <f>ROUND(D14*E14,2)</f>
        <v>62</v>
      </c>
      <c r="H14" s="47">
        <f>ROUND(D14*E14,2)</f>
        <v>62</v>
      </c>
      <c r="I14" s="43"/>
    </row>
    <row r="15" spans="1:9" s="24" customFormat="1" ht="140.25" x14ac:dyDescent="0.25">
      <c r="A15" s="51" t="s">
        <v>21</v>
      </c>
      <c r="B15" s="46" t="s">
        <v>22</v>
      </c>
      <c r="C15" s="56" t="s">
        <v>19</v>
      </c>
      <c r="D15" s="48">
        <v>75</v>
      </c>
      <c r="E15" s="49">
        <f t="shared" ref="E15:E75" si="0">IF(D15&gt;0,1,0)</f>
        <v>1</v>
      </c>
      <c r="F15" s="50"/>
      <c r="G15" s="50">
        <f>ROUND(D15*E15,2)</f>
        <v>75</v>
      </c>
      <c r="H15" s="47">
        <f t="shared" ref="H15:H78" si="1">ROUND(D15*E15,2)</f>
        <v>75</v>
      </c>
      <c r="I15" s="43"/>
    </row>
    <row r="16" spans="1:9" s="24" customFormat="1" ht="15.75" x14ac:dyDescent="0.25">
      <c r="A16" s="52"/>
      <c r="B16" s="44" t="s">
        <v>23</v>
      </c>
      <c r="C16" s="55"/>
      <c r="D16" s="45"/>
      <c r="E16" s="42">
        <f t="shared" si="0"/>
        <v>0</v>
      </c>
      <c r="F16" s="42"/>
      <c r="G16" s="53">
        <f>SUM(G14:G15)</f>
        <v>137</v>
      </c>
      <c r="H16" s="47">
        <f t="shared" si="1"/>
        <v>0</v>
      </c>
      <c r="I16" s="43"/>
    </row>
    <row r="17" spans="1:9" s="24" customFormat="1" ht="15.75" x14ac:dyDescent="0.25">
      <c r="A17" s="52" t="s">
        <v>24</v>
      </c>
      <c r="B17" s="44" t="s">
        <v>39</v>
      </c>
      <c r="C17" s="55"/>
      <c r="D17" s="45"/>
      <c r="E17" s="42">
        <f t="shared" si="0"/>
        <v>0</v>
      </c>
      <c r="F17" s="42"/>
      <c r="G17" s="53">
        <f t="shared" ref="G17:G75" si="2">ROUND($D17*E17,2)</f>
        <v>0</v>
      </c>
      <c r="H17" s="47">
        <f t="shared" si="1"/>
        <v>0</v>
      </c>
      <c r="I17" s="43"/>
    </row>
    <row r="18" spans="1:9" s="24" customFormat="1" ht="114.75" x14ac:dyDescent="0.25">
      <c r="A18" s="51" t="s">
        <v>15</v>
      </c>
      <c r="B18" s="46" t="s">
        <v>40</v>
      </c>
      <c r="C18" s="56" t="s">
        <v>20</v>
      </c>
      <c r="D18" s="48">
        <v>163</v>
      </c>
      <c r="E18" s="49">
        <f t="shared" si="0"/>
        <v>1</v>
      </c>
      <c r="F18" s="50"/>
      <c r="G18" s="50">
        <f t="shared" ref="G18:G28" si="3">ROUND(D18*E18,2)</f>
        <v>163</v>
      </c>
      <c r="H18" s="47">
        <f t="shared" si="1"/>
        <v>163</v>
      </c>
      <c r="I18" s="43"/>
    </row>
    <row r="19" spans="1:9" s="24" customFormat="1" ht="178.5" x14ac:dyDescent="0.25">
      <c r="A19" s="51" t="s">
        <v>21</v>
      </c>
      <c r="B19" s="59" t="s">
        <v>41</v>
      </c>
      <c r="C19" s="56" t="s">
        <v>38</v>
      </c>
      <c r="D19" s="48">
        <v>49.7</v>
      </c>
      <c r="E19" s="49">
        <f t="shared" si="0"/>
        <v>1</v>
      </c>
      <c r="F19" s="50"/>
      <c r="G19" s="50">
        <f t="shared" si="3"/>
        <v>49.7</v>
      </c>
      <c r="H19" s="47">
        <f t="shared" si="1"/>
        <v>49.7</v>
      </c>
      <c r="I19" s="43"/>
    </row>
    <row r="20" spans="1:9" s="24" customFormat="1" ht="178.5" x14ac:dyDescent="0.25">
      <c r="A20" s="51" t="s">
        <v>25</v>
      </c>
      <c r="B20" s="46" t="s">
        <v>42</v>
      </c>
      <c r="C20" s="56" t="s">
        <v>38</v>
      </c>
      <c r="D20" s="48">
        <v>15</v>
      </c>
      <c r="E20" s="49">
        <f t="shared" si="0"/>
        <v>1</v>
      </c>
      <c r="F20" s="50"/>
      <c r="G20" s="50">
        <f t="shared" si="3"/>
        <v>15</v>
      </c>
      <c r="H20" s="47">
        <f t="shared" si="1"/>
        <v>15</v>
      </c>
      <c r="I20" s="43"/>
    </row>
    <row r="21" spans="1:9" s="24" customFormat="1" ht="204" x14ac:dyDescent="0.25">
      <c r="A21" s="51" t="s">
        <v>27</v>
      </c>
      <c r="B21" s="46" t="s">
        <v>43</v>
      </c>
      <c r="C21" s="56" t="s">
        <v>33</v>
      </c>
      <c r="D21" s="48">
        <v>1</v>
      </c>
      <c r="E21" s="49">
        <f t="shared" si="0"/>
        <v>1</v>
      </c>
      <c r="F21" s="50"/>
      <c r="G21" s="50">
        <f t="shared" si="3"/>
        <v>1</v>
      </c>
      <c r="H21" s="47">
        <f t="shared" si="1"/>
        <v>1</v>
      </c>
      <c r="I21" s="43"/>
    </row>
    <row r="22" spans="1:9" s="24" customFormat="1" ht="204" x14ac:dyDescent="0.25">
      <c r="A22" s="51" t="s">
        <v>44</v>
      </c>
      <c r="B22" s="46" t="s">
        <v>45</v>
      </c>
      <c r="C22" s="56" t="s">
        <v>33</v>
      </c>
      <c r="D22" s="48">
        <v>1</v>
      </c>
      <c r="E22" s="49">
        <f t="shared" si="0"/>
        <v>1</v>
      </c>
      <c r="F22" s="50"/>
      <c r="G22" s="50">
        <f t="shared" si="3"/>
        <v>1</v>
      </c>
      <c r="H22" s="47">
        <f t="shared" si="1"/>
        <v>1</v>
      </c>
      <c r="I22" s="43"/>
    </row>
    <row r="23" spans="1:9" s="24" customFormat="1" ht="76.5" x14ac:dyDescent="0.25">
      <c r="A23" s="51" t="s">
        <v>46</v>
      </c>
      <c r="B23" s="46" t="s">
        <v>47</v>
      </c>
      <c r="C23" s="56" t="s">
        <v>20</v>
      </c>
      <c r="D23" s="48">
        <v>23</v>
      </c>
      <c r="E23" s="49">
        <f t="shared" si="0"/>
        <v>1</v>
      </c>
      <c r="F23" s="50"/>
      <c r="G23" s="50">
        <f t="shared" si="3"/>
        <v>23</v>
      </c>
      <c r="H23" s="47">
        <f t="shared" si="1"/>
        <v>23</v>
      </c>
      <c r="I23" s="43"/>
    </row>
    <row r="24" spans="1:9" s="24" customFormat="1" ht="76.5" x14ac:dyDescent="0.25">
      <c r="A24" s="51" t="s">
        <v>48</v>
      </c>
      <c r="B24" s="46" t="s">
        <v>49</v>
      </c>
      <c r="C24" s="56" t="s">
        <v>20</v>
      </c>
      <c r="D24" s="48">
        <v>7.5</v>
      </c>
      <c r="E24" s="49">
        <f t="shared" si="0"/>
        <v>1</v>
      </c>
      <c r="F24" s="50"/>
      <c r="G24" s="50">
        <f t="shared" si="3"/>
        <v>7.5</v>
      </c>
      <c r="H24" s="47">
        <f t="shared" si="1"/>
        <v>7.5</v>
      </c>
      <c r="I24" s="43"/>
    </row>
    <row r="25" spans="1:9" s="24" customFormat="1" ht="153" x14ac:dyDescent="0.25">
      <c r="A25" s="51" t="s">
        <v>50</v>
      </c>
      <c r="B25" s="46" t="s">
        <v>51</v>
      </c>
      <c r="C25" s="56" t="s">
        <v>33</v>
      </c>
      <c r="D25" s="48">
        <v>20</v>
      </c>
      <c r="E25" s="49">
        <f t="shared" si="0"/>
        <v>1</v>
      </c>
      <c r="F25" s="50"/>
      <c r="G25" s="50">
        <f t="shared" si="3"/>
        <v>20</v>
      </c>
      <c r="H25" s="47">
        <f t="shared" si="1"/>
        <v>20</v>
      </c>
      <c r="I25" s="43"/>
    </row>
    <row r="26" spans="1:9" s="24" customFormat="1" ht="153" x14ac:dyDescent="0.25">
      <c r="A26" s="51" t="s">
        <v>52</v>
      </c>
      <c r="B26" s="46" t="s">
        <v>53</v>
      </c>
      <c r="C26" s="56" t="s">
        <v>33</v>
      </c>
      <c r="D26" s="48">
        <v>6</v>
      </c>
      <c r="E26" s="49">
        <f t="shared" si="0"/>
        <v>1</v>
      </c>
      <c r="F26" s="50"/>
      <c r="G26" s="50">
        <f t="shared" si="3"/>
        <v>6</v>
      </c>
      <c r="H26" s="47">
        <f t="shared" si="1"/>
        <v>6</v>
      </c>
      <c r="I26" s="43"/>
    </row>
    <row r="27" spans="1:9" s="24" customFormat="1" ht="153" x14ac:dyDescent="0.25">
      <c r="A27" s="51" t="s">
        <v>54</v>
      </c>
      <c r="B27" s="46" t="s">
        <v>55</v>
      </c>
      <c r="C27" s="56" t="s">
        <v>38</v>
      </c>
      <c r="D27" s="48">
        <v>49.7</v>
      </c>
      <c r="E27" s="49">
        <f t="shared" si="0"/>
        <v>1</v>
      </c>
      <c r="F27" s="50"/>
      <c r="G27" s="50">
        <f t="shared" si="3"/>
        <v>49.7</v>
      </c>
      <c r="H27" s="47">
        <f t="shared" si="1"/>
        <v>49.7</v>
      </c>
      <c r="I27" s="43"/>
    </row>
    <row r="28" spans="1:9" s="24" customFormat="1" ht="153" x14ac:dyDescent="0.25">
      <c r="A28" s="51" t="s">
        <v>56</v>
      </c>
      <c r="B28" s="46" t="s">
        <v>57</v>
      </c>
      <c r="C28" s="56" t="s">
        <v>38</v>
      </c>
      <c r="D28" s="48">
        <v>15</v>
      </c>
      <c r="E28" s="49">
        <f t="shared" si="0"/>
        <v>1</v>
      </c>
      <c r="F28" s="50"/>
      <c r="G28" s="50">
        <f t="shared" si="3"/>
        <v>15</v>
      </c>
      <c r="H28" s="47">
        <f t="shared" si="1"/>
        <v>15</v>
      </c>
      <c r="I28" s="43"/>
    </row>
    <row r="29" spans="1:9" s="24" customFormat="1" ht="15.75" x14ac:dyDescent="0.25">
      <c r="A29" s="52"/>
      <c r="B29" s="44" t="s">
        <v>58</v>
      </c>
      <c r="C29" s="55"/>
      <c r="D29" s="45"/>
      <c r="E29" s="42">
        <f t="shared" si="0"/>
        <v>0</v>
      </c>
      <c r="F29" s="42"/>
      <c r="G29" s="53">
        <f>SUM(G17:G28)</f>
        <v>350.9</v>
      </c>
      <c r="H29" s="47">
        <f t="shared" si="1"/>
        <v>0</v>
      </c>
      <c r="I29" s="43"/>
    </row>
    <row r="30" spans="1:9" x14ac:dyDescent="0.2">
      <c r="A30" s="52" t="s">
        <v>30</v>
      </c>
      <c r="B30" s="44" t="s">
        <v>59</v>
      </c>
      <c r="C30" s="55"/>
      <c r="D30" s="45"/>
      <c r="E30" s="42">
        <f t="shared" si="0"/>
        <v>0</v>
      </c>
      <c r="F30" s="42"/>
      <c r="G30" s="53"/>
      <c r="H30" s="47">
        <f t="shared" si="1"/>
        <v>0</v>
      </c>
      <c r="I30" s="43"/>
    </row>
    <row r="31" spans="1:9" ht="89.25" x14ac:dyDescent="0.2">
      <c r="A31" s="51" t="s">
        <v>15</v>
      </c>
      <c r="B31" s="46" t="s">
        <v>60</v>
      </c>
      <c r="C31" s="56" t="s">
        <v>20</v>
      </c>
      <c r="D31" s="48">
        <v>286</v>
      </c>
      <c r="E31" s="49">
        <f t="shared" si="0"/>
        <v>1</v>
      </c>
      <c r="F31" s="50"/>
      <c r="G31" s="50">
        <f t="shared" ref="G31:G48" si="4">ROUND(D31*E31,2)</f>
        <v>286</v>
      </c>
      <c r="H31" s="47">
        <f t="shared" si="1"/>
        <v>286</v>
      </c>
      <c r="I31" s="43"/>
    </row>
    <row r="32" spans="1:9" ht="89.25" x14ac:dyDescent="0.2">
      <c r="A32" s="58" t="s">
        <v>21</v>
      </c>
      <c r="B32" s="46" t="s">
        <v>61</v>
      </c>
      <c r="C32" s="56" t="s">
        <v>20</v>
      </c>
      <c r="D32" s="48">
        <v>52.8</v>
      </c>
      <c r="E32" s="49">
        <f t="shared" si="0"/>
        <v>1</v>
      </c>
      <c r="F32" s="50"/>
      <c r="G32" s="50">
        <f t="shared" si="4"/>
        <v>52.8</v>
      </c>
      <c r="H32" s="47">
        <f t="shared" si="1"/>
        <v>52.8</v>
      </c>
      <c r="I32" s="43"/>
    </row>
    <row r="33" spans="1:9" ht="89.25" x14ac:dyDescent="0.2">
      <c r="A33" s="51" t="s">
        <v>25</v>
      </c>
      <c r="B33" s="46" t="s">
        <v>62</v>
      </c>
      <c r="C33" s="56" t="s">
        <v>20</v>
      </c>
      <c r="D33" s="48">
        <v>60</v>
      </c>
      <c r="E33" s="49">
        <f t="shared" si="0"/>
        <v>1</v>
      </c>
      <c r="F33" s="50"/>
      <c r="G33" s="50">
        <f t="shared" si="4"/>
        <v>60</v>
      </c>
      <c r="H33" s="47">
        <f t="shared" si="1"/>
        <v>60</v>
      </c>
      <c r="I33" s="43"/>
    </row>
    <row r="34" spans="1:9" ht="153" x14ac:dyDescent="0.2">
      <c r="A34" s="51" t="s">
        <v>27</v>
      </c>
      <c r="B34" s="46" t="s">
        <v>63</v>
      </c>
      <c r="C34" s="56" t="s">
        <v>38</v>
      </c>
      <c r="D34" s="48">
        <v>91.8</v>
      </c>
      <c r="E34" s="49">
        <f t="shared" si="0"/>
        <v>1</v>
      </c>
      <c r="F34" s="50"/>
      <c r="G34" s="50">
        <f t="shared" si="4"/>
        <v>91.8</v>
      </c>
      <c r="H34" s="47">
        <f t="shared" si="1"/>
        <v>91.8</v>
      </c>
      <c r="I34" s="43"/>
    </row>
    <row r="35" spans="1:9" ht="153" customHeight="1" x14ac:dyDescent="0.2">
      <c r="A35" s="51" t="s">
        <v>44</v>
      </c>
      <c r="B35" s="46" t="s">
        <v>139</v>
      </c>
      <c r="C35" s="56" t="s">
        <v>38</v>
      </c>
      <c r="D35" s="48">
        <v>25.5</v>
      </c>
      <c r="E35" s="49">
        <f t="shared" si="0"/>
        <v>1</v>
      </c>
      <c r="F35" s="50"/>
      <c r="G35" s="50">
        <f t="shared" si="4"/>
        <v>25.5</v>
      </c>
      <c r="H35" s="47">
        <f t="shared" si="1"/>
        <v>25.5</v>
      </c>
      <c r="I35" s="43"/>
    </row>
    <row r="36" spans="1:9" ht="149.25" customHeight="1" x14ac:dyDescent="0.2">
      <c r="A36" s="51" t="s">
        <v>46</v>
      </c>
      <c r="B36" s="46" t="s">
        <v>64</v>
      </c>
      <c r="C36" s="56" t="s">
        <v>38</v>
      </c>
      <c r="D36" s="48">
        <v>3.8</v>
      </c>
      <c r="E36" s="49">
        <f t="shared" si="0"/>
        <v>1</v>
      </c>
      <c r="F36" s="50"/>
      <c r="G36" s="50">
        <f t="shared" si="4"/>
        <v>3.8</v>
      </c>
      <c r="H36" s="47">
        <f t="shared" si="1"/>
        <v>3.8</v>
      </c>
      <c r="I36" s="43"/>
    </row>
    <row r="37" spans="1:9" ht="140.25" x14ac:dyDescent="0.2">
      <c r="A37" s="51" t="s">
        <v>48</v>
      </c>
      <c r="B37" s="46" t="s">
        <v>65</v>
      </c>
      <c r="C37" s="56" t="s">
        <v>38</v>
      </c>
      <c r="D37" s="48">
        <v>73</v>
      </c>
      <c r="E37" s="49">
        <f t="shared" si="0"/>
        <v>1</v>
      </c>
      <c r="F37" s="50"/>
      <c r="G37" s="50">
        <f t="shared" si="4"/>
        <v>73</v>
      </c>
      <c r="H37" s="47">
        <f t="shared" si="1"/>
        <v>73</v>
      </c>
      <c r="I37" s="43"/>
    </row>
    <row r="38" spans="1:9" ht="140.25" x14ac:dyDescent="0.2">
      <c r="A38" s="51" t="s">
        <v>50</v>
      </c>
      <c r="B38" s="46" t="s">
        <v>66</v>
      </c>
      <c r="C38" s="56" t="s">
        <v>38</v>
      </c>
      <c r="D38" s="48">
        <v>15</v>
      </c>
      <c r="E38" s="49">
        <f t="shared" si="0"/>
        <v>1</v>
      </c>
      <c r="F38" s="50"/>
      <c r="G38" s="50">
        <f t="shared" si="4"/>
        <v>15</v>
      </c>
      <c r="H38" s="47">
        <f t="shared" si="1"/>
        <v>15</v>
      </c>
      <c r="I38" s="43"/>
    </row>
    <row r="39" spans="1:9" ht="114.75" x14ac:dyDescent="0.2">
      <c r="A39" s="51" t="s">
        <v>52</v>
      </c>
      <c r="B39" s="46" t="s">
        <v>67</v>
      </c>
      <c r="C39" s="56" t="s">
        <v>20</v>
      </c>
      <c r="D39" s="48">
        <v>149</v>
      </c>
      <c r="E39" s="49">
        <f t="shared" si="0"/>
        <v>1</v>
      </c>
      <c r="F39" s="50"/>
      <c r="G39" s="50">
        <f t="shared" si="4"/>
        <v>149</v>
      </c>
      <c r="H39" s="47">
        <f t="shared" si="1"/>
        <v>149</v>
      </c>
      <c r="I39" s="43"/>
    </row>
    <row r="40" spans="1:9" ht="89.25" x14ac:dyDescent="0.2">
      <c r="A40" s="51" t="s">
        <v>54</v>
      </c>
      <c r="B40" s="46" t="s">
        <v>68</v>
      </c>
      <c r="C40" s="56" t="s">
        <v>20</v>
      </c>
      <c r="D40" s="48">
        <v>161</v>
      </c>
      <c r="E40" s="49">
        <f t="shared" si="0"/>
        <v>1</v>
      </c>
      <c r="F40" s="50"/>
      <c r="G40" s="50">
        <f t="shared" si="4"/>
        <v>161</v>
      </c>
      <c r="H40" s="47">
        <f t="shared" si="1"/>
        <v>161</v>
      </c>
      <c r="I40" s="43"/>
    </row>
    <row r="41" spans="1:9" ht="89.25" x14ac:dyDescent="0.2">
      <c r="A41" s="51" t="s">
        <v>56</v>
      </c>
      <c r="B41" s="46" t="s">
        <v>26</v>
      </c>
      <c r="C41" s="56" t="s">
        <v>20</v>
      </c>
      <c r="D41" s="48">
        <v>149</v>
      </c>
      <c r="E41" s="49">
        <f t="shared" si="0"/>
        <v>1</v>
      </c>
      <c r="F41" s="50"/>
      <c r="G41" s="50">
        <f t="shared" si="4"/>
        <v>149</v>
      </c>
      <c r="H41" s="47">
        <f t="shared" si="1"/>
        <v>149</v>
      </c>
      <c r="I41" s="43"/>
    </row>
    <row r="42" spans="1:9" ht="102" x14ac:dyDescent="0.2">
      <c r="A42" s="51" t="s">
        <v>69</v>
      </c>
      <c r="B42" s="46" t="s">
        <v>28</v>
      </c>
      <c r="C42" s="56" t="s">
        <v>20</v>
      </c>
      <c r="D42" s="48">
        <v>149</v>
      </c>
      <c r="E42" s="49">
        <f t="shared" si="0"/>
        <v>1</v>
      </c>
      <c r="F42" s="50"/>
      <c r="G42" s="50">
        <f t="shared" si="4"/>
        <v>149</v>
      </c>
      <c r="H42" s="47">
        <f t="shared" si="1"/>
        <v>149</v>
      </c>
      <c r="I42" s="43"/>
    </row>
    <row r="43" spans="1:9" ht="114.75" x14ac:dyDescent="0.2">
      <c r="A43" s="51" t="s">
        <v>70</v>
      </c>
      <c r="B43" s="46" t="s">
        <v>71</v>
      </c>
      <c r="C43" s="56" t="s">
        <v>38</v>
      </c>
      <c r="D43" s="48">
        <v>69.099999999999994</v>
      </c>
      <c r="E43" s="49">
        <f t="shared" si="0"/>
        <v>1</v>
      </c>
      <c r="F43" s="50"/>
      <c r="G43" s="50">
        <f t="shared" si="4"/>
        <v>69.099999999999994</v>
      </c>
      <c r="H43" s="47">
        <f t="shared" si="1"/>
        <v>69.099999999999994</v>
      </c>
      <c r="I43" s="43"/>
    </row>
    <row r="44" spans="1:9" ht="102" x14ac:dyDescent="0.2">
      <c r="A44" s="51" t="s">
        <v>72</v>
      </c>
      <c r="B44" s="46" t="s">
        <v>73</v>
      </c>
      <c r="C44" s="56" t="s">
        <v>20</v>
      </c>
      <c r="D44" s="48">
        <v>430</v>
      </c>
      <c r="E44" s="49">
        <f t="shared" si="0"/>
        <v>1</v>
      </c>
      <c r="F44" s="50"/>
      <c r="G44" s="50">
        <f t="shared" si="4"/>
        <v>430</v>
      </c>
      <c r="H44" s="47">
        <f t="shared" si="1"/>
        <v>430</v>
      </c>
      <c r="I44" s="43"/>
    </row>
    <row r="45" spans="1:9" ht="153" x14ac:dyDescent="0.2">
      <c r="A45" s="51" t="s">
        <v>75</v>
      </c>
      <c r="B45" s="46" t="s">
        <v>76</v>
      </c>
      <c r="C45" s="56" t="s">
        <v>20</v>
      </c>
      <c r="D45" s="48">
        <v>650</v>
      </c>
      <c r="E45" s="49">
        <f t="shared" si="0"/>
        <v>1</v>
      </c>
      <c r="F45" s="50"/>
      <c r="G45" s="50">
        <f t="shared" si="4"/>
        <v>650</v>
      </c>
      <c r="H45" s="47">
        <f t="shared" si="1"/>
        <v>650</v>
      </c>
      <c r="I45" s="43"/>
    </row>
    <row r="46" spans="1:9" ht="114.75" x14ac:dyDescent="0.2">
      <c r="A46" s="51" t="s">
        <v>77</v>
      </c>
      <c r="B46" s="46" t="s">
        <v>78</v>
      </c>
      <c r="C46" s="56" t="s">
        <v>79</v>
      </c>
      <c r="D46" s="48">
        <v>2</v>
      </c>
      <c r="E46" s="49">
        <f t="shared" si="0"/>
        <v>1</v>
      </c>
      <c r="F46" s="50"/>
      <c r="G46" s="50">
        <f t="shared" si="4"/>
        <v>2</v>
      </c>
      <c r="H46" s="47">
        <f t="shared" si="1"/>
        <v>2</v>
      </c>
      <c r="I46" s="43"/>
    </row>
    <row r="47" spans="1:9" ht="114.75" x14ac:dyDescent="0.2">
      <c r="A47" s="51" t="s">
        <v>80</v>
      </c>
      <c r="B47" s="46" t="s">
        <v>81</v>
      </c>
      <c r="C47" s="56" t="s">
        <v>38</v>
      </c>
      <c r="D47" s="48">
        <v>60</v>
      </c>
      <c r="E47" s="49">
        <f t="shared" si="0"/>
        <v>1</v>
      </c>
      <c r="F47" s="50"/>
      <c r="G47" s="50">
        <f t="shared" si="4"/>
        <v>60</v>
      </c>
      <c r="H47" s="47">
        <f t="shared" si="1"/>
        <v>60</v>
      </c>
      <c r="I47" s="43"/>
    </row>
    <row r="48" spans="1:9" ht="242.25" x14ac:dyDescent="0.2">
      <c r="A48" s="51" t="s">
        <v>82</v>
      </c>
      <c r="B48" s="46" t="s">
        <v>83</v>
      </c>
      <c r="C48" s="56" t="s">
        <v>20</v>
      </c>
      <c r="D48" s="48">
        <v>163</v>
      </c>
      <c r="E48" s="49">
        <f t="shared" si="0"/>
        <v>1</v>
      </c>
      <c r="F48" s="50"/>
      <c r="G48" s="50">
        <f t="shared" si="4"/>
        <v>163</v>
      </c>
      <c r="H48" s="47">
        <f t="shared" si="1"/>
        <v>163</v>
      </c>
      <c r="I48" s="43"/>
    </row>
    <row r="49" spans="1:9" x14ac:dyDescent="0.2">
      <c r="A49" s="52"/>
      <c r="B49" s="44" t="s">
        <v>29</v>
      </c>
      <c r="C49" s="55"/>
      <c r="D49" s="45"/>
      <c r="E49" s="42">
        <f t="shared" si="0"/>
        <v>0</v>
      </c>
      <c r="F49" s="42"/>
      <c r="G49" s="53">
        <f>SUM(G31:G48)</f>
        <v>2590</v>
      </c>
      <c r="H49" s="47">
        <f t="shared" si="1"/>
        <v>0</v>
      </c>
      <c r="I49" s="43"/>
    </row>
    <row r="50" spans="1:9" x14ac:dyDescent="0.2">
      <c r="A50" s="52" t="s">
        <v>84</v>
      </c>
      <c r="B50" s="44" t="s">
        <v>85</v>
      </c>
      <c r="C50" s="55"/>
      <c r="D50" s="45"/>
      <c r="E50" s="42">
        <f t="shared" si="0"/>
        <v>0</v>
      </c>
      <c r="F50" s="42"/>
      <c r="G50" s="53"/>
      <c r="H50" s="47">
        <f t="shared" si="1"/>
        <v>0</v>
      </c>
      <c r="I50" s="43"/>
    </row>
    <row r="51" spans="1:9" ht="229.5" x14ac:dyDescent="0.2">
      <c r="A51" s="51" t="s">
        <v>15</v>
      </c>
      <c r="B51" s="46" t="s">
        <v>86</v>
      </c>
      <c r="C51" s="56" t="s">
        <v>20</v>
      </c>
      <c r="D51" s="48">
        <v>163.9</v>
      </c>
      <c r="E51" s="49">
        <f t="shared" si="0"/>
        <v>1</v>
      </c>
      <c r="F51" s="50"/>
      <c r="G51" s="50">
        <f t="shared" ref="G51:G53" si="5">ROUND(D51*E51,2)</f>
        <v>163.9</v>
      </c>
      <c r="H51" s="47">
        <f t="shared" si="1"/>
        <v>163.9</v>
      </c>
      <c r="I51" s="43"/>
    </row>
    <row r="52" spans="1:9" ht="102" x14ac:dyDescent="0.2">
      <c r="A52" s="51" t="s">
        <v>21</v>
      </c>
      <c r="B52" s="46" t="s">
        <v>87</v>
      </c>
      <c r="C52" s="56" t="s">
        <v>38</v>
      </c>
      <c r="D52" s="48">
        <v>17.600000000000001</v>
      </c>
      <c r="E52" s="49">
        <f t="shared" si="0"/>
        <v>1</v>
      </c>
      <c r="F52" s="50"/>
      <c r="G52" s="50">
        <f t="shared" si="5"/>
        <v>17.600000000000001</v>
      </c>
      <c r="H52" s="47">
        <f t="shared" si="1"/>
        <v>17.600000000000001</v>
      </c>
      <c r="I52" s="43"/>
    </row>
    <row r="53" spans="1:9" ht="76.5" x14ac:dyDescent="0.2">
      <c r="A53" s="51" t="s">
        <v>25</v>
      </c>
      <c r="B53" s="46" t="s">
        <v>88</v>
      </c>
      <c r="C53" s="56" t="s">
        <v>38</v>
      </c>
      <c r="D53" s="48">
        <v>8.8000000000000007</v>
      </c>
      <c r="E53" s="49">
        <f t="shared" si="0"/>
        <v>1</v>
      </c>
      <c r="F53" s="50"/>
      <c r="G53" s="50">
        <f t="shared" si="5"/>
        <v>8.8000000000000007</v>
      </c>
      <c r="H53" s="47">
        <f t="shared" si="1"/>
        <v>8.8000000000000007</v>
      </c>
      <c r="I53" s="43"/>
    </row>
    <row r="54" spans="1:9" x14ac:dyDescent="0.2">
      <c r="A54" s="52"/>
      <c r="B54" s="44" t="s">
        <v>89</v>
      </c>
      <c r="C54" s="55"/>
      <c r="D54" s="45"/>
      <c r="E54" s="42">
        <f t="shared" si="0"/>
        <v>0</v>
      </c>
      <c r="F54" s="42"/>
      <c r="G54" s="53">
        <f>SUM(G51:G53)</f>
        <v>190.3</v>
      </c>
      <c r="H54" s="47">
        <f t="shared" si="1"/>
        <v>0</v>
      </c>
      <c r="I54" s="43"/>
    </row>
    <row r="55" spans="1:9" x14ac:dyDescent="0.2">
      <c r="A55" s="52" t="s">
        <v>90</v>
      </c>
      <c r="B55" s="44" t="s">
        <v>31</v>
      </c>
      <c r="C55" s="55"/>
      <c r="D55" s="45"/>
      <c r="E55" s="42">
        <f t="shared" si="0"/>
        <v>0</v>
      </c>
      <c r="F55" s="42"/>
      <c r="G55" s="53">
        <f t="shared" si="2"/>
        <v>0</v>
      </c>
      <c r="H55" s="47">
        <f t="shared" si="1"/>
        <v>0</v>
      </c>
      <c r="I55" s="43"/>
    </row>
    <row r="56" spans="1:9" ht="89.25" x14ac:dyDescent="0.2">
      <c r="A56" s="51" t="s">
        <v>15</v>
      </c>
      <c r="B56" s="46" t="s">
        <v>91</v>
      </c>
      <c r="C56" s="56"/>
      <c r="D56" s="48"/>
      <c r="E56" s="49">
        <f t="shared" si="0"/>
        <v>0</v>
      </c>
      <c r="F56" s="50"/>
      <c r="G56" s="50">
        <f t="shared" ref="G56:G63" si="6">ROUND(D56*E56,2)</f>
        <v>0</v>
      </c>
      <c r="H56" s="47">
        <f t="shared" si="1"/>
        <v>0</v>
      </c>
      <c r="I56" s="43"/>
    </row>
    <row r="57" spans="1:9" x14ac:dyDescent="0.2">
      <c r="A57" s="51" t="s">
        <v>128</v>
      </c>
      <c r="B57" s="46" t="s">
        <v>92</v>
      </c>
      <c r="C57" s="56" t="s">
        <v>33</v>
      </c>
      <c r="D57" s="48">
        <v>1</v>
      </c>
      <c r="E57" s="49">
        <f t="shared" si="0"/>
        <v>1</v>
      </c>
      <c r="F57" s="50"/>
      <c r="G57" s="50">
        <f t="shared" si="6"/>
        <v>1</v>
      </c>
      <c r="H57" s="47">
        <f t="shared" si="1"/>
        <v>1</v>
      </c>
      <c r="I57" s="43"/>
    </row>
    <row r="58" spans="1:9" ht="76.5" x14ac:dyDescent="0.2">
      <c r="A58" s="51" t="s">
        <v>21</v>
      </c>
      <c r="B58" s="46" t="s">
        <v>32</v>
      </c>
      <c r="C58" s="56"/>
      <c r="D58" s="48"/>
      <c r="E58" s="49">
        <f t="shared" si="0"/>
        <v>0</v>
      </c>
      <c r="F58" s="50"/>
      <c r="G58" s="50">
        <f t="shared" si="6"/>
        <v>0</v>
      </c>
      <c r="H58" s="47">
        <f t="shared" si="1"/>
        <v>0</v>
      </c>
      <c r="I58" s="43"/>
    </row>
    <row r="59" spans="1:9" x14ac:dyDescent="0.2">
      <c r="A59" s="51" t="s">
        <v>129</v>
      </c>
      <c r="B59" s="46" t="s">
        <v>93</v>
      </c>
      <c r="C59" s="56" t="s">
        <v>33</v>
      </c>
      <c r="D59" s="48">
        <v>1</v>
      </c>
      <c r="E59" s="49">
        <f t="shared" si="0"/>
        <v>1</v>
      </c>
      <c r="F59" s="50"/>
      <c r="G59" s="50">
        <f t="shared" si="6"/>
        <v>1</v>
      </c>
      <c r="H59" s="47">
        <f t="shared" si="1"/>
        <v>1</v>
      </c>
      <c r="I59" s="43"/>
    </row>
    <row r="60" spans="1:9" ht="38.25" x14ac:dyDescent="0.2">
      <c r="A60" s="51" t="s">
        <v>25</v>
      </c>
      <c r="B60" s="46" t="s">
        <v>94</v>
      </c>
      <c r="C60" s="56"/>
      <c r="D60" s="48"/>
      <c r="E60" s="49">
        <f t="shared" si="0"/>
        <v>0</v>
      </c>
      <c r="F60" s="50"/>
      <c r="G60" s="50">
        <f t="shared" si="6"/>
        <v>0</v>
      </c>
      <c r="H60" s="47">
        <f t="shared" si="1"/>
        <v>0</v>
      </c>
      <c r="I60" s="43"/>
    </row>
    <row r="61" spans="1:9" ht="25.5" x14ac:dyDescent="0.2">
      <c r="A61" s="51" t="s">
        <v>130</v>
      </c>
      <c r="B61" s="46" t="s">
        <v>95</v>
      </c>
      <c r="C61" s="56" t="s">
        <v>33</v>
      </c>
      <c r="D61" s="48">
        <v>1</v>
      </c>
      <c r="E61" s="49">
        <f t="shared" si="0"/>
        <v>1</v>
      </c>
      <c r="F61" s="50"/>
      <c r="G61" s="50">
        <f t="shared" si="6"/>
        <v>1</v>
      </c>
      <c r="H61" s="47">
        <f t="shared" si="1"/>
        <v>1</v>
      </c>
      <c r="I61" s="43"/>
    </row>
    <row r="62" spans="1:9" ht="127.5" x14ac:dyDescent="0.2">
      <c r="A62" s="51" t="s">
        <v>27</v>
      </c>
      <c r="B62" s="46" t="s">
        <v>96</v>
      </c>
      <c r="C62" s="56"/>
      <c r="D62" s="48"/>
      <c r="E62" s="49">
        <f t="shared" si="0"/>
        <v>0</v>
      </c>
      <c r="F62" s="50"/>
      <c r="G62" s="50">
        <f t="shared" si="6"/>
        <v>0</v>
      </c>
      <c r="H62" s="47">
        <f t="shared" si="1"/>
        <v>0</v>
      </c>
      <c r="I62" s="43"/>
    </row>
    <row r="63" spans="1:9" ht="38.25" x14ac:dyDescent="0.2">
      <c r="A63" s="51" t="s">
        <v>131</v>
      </c>
      <c r="B63" s="46" t="s">
        <v>97</v>
      </c>
      <c r="C63" s="56" t="s">
        <v>33</v>
      </c>
      <c r="D63" s="48">
        <v>1</v>
      </c>
      <c r="E63" s="49">
        <f t="shared" si="0"/>
        <v>1</v>
      </c>
      <c r="F63" s="50"/>
      <c r="G63" s="50">
        <f t="shared" si="6"/>
        <v>1</v>
      </c>
      <c r="H63" s="47">
        <f t="shared" si="1"/>
        <v>1</v>
      </c>
      <c r="I63" s="43"/>
    </row>
    <row r="64" spans="1:9" x14ac:dyDescent="0.2">
      <c r="A64" s="52"/>
      <c r="B64" s="44" t="s">
        <v>34</v>
      </c>
      <c r="C64" s="55"/>
      <c r="D64" s="45"/>
      <c r="E64" s="42">
        <f t="shared" si="0"/>
        <v>0</v>
      </c>
      <c r="F64" s="42"/>
      <c r="G64" s="53">
        <f>SUM(G55:G63)</f>
        <v>4</v>
      </c>
      <c r="H64" s="47">
        <f t="shared" si="1"/>
        <v>0</v>
      </c>
      <c r="I64" s="43"/>
    </row>
    <row r="65" spans="1:9" x14ac:dyDescent="0.2">
      <c r="A65" s="52" t="s">
        <v>98</v>
      </c>
      <c r="B65" s="44" t="s">
        <v>99</v>
      </c>
      <c r="C65" s="55"/>
      <c r="D65" s="45"/>
      <c r="E65" s="42">
        <f t="shared" si="0"/>
        <v>0</v>
      </c>
      <c r="F65" s="42"/>
      <c r="G65" s="53"/>
      <c r="H65" s="47">
        <f t="shared" si="1"/>
        <v>0</v>
      </c>
      <c r="I65" s="43"/>
    </row>
    <row r="66" spans="1:9" ht="191.25" x14ac:dyDescent="0.2">
      <c r="A66" s="51" t="s">
        <v>15</v>
      </c>
      <c r="B66" s="46" t="s">
        <v>100</v>
      </c>
      <c r="C66" s="56" t="s">
        <v>101</v>
      </c>
      <c r="D66" s="48">
        <v>19</v>
      </c>
      <c r="E66" s="49">
        <f t="shared" si="0"/>
        <v>1</v>
      </c>
      <c r="F66" s="50"/>
      <c r="G66" s="50">
        <f t="shared" ref="G66:G90" si="7">ROUND(D66*E66,2)</f>
        <v>19</v>
      </c>
      <c r="H66" s="47">
        <f t="shared" si="1"/>
        <v>19</v>
      </c>
      <c r="I66" s="43"/>
    </row>
    <row r="67" spans="1:9" ht="178.5" x14ac:dyDescent="0.2">
      <c r="A67" s="51" t="s">
        <v>21</v>
      </c>
      <c r="B67" s="46" t="s">
        <v>102</v>
      </c>
      <c r="C67" s="56" t="s">
        <v>101</v>
      </c>
      <c r="D67" s="48">
        <v>4</v>
      </c>
      <c r="E67" s="49">
        <f t="shared" si="0"/>
        <v>1</v>
      </c>
      <c r="F67" s="50"/>
      <c r="G67" s="50">
        <f t="shared" si="7"/>
        <v>4</v>
      </c>
      <c r="H67" s="47">
        <f t="shared" si="1"/>
        <v>4</v>
      </c>
      <c r="I67" s="43"/>
    </row>
    <row r="68" spans="1:9" ht="165.75" x14ac:dyDescent="0.2">
      <c r="A68" s="51" t="s">
        <v>25</v>
      </c>
      <c r="B68" s="46" t="s">
        <v>103</v>
      </c>
      <c r="C68" s="56" t="s">
        <v>104</v>
      </c>
      <c r="D68" s="48">
        <v>18</v>
      </c>
      <c r="E68" s="49">
        <f t="shared" si="0"/>
        <v>1</v>
      </c>
      <c r="F68" s="50"/>
      <c r="G68" s="50">
        <f t="shared" si="7"/>
        <v>18</v>
      </c>
      <c r="H68" s="47">
        <f t="shared" si="1"/>
        <v>18</v>
      </c>
      <c r="I68" s="43"/>
    </row>
    <row r="69" spans="1:9" ht="204" x14ac:dyDescent="0.2">
      <c r="A69" s="51" t="s">
        <v>27</v>
      </c>
      <c r="B69" s="46" t="s">
        <v>105</v>
      </c>
      <c r="C69" s="56" t="s">
        <v>104</v>
      </c>
      <c r="D69" s="48">
        <v>1</v>
      </c>
      <c r="E69" s="49">
        <f t="shared" si="0"/>
        <v>1</v>
      </c>
      <c r="F69" s="50"/>
      <c r="G69" s="50">
        <f t="shared" si="7"/>
        <v>1</v>
      </c>
      <c r="H69" s="47">
        <f t="shared" si="1"/>
        <v>1</v>
      </c>
      <c r="I69" s="43"/>
    </row>
    <row r="70" spans="1:9" ht="191.25" x14ac:dyDescent="0.2">
      <c r="A70" s="51" t="s">
        <v>44</v>
      </c>
      <c r="B70" s="46" t="s">
        <v>106</v>
      </c>
      <c r="C70" s="56" t="s">
        <v>101</v>
      </c>
      <c r="D70" s="48">
        <v>13</v>
      </c>
      <c r="E70" s="49">
        <f t="shared" si="0"/>
        <v>1</v>
      </c>
      <c r="F70" s="50"/>
      <c r="G70" s="50">
        <f t="shared" si="7"/>
        <v>13</v>
      </c>
      <c r="H70" s="47">
        <f t="shared" si="1"/>
        <v>13</v>
      </c>
      <c r="I70" s="43"/>
    </row>
    <row r="71" spans="1:9" ht="191.25" x14ac:dyDescent="0.2">
      <c r="A71" s="51" t="s">
        <v>46</v>
      </c>
      <c r="B71" s="46" t="s">
        <v>107</v>
      </c>
      <c r="C71" s="56" t="s">
        <v>101</v>
      </c>
      <c r="D71" s="48">
        <v>1</v>
      </c>
      <c r="E71" s="49">
        <f t="shared" si="0"/>
        <v>1</v>
      </c>
      <c r="F71" s="50"/>
      <c r="G71" s="50">
        <f t="shared" si="7"/>
        <v>1</v>
      </c>
      <c r="H71" s="47">
        <f t="shared" si="1"/>
        <v>1</v>
      </c>
      <c r="I71" s="43"/>
    </row>
    <row r="72" spans="1:9" ht="178.5" x14ac:dyDescent="0.2">
      <c r="A72" s="51" t="s">
        <v>48</v>
      </c>
      <c r="B72" s="46" t="s">
        <v>108</v>
      </c>
      <c r="C72" s="56" t="s">
        <v>101</v>
      </c>
      <c r="D72" s="48">
        <v>1</v>
      </c>
      <c r="E72" s="49">
        <f t="shared" si="0"/>
        <v>1</v>
      </c>
      <c r="F72" s="50"/>
      <c r="G72" s="50">
        <f t="shared" si="7"/>
        <v>1</v>
      </c>
      <c r="H72" s="47">
        <f t="shared" si="1"/>
        <v>1</v>
      </c>
      <c r="I72" s="43"/>
    </row>
    <row r="73" spans="1:9" ht="178.5" x14ac:dyDescent="0.2">
      <c r="A73" s="51" t="s">
        <v>50</v>
      </c>
      <c r="B73" s="46" t="s">
        <v>109</v>
      </c>
      <c r="C73" s="56" t="s">
        <v>101</v>
      </c>
      <c r="D73" s="48">
        <v>1</v>
      </c>
      <c r="E73" s="49">
        <f t="shared" si="0"/>
        <v>1</v>
      </c>
      <c r="F73" s="50"/>
      <c r="G73" s="50">
        <f t="shared" si="7"/>
        <v>1</v>
      </c>
      <c r="H73" s="47">
        <f t="shared" si="1"/>
        <v>1</v>
      </c>
      <c r="I73" s="43"/>
    </row>
    <row r="74" spans="1:9" ht="178.5" x14ac:dyDescent="0.2">
      <c r="A74" s="51" t="s">
        <v>52</v>
      </c>
      <c r="B74" s="46" t="s">
        <v>110</v>
      </c>
      <c r="C74" s="56" t="s">
        <v>101</v>
      </c>
      <c r="D74" s="48">
        <v>1</v>
      </c>
      <c r="E74" s="49">
        <f t="shared" si="0"/>
        <v>1</v>
      </c>
      <c r="F74" s="50"/>
      <c r="G74" s="50">
        <f t="shared" si="7"/>
        <v>1</v>
      </c>
      <c r="H74" s="47">
        <f t="shared" si="1"/>
        <v>1</v>
      </c>
      <c r="I74" s="43"/>
    </row>
    <row r="75" spans="1:9" ht="178.5" x14ac:dyDescent="0.2">
      <c r="A75" s="51" t="s">
        <v>54</v>
      </c>
      <c r="B75" s="46" t="s">
        <v>111</v>
      </c>
      <c r="C75" s="56" t="s">
        <v>101</v>
      </c>
      <c r="D75" s="48">
        <v>2</v>
      </c>
      <c r="E75" s="49">
        <f t="shared" si="0"/>
        <v>1</v>
      </c>
      <c r="F75" s="50"/>
      <c r="G75" s="50">
        <f t="shared" si="7"/>
        <v>2</v>
      </c>
      <c r="H75" s="47">
        <f t="shared" si="1"/>
        <v>2</v>
      </c>
      <c r="I75" s="43"/>
    </row>
    <row r="76" spans="1:9" ht="127.5" x14ac:dyDescent="0.2">
      <c r="A76" s="51" t="s">
        <v>56</v>
      </c>
      <c r="B76" s="46" t="s">
        <v>112</v>
      </c>
      <c r="C76" s="56" t="s">
        <v>104</v>
      </c>
      <c r="D76" s="48">
        <v>4</v>
      </c>
      <c r="E76" s="49">
        <f t="shared" ref="E76:E92" si="8">IF(D76&gt;0,1,0)</f>
        <v>1</v>
      </c>
      <c r="F76" s="50"/>
      <c r="G76" s="50">
        <f t="shared" si="7"/>
        <v>4</v>
      </c>
      <c r="H76" s="47">
        <f t="shared" si="1"/>
        <v>4</v>
      </c>
      <c r="I76" s="43"/>
    </row>
    <row r="77" spans="1:9" ht="153" x14ac:dyDescent="0.2">
      <c r="A77" s="51" t="s">
        <v>69</v>
      </c>
      <c r="B77" s="46" t="s">
        <v>113</v>
      </c>
      <c r="C77" s="56" t="s">
        <v>33</v>
      </c>
      <c r="D77" s="48">
        <v>1</v>
      </c>
      <c r="E77" s="49">
        <f t="shared" si="8"/>
        <v>1</v>
      </c>
      <c r="F77" s="50"/>
      <c r="G77" s="50">
        <f t="shared" si="7"/>
        <v>1</v>
      </c>
      <c r="H77" s="47">
        <f t="shared" si="1"/>
        <v>1</v>
      </c>
      <c r="I77" s="43"/>
    </row>
    <row r="78" spans="1:9" ht="153" x14ac:dyDescent="0.2">
      <c r="A78" s="51" t="s">
        <v>70</v>
      </c>
      <c r="B78" s="46" t="s">
        <v>114</v>
      </c>
      <c r="C78" s="56" t="s">
        <v>33</v>
      </c>
      <c r="D78" s="48">
        <v>1</v>
      </c>
      <c r="E78" s="49">
        <f t="shared" si="8"/>
        <v>1</v>
      </c>
      <c r="F78" s="50"/>
      <c r="G78" s="50">
        <f t="shared" si="7"/>
        <v>1</v>
      </c>
      <c r="H78" s="47">
        <f t="shared" si="1"/>
        <v>1</v>
      </c>
      <c r="I78" s="43"/>
    </row>
    <row r="79" spans="1:9" ht="153" x14ac:dyDescent="0.2">
      <c r="A79" s="51" t="s">
        <v>72</v>
      </c>
      <c r="B79" s="46" t="s">
        <v>115</v>
      </c>
      <c r="C79" s="56" t="s">
        <v>33</v>
      </c>
      <c r="D79" s="48">
        <v>2</v>
      </c>
      <c r="E79" s="49">
        <f t="shared" si="8"/>
        <v>1</v>
      </c>
      <c r="F79" s="50"/>
      <c r="G79" s="50">
        <f t="shared" si="7"/>
        <v>2</v>
      </c>
      <c r="H79" s="47">
        <f t="shared" ref="H79:H90" si="9">ROUND(D79*E79,2)</f>
        <v>2</v>
      </c>
      <c r="I79" s="43"/>
    </row>
    <row r="80" spans="1:9" ht="127.5" x14ac:dyDescent="0.2">
      <c r="A80" s="51" t="s">
        <v>74</v>
      </c>
      <c r="B80" s="46" t="s">
        <v>116</v>
      </c>
      <c r="C80" s="56" t="s">
        <v>104</v>
      </c>
      <c r="D80" s="48">
        <v>1</v>
      </c>
      <c r="E80" s="49">
        <f t="shared" si="8"/>
        <v>1</v>
      </c>
      <c r="F80" s="50"/>
      <c r="G80" s="50">
        <f t="shared" si="7"/>
        <v>1</v>
      </c>
      <c r="H80" s="47">
        <f t="shared" si="9"/>
        <v>1</v>
      </c>
      <c r="I80" s="43"/>
    </row>
    <row r="81" spans="1:9" ht="89.25" x14ac:dyDescent="0.2">
      <c r="A81" s="51" t="s">
        <v>75</v>
      </c>
      <c r="B81" s="46" t="s">
        <v>117</v>
      </c>
      <c r="C81" s="56"/>
      <c r="D81" s="48"/>
      <c r="E81" s="49">
        <f t="shared" si="8"/>
        <v>0</v>
      </c>
      <c r="F81" s="50"/>
      <c r="G81" s="50">
        <f t="shared" si="7"/>
        <v>0</v>
      </c>
      <c r="H81" s="47">
        <f t="shared" si="9"/>
        <v>0</v>
      </c>
      <c r="I81" s="43"/>
    </row>
    <row r="82" spans="1:9" x14ac:dyDescent="0.2">
      <c r="A82" s="51" t="s">
        <v>132</v>
      </c>
      <c r="B82" s="46" t="s">
        <v>118</v>
      </c>
      <c r="C82" s="56" t="s">
        <v>104</v>
      </c>
      <c r="D82" s="48">
        <v>5</v>
      </c>
      <c r="E82" s="49">
        <f t="shared" si="8"/>
        <v>1</v>
      </c>
      <c r="F82" s="50"/>
      <c r="G82" s="50">
        <f t="shared" si="7"/>
        <v>5</v>
      </c>
      <c r="H82" s="47">
        <f t="shared" si="9"/>
        <v>5</v>
      </c>
      <c r="I82" s="43"/>
    </row>
    <row r="83" spans="1:9" x14ac:dyDescent="0.2">
      <c r="A83" s="51" t="s">
        <v>133</v>
      </c>
      <c r="B83" s="46" t="s">
        <v>119</v>
      </c>
      <c r="C83" s="56" t="s">
        <v>104</v>
      </c>
      <c r="D83" s="48">
        <v>5</v>
      </c>
      <c r="E83" s="49">
        <f t="shared" si="8"/>
        <v>1</v>
      </c>
      <c r="F83" s="50"/>
      <c r="G83" s="50">
        <f t="shared" si="7"/>
        <v>5</v>
      </c>
      <c r="H83" s="47">
        <f t="shared" si="9"/>
        <v>5</v>
      </c>
      <c r="I83" s="43"/>
    </row>
    <row r="84" spans="1:9" x14ac:dyDescent="0.2">
      <c r="A84" s="51" t="s">
        <v>137</v>
      </c>
      <c r="B84" s="46" t="s">
        <v>120</v>
      </c>
      <c r="C84" s="56" t="s">
        <v>104</v>
      </c>
      <c r="D84" s="48">
        <v>2</v>
      </c>
      <c r="E84" s="49">
        <f t="shared" si="8"/>
        <v>1</v>
      </c>
      <c r="F84" s="50"/>
      <c r="G84" s="50">
        <f t="shared" si="7"/>
        <v>2</v>
      </c>
      <c r="H84" s="47">
        <f t="shared" si="9"/>
        <v>2</v>
      </c>
      <c r="I84" s="43"/>
    </row>
    <row r="85" spans="1:9" ht="102" x14ac:dyDescent="0.2">
      <c r="A85" s="51" t="s">
        <v>77</v>
      </c>
      <c r="B85" s="46" t="s">
        <v>121</v>
      </c>
      <c r="C85" s="56"/>
      <c r="D85" s="48"/>
      <c r="E85" s="49">
        <f t="shared" si="8"/>
        <v>0</v>
      </c>
      <c r="F85" s="50"/>
      <c r="G85" s="50">
        <f t="shared" si="7"/>
        <v>0</v>
      </c>
      <c r="H85" s="47">
        <f t="shared" si="9"/>
        <v>0</v>
      </c>
      <c r="I85" s="43"/>
    </row>
    <row r="86" spans="1:9" x14ac:dyDescent="0.2">
      <c r="A86" s="51" t="s">
        <v>134</v>
      </c>
      <c r="B86" s="46" t="s">
        <v>122</v>
      </c>
      <c r="C86" s="56" t="s">
        <v>38</v>
      </c>
      <c r="D86" s="48">
        <v>40</v>
      </c>
      <c r="E86" s="49">
        <f t="shared" si="8"/>
        <v>1</v>
      </c>
      <c r="F86" s="50"/>
      <c r="G86" s="50">
        <f t="shared" si="7"/>
        <v>40</v>
      </c>
      <c r="H86" s="47">
        <f t="shared" si="9"/>
        <v>40</v>
      </c>
      <c r="I86" s="43"/>
    </row>
    <row r="87" spans="1:9" x14ac:dyDescent="0.2">
      <c r="A87" s="51" t="s">
        <v>135</v>
      </c>
      <c r="B87" s="46" t="s">
        <v>123</v>
      </c>
      <c r="C87" s="56" t="s">
        <v>38</v>
      </c>
      <c r="D87" s="48">
        <v>160</v>
      </c>
      <c r="E87" s="49">
        <f t="shared" si="8"/>
        <v>1</v>
      </c>
      <c r="F87" s="50"/>
      <c r="G87" s="50">
        <f t="shared" si="7"/>
        <v>160</v>
      </c>
      <c r="H87" s="47">
        <f t="shared" si="9"/>
        <v>160</v>
      </c>
      <c r="I87" s="43"/>
    </row>
    <row r="88" spans="1:9" ht="127.5" x14ac:dyDescent="0.2">
      <c r="A88" s="51" t="s">
        <v>80</v>
      </c>
      <c r="B88" s="46" t="s">
        <v>124</v>
      </c>
      <c r="C88" s="56"/>
      <c r="D88" s="48"/>
      <c r="E88" s="49">
        <f t="shared" si="8"/>
        <v>0</v>
      </c>
      <c r="F88" s="50"/>
      <c r="G88" s="50">
        <f t="shared" si="7"/>
        <v>0</v>
      </c>
      <c r="H88" s="47">
        <f t="shared" si="9"/>
        <v>0</v>
      </c>
      <c r="I88" s="43"/>
    </row>
    <row r="89" spans="1:9" x14ac:dyDescent="0.2">
      <c r="A89" s="51" t="s">
        <v>136</v>
      </c>
      <c r="B89" s="46" t="s">
        <v>125</v>
      </c>
      <c r="C89" s="56" t="s">
        <v>38</v>
      </c>
      <c r="D89" s="48">
        <v>45</v>
      </c>
      <c r="E89" s="49">
        <f t="shared" si="8"/>
        <v>1</v>
      </c>
      <c r="F89" s="50"/>
      <c r="G89" s="50">
        <f t="shared" si="7"/>
        <v>45</v>
      </c>
      <c r="H89" s="47">
        <f t="shared" si="9"/>
        <v>45</v>
      </c>
      <c r="I89" s="43"/>
    </row>
    <row r="90" spans="1:9" ht="140.25" x14ac:dyDescent="0.2">
      <c r="A90" s="51">
        <v>19</v>
      </c>
      <c r="B90" s="46" t="s">
        <v>126</v>
      </c>
      <c r="C90" s="56" t="s">
        <v>101</v>
      </c>
      <c r="D90" s="48">
        <v>6</v>
      </c>
      <c r="E90" s="49">
        <f t="shared" si="8"/>
        <v>1</v>
      </c>
      <c r="F90" s="50"/>
      <c r="G90" s="50">
        <f t="shared" si="7"/>
        <v>6</v>
      </c>
      <c r="H90" s="47">
        <f t="shared" si="9"/>
        <v>6</v>
      </c>
      <c r="I90" s="43"/>
    </row>
    <row r="91" spans="1:9" x14ac:dyDescent="0.2">
      <c r="A91" s="52"/>
      <c r="B91" s="44" t="s">
        <v>127</v>
      </c>
      <c r="C91" s="55"/>
      <c r="D91" s="45"/>
      <c r="E91" s="42">
        <f t="shared" si="8"/>
        <v>0</v>
      </c>
      <c r="F91" s="42"/>
      <c r="G91" s="53">
        <f>SUM(G66:G90)</f>
        <v>333</v>
      </c>
      <c r="H91" s="47">
        <f>SUM(H14:H90)</f>
        <v>3605.2</v>
      </c>
      <c r="I91" s="43"/>
    </row>
    <row r="92" spans="1:9" x14ac:dyDescent="0.2">
      <c r="A92" s="52"/>
      <c r="B92" s="44" t="s">
        <v>35</v>
      </c>
      <c r="C92" s="55"/>
      <c r="D92" s="45"/>
      <c r="E92" s="42">
        <f t="shared" si="8"/>
        <v>0</v>
      </c>
      <c r="F92" s="42"/>
      <c r="G92" s="53">
        <f>+G16+G29+G49+G54+G64+G91</f>
        <v>3605.2</v>
      </c>
      <c r="H92" s="47"/>
      <c r="I92" s="43"/>
    </row>
  </sheetData>
  <mergeCells count="7">
    <mergeCell ref="E9:F9"/>
    <mergeCell ref="A6:C9"/>
    <mergeCell ref="A2:G2"/>
    <mergeCell ref="D6:G6"/>
    <mergeCell ref="D8:G8"/>
    <mergeCell ref="A3:G3"/>
    <mergeCell ref="E7:F7"/>
  </mergeCells>
  <pageMargins left="0.11811023622047245" right="0.11811023622047245" top="0.35433070866141736" bottom="0.72" header="0.31496062992125984" footer="0.31496062992125984"/>
  <pageSetup scale="61" orientation="landscape" horizontalDpi="4294967293" r:id="rId1"/>
  <headerFooter>
    <oddFooter>&amp;CPAGINAS No. &amp;P</oddFooter>
  </headerFooter>
  <rowBreaks count="2" manualBreakCount="2">
    <brk id="17" max="6" man="1"/>
    <brk id="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59" zoomScaleNormal="100" zoomScaleSheetLayoutView="59" workbookViewId="0">
      <selection activeCell="D7" sqref="D7:G7"/>
    </sheetView>
  </sheetViews>
  <sheetFormatPr baseColWidth="10" defaultRowHeight="12.75" x14ac:dyDescent="0.2"/>
  <cols>
    <col min="1" max="1" width="11.42578125" style="2" customWidth="1"/>
    <col min="2" max="2" width="67.42578125" style="7" customWidth="1"/>
    <col min="3" max="3" width="13.7109375" style="8" customWidth="1"/>
    <col min="4" max="4" width="16.28515625" style="9" customWidth="1"/>
    <col min="5" max="5" width="18.5703125" style="9" customWidth="1"/>
    <col min="6" max="6" width="40.5703125" style="9" customWidth="1"/>
    <col min="7" max="7" width="22.42578125" style="1" customWidth="1"/>
    <col min="8" max="253" width="11.42578125" style="2"/>
    <col min="254" max="254" width="9.5703125" style="2" customWidth="1"/>
    <col min="255" max="255" width="88.42578125" style="2" customWidth="1"/>
    <col min="256" max="256" width="10" style="2" customWidth="1"/>
    <col min="257" max="257" width="12" style="2" customWidth="1"/>
    <col min="258" max="258" width="14.42578125" style="2" customWidth="1"/>
    <col min="259" max="259" width="15.42578125" style="2" customWidth="1"/>
    <col min="260" max="509" width="11.42578125" style="2"/>
    <col min="510" max="510" width="9.5703125" style="2" customWidth="1"/>
    <col min="511" max="511" width="88.42578125" style="2" customWidth="1"/>
    <col min="512" max="512" width="10" style="2" customWidth="1"/>
    <col min="513" max="513" width="12" style="2" customWidth="1"/>
    <col min="514" max="514" width="14.42578125" style="2" customWidth="1"/>
    <col min="515" max="515" width="15.42578125" style="2" customWidth="1"/>
    <col min="516" max="765" width="11.42578125" style="2"/>
    <col min="766" max="766" width="9.5703125" style="2" customWidth="1"/>
    <col min="767" max="767" width="88.42578125" style="2" customWidth="1"/>
    <col min="768" max="768" width="10" style="2" customWidth="1"/>
    <col min="769" max="769" width="12" style="2" customWidth="1"/>
    <col min="770" max="770" width="14.42578125" style="2" customWidth="1"/>
    <col min="771" max="771" width="15.42578125" style="2" customWidth="1"/>
    <col min="772" max="1021" width="11.42578125" style="2"/>
    <col min="1022" max="1022" width="9.5703125" style="2" customWidth="1"/>
    <col min="1023" max="1023" width="88.42578125" style="2" customWidth="1"/>
    <col min="1024" max="1024" width="10" style="2" customWidth="1"/>
    <col min="1025" max="1025" width="12" style="2" customWidth="1"/>
    <col min="1026" max="1026" width="14.42578125" style="2" customWidth="1"/>
    <col min="1027" max="1027" width="15.42578125" style="2" customWidth="1"/>
    <col min="1028" max="1277" width="11.42578125" style="2"/>
    <col min="1278" max="1278" width="9.5703125" style="2" customWidth="1"/>
    <col min="1279" max="1279" width="88.42578125" style="2" customWidth="1"/>
    <col min="1280" max="1280" width="10" style="2" customWidth="1"/>
    <col min="1281" max="1281" width="12" style="2" customWidth="1"/>
    <col min="1282" max="1282" width="14.42578125" style="2" customWidth="1"/>
    <col min="1283" max="1283" width="15.42578125" style="2" customWidth="1"/>
    <col min="1284" max="1533" width="11.42578125" style="2"/>
    <col min="1534" max="1534" width="9.5703125" style="2" customWidth="1"/>
    <col min="1535" max="1535" width="88.42578125" style="2" customWidth="1"/>
    <col min="1536" max="1536" width="10" style="2" customWidth="1"/>
    <col min="1537" max="1537" width="12" style="2" customWidth="1"/>
    <col min="1538" max="1538" width="14.42578125" style="2" customWidth="1"/>
    <col min="1539" max="1539" width="15.42578125" style="2" customWidth="1"/>
    <col min="1540" max="1789" width="11.42578125" style="2"/>
    <col min="1790" max="1790" width="9.5703125" style="2" customWidth="1"/>
    <col min="1791" max="1791" width="88.42578125" style="2" customWidth="1"/>
    <col min="1792" max="1792" width="10" style="2" customWidth="1"/>
    <col min="1793" max="1793" width="12" style="2" customWidth="1"/>
    <col min="1794" max="1794" width="14.42578125" style="2" customWidth="1"/>
    <col min="1795" max="1795" width="15.42578125" style="2" customWidth="1"/>
    <col min="1796" max="2045" width="11.42578125" style="2"/>
    <col min="2046" max="2046" width="9.5703125" style="2" customWidth="1"/>
    <col min="2047" max="2047" width="88.42578125" style="2" customWidth="1"/>
    <col min="2048" max="2048" width="10" style="2" customWidth="1"/>
    <col min="2049" max="2049" width="12" style="2" customWidth="1"/>
    <col min="2050" max="2050" width="14.42578125" style="2" customWidth="1"/>
    <col min="2051" max="2051" width="15.42578125" style="2" customWidth="1"/>
    <col min="2052" max="2301" width="11.42578125" style="2"/>
    <col min="2302" max="2302" width="9.5703125" style="2" customWidth="1"/>
    <col min="2303" max="2303" width="88.42578125" style="2" customWidth="1"/>
    <col min="2304" max="2304" width="10" style="2" customWidth="1"/>
    <col min="2305" max="2305" width="12" style="2" customWidth="1"/>
    <col min="2306" max="2306" width="14.42578125" style="2" customWidth="1"/>
    <col min="2307" max="2307" width="15.42578125" style="2" customWidth="1"/>
    <col min="2308" max="2557" width="11.42578125" style="2"/>
    <col min="2558" max="2558" width="9.5703125" style="2" customWidth="1"/>
    <col min="2559" max="2559" width="88.42578125" style="2" customWidth="1"/>
    <col min="2560" max="2560" width="10" style="2" customWidth="1"/>
    <col min="2561" max="2561" width="12" style="2" customWidth="1"/>
    <col min="2562" max="2562" width="14.42578125" style="2" customWidth="1"/>
    <col min="2563" max="2563" width="15.42578125" style="2" customWidth="1"/>
    <col min="2564" max="2813" width="11.42578125" style="2"/>
    <col min="2814" max="2814" width="9.5703125" style="2" customWidth="1"/>
    <col min="2815" max="2815" width="88.42578125" style="2" customWidth="1"/>
    <col min="2816" max="2816" width="10" style="2" customWidth="1"/>
    <col min="2817" max="2817" width="12" style="2" customWidth="1"/>
    <col min="2818" max="2818" width="14.42578125" style="2" customWidth="1"/>
    <col min="2819" max="2819" width="15.42578125" style="2" customWidth="1"/>
    <col min="2820" max="3069" width="11.42578125" style="2"/>
    <col min="3070" max="3070" width="9.5703125" style="2" customWidth="1"/>
    <col min="3071" max="3071" width="88.42578125" style="2" customWidth="1"/>
    <col min="3072" max="3072" width="10" style="2" customWidth="1"/>
    <col min="3073" max="3073" width="12" style="2" customWidth="1"/>
    <col min="3074" max="3074" width="14.42578125" style="2" customWidth="1"/>
    <col min="3075" max="3075" width="15.42578125" style="2" customWidth="1"/>
    <col min="3076" max="3325" width="11.42578125" style="2"/>
    <col min="3326" max="3326" width="9.5703125" style="2" customWidth="1"/>
    <col min="3327" max="3327" width="88.42578125" style="2" customWidth="1"/>
    <col min="3328" max="3328" width="10" style="2" customWidth="1"/>
    <col min="3329" max="3329" width="12" style="2" customWidth="1"/>
    <col min="3330" max="3330" width="14.42578125" style="2" customWidth="1"/>
    <col min="3331" max="3331" width="15.42578125" style="2" customWidth="1"/>
    <col min="3332" max="3581" width="11.42578125" style="2"/>
    <col min="3582" max="3582" width="9.5703125" style="2" customWidth="1"/>
    <col min="3583" max="3583" width="88.42578125" style="2" customWidth="1"/>
    <col min="3584" max="3584" width="10" style="2" customWidth="1"/>
    <col min="3585" max="3585" width="12" style="2" customWidth="1"/>
    <col min="3586" max="3586" width="14.42578125" style="2" customWidth="1"/>
    <col min="3587" max="3587" width="15.42578125" style="2" customWidth="1"/>
    <col min="3588" max="3837" width="11.42578125" style="2"/>
    <col min="3838" max="3838" width="9.5703125" style="2" customWidth="1"/>
    <col min="3839" max="3839" width="88.42578125" style="2" customWidth="1"/>
    <col min="3840" max="3840" width="10" style="2" customWidth="1"/>
    <col min="3841" max="3841" width="12" style="2" customWidth="1"/>
    <col min="3842" max="3842" width="14.42578125" style="2" customWidth="1"/>
    <col min="3843" max="3843" width="15.42578125" style="2" customWidth="1"/>
    <col min="3844" max="4093" width="11.42578125" style="2"/>
    <col min="4094" max="4094" width="9.5703125" style="2" customWidth="1"/>
    <col min="4095" max="4095" width="88.42578125" style="2" customWidth="1"/>
    <col min="4096" max="4096" width="10" style="2" customWidth="1"/>
    <col min="4097" max="4097" width="12" style="2" customWidth="1"/>
    <col min="4098" max="4098" width="14.42578125" style="2" customWidth="1"/>
    <col min="4099" max="4099" width="15.42578125" style="2" customWidth="1"/>
    <col min="4100" max="4349" width="11.42578125" style="2"/>
    <col min="4350" max="4350" width="9.5703125" style="2" customWidth="1"/>
    <col min="4351" max="4351" width="88.42578125" style="2" customWidth="1"/>
    <col min="4352" max="4352" width="10" style="2" customWidth="1"/>
    <col min="4353" max="4353" width="12" style="2" customWidth="1"/>
    <col min="4354" max="4354" width="14.42578125" style="2" customWidth="1"/>
    <col min="4355" max="4355" width="15.42578125" style="2" customWidth="1"/>
    <col min="4356" max="4605" width="11.42578125" style="2"/>
    <col min="4606" max="4606" width="9.5703125" style="2" customWidth="1"/>
    <col min="4607" max="4607" width="88.42578125" style="2" customWidth="1"/>
    <col min="4608" max="4608" width="10" style="2" customWidth="1"/>
    <col min="4609" max="4609" width="12" style="2" customWidth="1"/>
    <col min="4610" max="4610" width="14.42578125" style="2" customWidth="1"/>
    <col min="4611" max="4611" width="15.42578125" style="2" customWidth="1"/>
    <col min="4612" max="4861" width="11.42578125" style="2"/>
    <col min="4862" max="4862" width="9.5703125" style="2" customWidth="1"/>
    <col min="4863" max="4863" width="88.42578125" style="2" customWidth="1"/>
    <col min="4864" max="4864" width="10" style="2" customWidth="1"/>
    <col min="4865" max="4865" width="12" style="2" customWidth="1"/>
    <col min="4866" max="4866" width="14.42578125" style="2" customWidth="1"/>
    <col min="4867" max="4867" width="15.42578125" style="2" customWidth="1"/>
    <col min="4868" max="5117" width="11.42578125" style="2"/>
    <col min="5118" max="5118" width="9.5703125" style="2" customWidth="1"/>
    <col min="5119" max="5119" width="88.42578125" style="2" customWidth="1"/>
    <col min="5120" max="5120" width="10" style="2" customWidth="1"/>
    <col min="5121" max="5121" width="12" style="2" customWidth="1"/>
    <col min="5122" max="5122" width="14.42578125" style="2" customWidth="1"/>
    <col min="5123" max="5123" width="15.42578125" style="2" customWidth="1"/>
    <col min="5124" max="5373" width="11.42578125" style="2"/>
    <col min="5374" max="5374" width="9.5703125" style="2" customWidth="1"/>
    <col min="5375" max="5375" width="88.42578125" style="2" customWidth="1"/>
    <col min="5376" max="5376" width="10" style="2" customWidth="1"/>
    <col min="5377" max="5377" width="12" style="2" customWidth="1"/>
    <col min="5378" max="5378" width="14.42578125" style="2" customWidth="1"/>
    <col min="5379" max="5379" width="15.42578125" style="2" customWidth="1"/>
    <col min="5380" max="5629" width="11.42578125" style="2"/>
    <col min="5630" max="5630" width="9.5703125" style="2" customWidth="1"/>
    <col min="5631" max="5631" width="88.42578125" style="2" customWidth="1"/>
    <col min="5632" max="5632" width="10" style="2" customWidth="1"/>
    <col min="5633" max="5633" width="12" style="2" customWidth="1"/>
    <col min="5634" max="5634" width="14.42578125" style="2" customWidth="1"/>
    <col min="5635" max="5635" width="15.42578125" style="2" customWidth="1"/>
    <col min="5636" max="5885" width="11.42578125" style="2"/>
    <col min="5886" max="5886" width="9.5703125" style="2" customWidth="1"/>
    <col min="5887" max="5887" width="88.42578125" style="2" customWidth="1"/>
    <col min="5888" max="5888" width="10" style="2" customWidth="1"/>
    <col min="5889" max="5889" width="12" style="2" customWidth="1"/>
    <col min="5890" max="5890" width="14.42578125" style="2" customWidth="1"/>
    <col min="5891" max="5891" width="15.42578125" style="2" customWidth="1"/>
    <col min="5892" max="6141" width="11.42578125" style="2"/>
    <col min="6142" max="6142" width="9.5703125" style="2" customWidth="1"/>
    <col min="6143" max="6143" width="88.42578125" style="2" customWidth="1"/>
    <col min="6144" max="6144" width="10" style="2" customWidth="1"/>
    <col min="6145" max="6145" width="12" style="2" customWidth="1"/>
    <col min="6146" max="6146" width="14.42578125" style="2" customWidth="1"/>
    <col min="6147" max="6147" width="15.42578125" style="2" customWidth="1"/>
    <col min="6148" max="6397" width="11.42578125" style="2"/>
    <col min="6398" max="6398" width="9.5703125" style="2" customWidth="1"/>
    <col min="6399" max="6399" width="88.42578125" style="2" customWidth="1"/>
    <col min="6400" max="6400" width="10" style="2" customWidth="1"/>
    <col min="6401" max="6401" width="12" style="2" customWidth="1"/>
    <col min="6402" max="6402" width="14.42578125" style="2" customWidth="1"/>
    <col min="6403" max="6403" width="15.42578125" style="2" customWidth="1"/>
    <col min="6404" max="6653" width="11.42578125" style="2"/>
    <col min="6654" max="6654" width="9.5703125" style="2" customWidth="1"/>
    <col min="6655" max="6655" width="88.42578125" style="2" customWidth="1"/>
    <col min="6656" max="6656" width="10" style="2" customWidth="1"/>
    <col min="6657" max="6657" width="12" style="2" customWidth="1"/>
    <col min="6658" max="6658" width="14.42578125" style="2" customWidth="1"/>
    <col min="6659" max="6659" width="15.42578125" style="2" customWidth="1"/>
    <col min="6660" max="6909" width="11.42578125" style="2"/>
    <col min="6910" max="6910" width="9.5703125" style="2" customWidth="1"/>
    <col min="6911" max="6911" width="88.42578125" style="2" customWidth="1"/>
    <col min="6912" max="6912" width="10" style="2" customWidth="1"/>
    <col min="6913" max="6913" width="12" style="2" customWidth="1"/>
    <col min="6914" max="6914" width="14.42578125" style="2" customWidth="1"/>
    <col min="6915" max="6915" width="15.42578125" style="2" customWidth="1"/>
    <col min="6916" max="7165" width="11.42578125" style="2"/>
    <col min="7166" max="7166" width="9.5703125" style="2" customWidth="1"/>
    <col min="7167" max="7167" width="88.42578125" style="2" customWidth="1"/>
    <col min="7168" max="7168" width="10" style="2" customWidth="1"/>
    <col min="7169" max="7169" width="12" style="2" customWidth="1"/>
    <col min="7170" max="7170" width="14.42578125" style="2" customWidth="1"/>
    <col min="7171" max="7171" width="15.42578125" style="2" customWidth="1"/>
    <col min="7172" max="7421" width="11.42578125" style="2"/>
    <col min="7422" max="7422" width="9.5703125" style="2" customWidth="1"/>
    <col min="7423" max="7423" width="88.42578125" style="2" customWidth="1"/>
    <col min="7424" max="7424" width="10" style="2" customWidth="1"/>
    <col min="7425" max="7425" width="12" style="2" customWidth="1"/>
    <col min="7426" max="7426" width="14.42578125" style="2" customWidth="1"/>
    <col min="7427" max="7427" width="15.42578125" style="2" customWidth="1"/>
    <col min="7428" max="7677" width="11.42578125" style="2"/>
    <col min="7678" max="7678" width="9.5703125" style="2" customWidth="1"/>
    <col min="7679" max="7679" width="88.42578125" style="2" customWidth="1"/>
    <col min="7680" max="7680" width="10" style="2" customWidth="1"/>
    <col min="7681" max="7681" width="12" style="2" customWidth="1"/>
    <col min="7682" max="7682" width="14.42578125" style="2" customWidth="1"/>
    <col min="7683" max="7683" width="15.42578125" style="2" customWidth="1"/>
    <col min="7684" max="7933" width="11.42578125" style="2"/>
    <col min="7934" max="7934" width="9.5703125" style="2" customWidth="1"/>
    <col min="7935" max="7935" width="88.42578125" style="2" customWidth="1"/>
    <col min="7936" max="7936" width="10" style="2" customWidth="1"/>
    <col min="7937" max="7937" width="12" style="2" customWidth="1"/>
    <col min="7938" max="7938" width="14.42578125" style="2" customWidth="1"/>
    <col min="7939" max="7939" width="15.42578125" style="2" customWidth="1"/>
    <col min="7940" max="8189" width="11.42578125" style="2"/>
    <col min="8190" max="8190" width="9.5703125" style="2" customWidth="1"/>
    <col min="8191" max="8191" width="88.42578125" style="2" customWidth="1"/>
    <col min="8192" max="8192" width="10" style="2" customWidth="1"/>
    <col min="8193" max="8193" width="12" style="2" customWidth="1"/>
    <col min="8194" max="8194" width="14.42578125" style="2" customWidth="1"/>
    <col min="8195" max="8195" width="15.42578125" style="2" customWidth="1"/>
    <col min="8196" max="8445" width="11.42578125" style="2"/>
    <col min="8446" max="8446" width="9.5703125" style="2" customWidth="1"/>
    <col min="8447" max="8447" width="88.42578125" style="2" customWidth="1"/>
    <col min="8448" max="8448" width="10" style="2" customWidth="1"/>
    <col min="8449" max="8449" width="12" style="2" customWidth="1"/>
    <col min="8450" max="8450" width="14.42578125" style="2" customWidth="1"/>
    <col min="8451" max="8451" width="15.42578125" style="2" customWidth="1"/>
    <col min="8452" max="8701" width="11.42578125" style="2"/>
    <col min="8702" max="8702" width="9.5703125" style="2" customWidth="1"/>
    <col min="8703" max="8703" width="88.42578125" style="2" customWidth="1"/>
    <col min="8704" max="8704" width="10" style="2" customWidth="1"/>
    <col min="8705" max="8705" width="12" style="2" customWidth="1"/>
    <col min="8706" max="8706" width="14.42578125" style="2" customWidth="1"/>
    <col min="8707" max="8707" width="15.42578125" style="2" customWidth="1"/>
    <col min="8708" max="8957" width="11.42578125" style="2"/>
    <col min="8958" max="8958" width="9.5703125" style="2" customWidth="1"/>
    <col min="8959" max="8959" width="88.42578125" style="2" customWidth="1"/>
    <col min="8960" max="8960" width="10" style="2" customWidth="1"/>
    <col min="8961" max="8961" width="12" style="2" customWidth="1"/>
    <col min="8962" max="8962" width="14.42578125" style="2" customWidth="1"/>
    <col min="8963" max="8963" width="15.42578125" style="2" customWidth="1"/>
    <col min="8964" max="9213" width="11.42578125" style="2"/>
    <col min="9214" max="9214" width="9.5703125" style="2" customWidth="1"/>
    <col min="9215" max="9215" width="88.42578125" style="2" customWidth="1"/>
    <col min="9216" max="9216" width="10" style="2" customWidth="1"/>
    <col min="9217" max="9217" width="12" style="2" customWidth="1"/>
    <col min="9218" max="9218" width="14.42578125" style="2" customWidth="1"/>
    <col min="9219" max="9219" width="15.42578125" style="2" customWidth="1"/>
    <col min="9220" max="9469" width="11.42578125" style="2"/>
    <col min="9470" max="9470" width="9.5703125" style="2" customWidth="1"/>
    <col min="9471" max="9471" width="88.42578125" style="2" customWidth="1"/>
    <col min="9472" max="9472" width="10" style="2" customWidth="1"/>
    <col min="9473" max="9473" width="12" style="2" customWidth="1"/>
    <col min="9474" max="9474" width="14.42578125" style="2" customWidth="1"/>
    <col min="9475" max="9475" width="15.42578125" style="2" customWidth="1"/>
    <col min="9476" max="9725" width="11.42578125" style="2"/>
    <col min="9726" max="9726" width="9.5703125" style="2" customWidth="1"/>
    <col min="9727" max="9727" width="88.42578125" style="2" customWidth="1"/>
    <col min="9728" max="9728" width="10" style="2" customWidth="1"/>
    <col min="9729" max="9729" width="12" style="2" customWidth="1"/>
    <col min="9730" max="9730" width="14.42578125" style="2" customWidth="1"/>
    <col min="9731" max="9731" width="15.42578125" style="2" customWidth="1"/>
    <col min="9732" max="9981" width="11.42578125" style="2"/>
    <col min="9982" max="9982" width="9.5703125" style="2" customWidth="1"/>
    <col min="9983" max="9983" width="88.42578125" style="2" customWidth="1"/>
    <col min="9984" max="9984" width="10" style="2" customWidth="1"/>
    <col min="9985" max="9985" width="12" style="2" customWidth="1"/>
    <col min="9986" max="9986" width="14.42578125" style="2" customWidth="1"/>
    <col min="9987" max="9987" width="15.42578125" style="2" customWidth="1"/>
    <col min="9988" max="10237" width="11.42578125" style="2"/>
    <col min="10238" max="10238" width="9.5703125" style="2" customWidth="1"/>
    <col min="10239" max="10239" width="88.42578125" style="2" customWidth="1"/>
    <col min="10240" max="10240" width="10" style="2" customWidth="1"/>
    <col min="10241" max="10241" width="12" style="2" customWidth="1"/>
    <col min="10242" max="10242" width="14.42578125" style="2" customWidth="1"/>
    <col min="10243" max="10243" width="15.42578125" style="2" customWidth="1"/>
    <col min="10244" max="10493" width="11.42578125" style="2"/>
    <col min="10494" max="10494" width="9.5703125" style="2" customWidth="1"/>
    <col min="10495" max="10495" width="88.42578125" style="2" customWidth="1"/>
    <col min="10496" max="10496" width="10" style="2" customWidth="1"/>
    <col min="10497" max="10497" width="12" style="2" customWidth="1"/>
    <col min="10498" max="10498" width="14.42578125" style="2" customWidth="1"/>
    <col min="10499" max="10499" width="15.42578125" style="2" customWidth="1"/>
    <col min="10500" max="10749" width="11.42578125" style="2"/>
    <col min="10750" max="10750" width="9.5703125" style="2" customWidth="1"/>
    <col min="10751" max="10751" width="88.42578125" style="2" customWidth="1"/>
    <col min="10752" max="10752" width="10" style="2" customWidth="1"/>
    <col min="10753" max="10753" width="12" style="2" customWidth="1"/>
    <col min="10754" max="10754" width="14.42578125" style="2" customWidth="1"/>
    <col min="10755" max="10755" width="15.42578125" style="2" customWidth="1"/>
    <col min="10756" max="11005" width="11.42578125" style="2"/>
    <col min="11006" max="11006" width="9.5703125" style="2" customWidth="1"/>
    <col min="11007" max="11007" width="88.42578125" style="2" customWidth="1"/>
    <col min="11008" max="11008" width="10" style="2" customWidth="1"/>
    <col min="11009" max="11009" width="12" style="2" customWidth="1"/>
    <col min="11010" max="11010" width="14.42578125" style="2" customWidth="1"/>
    <col min="11011" max="11011" width="15.42578125" style="2" customWidth="1"/>
    <col min="11012" max="11261" width="11.42578125" style="2"/>
    <col min="11262" max="11262" width="9.5703125" style="2" customWidth="1"/>
    <col min="11263" max="11263" width="88.42578125" style="2" customWidth="1"/>
    <col min="11264" max="11264" width="10" style="2" customWidth="1"/>
    <col min="11265" max="11265" width="12" style="2" customWidth="1"/>
    <col min="11266" max="11266" width="14.42578125" style="2" customWidth="1"/>
    <col min="11267" max="11267" width="15.42578125" style="2" customWidth="1"/>
    <col min="11268" max="11517" width="11.42578125" style="2"/>
    <col min="11518" max="11518" width="9.5703125" style="2" customWidth="1"/>
    <col min="11519" max="11519" width="88.42578125" style="2" customWidth="1"/>
    <col min="11520" max="11520" width="10" style="2" customWidth="1"/>
    <col min="11521" max="11521" width="12" style="2" customWidth="1"/>
    <col min="11522" max="11522" width="14.42578125" style="2" customWidth="1"/>
    <col min="11523" max="11523" width="15.42578125" style="2" customWidth="1"/>
    <col min="11524" max="11773" width="11.42578125" style="2"/>
    <col min="11774" max="11774" width="9.5703125" style="2" customWidth="1"/>
    <col min="11775" max="11775" width="88.42578125" style="2" customWidth="1"/>
    <col min="11776" max="11776" width="10" style="2" customWidth="1"/>
    <col min="11777" max="11777" width="12" style="2" customWidth="1"/>
    <col min="11778" max="11778" width="14.42578125" style="2" customWidth="1"/>
    <col min="11779" max="11779" width="15.42578125" style="2" customWidth="1"/>
    <col min="11780" max="12029" width="11.42578125" style="2"/>
    <col min="12030" max="12030" width="9.5703125" style="2" customWidth="1"/>
    <col min="12031" max="12031" width="88.42578125" style="2" customWidth="1"/>
    <col min="12032" max="12032" width="10" style="2" customWidth="1"/>
    <col min="12033" max="12033" width="12" style="2" customWidth="1"/>
    <col min="12034" max="12034" width="14.42578125" style="2" customWidth="1"/>
    <col min="12035" max="12035" width="15.42578125" style="2" customWidth="1"/>
    <col min="12036" max="12285" width="11.42578125" style="2"/>
    <col min="12286" max="12286" width="9.5703125" style="2" customWidth="1"/>
    <col min="12287" max="12287" width="88.42578125" style="2" customWidth="1"/>
    <col min="12288" max="12288" width="10" style="2" customWidth="1"/>
    <col min="12289" max="12289" width="12" style="2" customWidth="1"/>
    <col min="12290" max="12290" width="14.42578125" style="2" customWidth="1"/>
    <col min="12291" max="12291" width="15.42578125" style="2" customWidth="1"/>
    <col min="12292" max="12541" width="11.42578125" style="2"/>
    <col min="12542" max="12542" width="9.5703125" style="2" customWidth="1"/>
    <col min="12543" max="12543" width="88.42578125" style="2" customWidth="1"/>
    <col min="12544" max="12544" width="10" style="2" customWidth="1"/>
    <col min="12545" max="12545" width="12" style="2" customWidth="1"/>
    <col min="12546" max="12546" width="14.42578125" style="2" customWidth="1"/>
    <col min="12547" max="12547" width="15.42578125" style="2" customWidth="1"/>
    <col min="12548" max="12797" width="11.42578125" style="2"/>
    <col min="12798" max="12798" width="9.5703125" style="2" customWidth="1"/>
    <col min="12799" max="12799" width="88.42578125" style="2" customWidth="1"/>
    <col min="12800" max="12800" width="10" style="2" customWidth="1"/>
    <col min="12801" max="12801" width="12" style="2" customWidth="1"/>
    <col min="12802" max="12802" width="14.42578125" style="2" customWidth="1"/>
    <col min="12803" max="12803" width="15.42578125" style="2" customWidth="1"/>
    <col min="12804" max="13053" width="11.42578125" style="2"/>
    <col min="13054" max="13054" width="9.5703125" style="2" customWidth="1"/>
    <col min="13055" max="13055" width="88.42578125" style="2" customWidth="1"/>
    <col min="13056" max="13056" width="10" style="2" customWidth="1"/>
    <col min="13057" max="13057" width="12" style="2" customWidth="1"/>
    <col min="13058" max="13058" width="14.42578125" style="2" customWidth="1"/>
    <col min="13059" max="13059" width="15.42578125" style="2" customWidth="1"/>
    <col min="13060" max="13309" width="11.42578125" style="2"/>
    <col min="13310" max="13310" width="9.5703125" style="2" customWidth="1"/>
    <col min="13311" max="13311" width="88.42578125" style="2" customWidth="1"/>
    <col min="13312" max="13312" width="10" style="2" customWidth="1"/>
    <col min="13313" max="13313" width="12" style="2" customWidth="1"/>
    <col min="13314" max="13314" width="14.42578125" style="2" customWidth="1"/>
    <col min="13315" max="13315" width="15.42578125" style="2" customWidth="1"/>
    <col min="13316" max="13565" width="11.42578125" style="2"/>
    <col min="13566" max="13566" width="9.5703125" style="2" customWidth="1"/>
    <col min="13567" max="13567" width="88.42578125" style="2" customWidth="1"/>
    <col min="13568" max="13568" width="10" style="2" customWidth="1"/>
    <col min="13569" max="13569" width="12" style="2" customWidth="1"/>
    <col min="13570" max="13570" width="14.42578125" style="2" customWidth="1"/>
    <col min="13571" max="13571" width="15.42578125" style="2" customWidth="1"/>
    <col min="13572" max="13821" width="11.42578125" style="2"/>
    <col min="13822" max="13822" width="9.5703125" style="2" customWidth="1"/>
    <col min="13823" max="13823" width="88.42578125" style="2" customWidth="1"/>
    <col min="13824" max="13824" width="10" style="2" customWidth="1"/>
    <col min="13825" max="13825" width="12" style="2" customWidth="1"/>
    <col min="13826" max="13826" width="14.42578125" style="2" customWidth="1"/>
    <col min="13827" max="13827" width="15.42578125" style="2" customWidth="1"/>
    <col min="13828" max="14077" width="11.42578125" style="2"/>
    <col min="14078" max="14078" width="9.5703125" style="2" customWidth="1"/>
    <col min="14079" max="14079" width="88.42578125" style="2" customWidth="1"/>
    <col min="14080" max="14080" width="10" style="2" customWidth="1"/>
    <col min="14081" max="14081" width="12" style="2" customWidth="1"/>
    <col min="14082" max="14082" width="14.42578125" style="2" customWidth="1"/>
    <col min="14083" max="14083" width="15.42578125" style="2" customWidth="1"/>
    <col min="14084" max="14333" width="11.42578125" style="2"/>
    <col min="14334" max="14334" width="9.5703125" style="2" customWidth="1"/>
    <col min="14335" max="14335" width="88.42578125" style="2" customWidth="1"/>
    <col min="14336" max="14336" width="10" style="2" customWidth="1"/>
    <col min="14337" max="14337" width="12" style="2" customWidth="1"/>
    <col min="14338" max="14338" width="14.42578125" style="2" customWidth="1"/>
    <col min="14339" max="14339" width="15.42578125" style="2" customWidth="1"/>
    <col min="14340" max="14589" width="11.42578125" style="2"/>
    <col min="14590" max="14590" width="9.5703125" style="2" customWidth="1"/>
    <col min="14591" max="14591" width="88.42578125" style="2" customWidth="1"/>
    <col min="14592" max="14592" width="10" style="2" customWidth="1"/>
    <col min="14593" max="14593" width="12" style="2" customWidth="1"/>
    <col min="14594" max="14594" width="14.42578125" style="2" customWidth="1"/>
    <col min="14595" max="14595" width="15.42578125" style="2" customWidth="1"/>
    <col min="14596" max="14845" width="11.42578125" style="2"/>
    <col min="14846" max="14846" width="9.5703125" style="2" customWidth="1"/>
    <col min="14847" max="14847" width="88.42578125" style="2" customWidth="1"/>
    <col min="14848" max="14848" width="10" style="2" customWidth="1"/>
    <col min="14849" max="14849" width="12" style="2" customWidth="1"/>
    <col min="14850" max="14850" width="14.42578125" style="2" customWidth="1"/>
    <col min="14851" max="14851" width="15.42578125" style="2" customWidth="1"/>
    <col min="14852" max="15101" width="11.42578125" style="2"/>
    <col min="15102" max="15102" width="9.5703125" style="2" customWidth="1"/>
    <col min="15103" max="15103" width="88.42578125" style="2" customWidth="1"/>
    <col min="15104" max="15104" width="10" style="2" customWidth="1"/>
    <col min="15105" max="15105" width="12" style="2" customWidth="1"/>
    <col min="15106" max="15106" width="14.42578125" style="2" customWidth="1"/>
    <col min="15107" max="15107" width="15.42578125" style="2" customWidth="1"/>
    <col min="15108" max="15357" width="11.42578125" style="2"/>
    <col min="15358" max="15358" width="9.5703125" style="2" customWidth="1"/>
    <col min="15359" max="15359" width="88.42578125" style="2" customWidth="1"/>
    <col min="15360" max="15360" width="10" style="2" customWidth="1"/>
    <col min="15361" max="15361" width="12" style="2" customWidth="1"/>
    <col min="15362" max="15362" width="14.42578125" style="2" customWidth="1"/>
    <col min="15363" max="15363" width="15.42578125" style="2" customWidth="1"/>
    <col min="15364" max="15613" width="11.42578125" style="2"/>
    <col min="15614" max="15614" width="9.5703125" style="2" customWidth="1"/>
    <col min="15615" max="15615" width="88.42578125" style="2" customWidth="1"/>
    <col min="15616" max="15616" width="10" style="2" customWidth="1"/>
    <col min="15617" max="15617" width="12" style="2" customWidth="1"/>
    <col min="15618" max="15618" width="14.42578125" style="2" customWidth="1"/>
    <col min="15619" max="15619" width="15.42578125" style="2" customWidth="1"/>
    <col min="15620" max="15869" width="11.42578125" style="2"/>
    <col min="15870" max="15870" width="9.5703125" style="2" customWidth="1"/>
    <col min="15871" max="15871" width="88.42578125" style="2" customWidth="1"/>
    <col min="15872" max="15872" width="10" style="2" customWidth="1"/>
    <col min="15873" max="15873" width="12" style="2" customWidth="1"/>
    <col min="15874" max="15874" width="14.42578125" style="2" customWidth="1"/>
    <col min="15875" max="15875" width="15.42578125" style="2" customWidth="1"/>
    <col min="15876" max="16125" width="11.42578125" style="2"/>
    <col min="16126" max="16126" width="9.5703125" style="2" customWidth="1"/>
    <col min="16127" max="16127" width="88.42578125" style="2" customWidth="1"/>
    <col min="16128" max="16128" width="10" style="2" customWidth="1"/>
    <col min="16129" max="16129" width="12" style="2" customWidth="1"/>
    <col min="16130" max="16130" width="14.42578125" style="2" customWidth="1"/>
    <col min="16131" max="16131" width="15.42578125" style="2" customWidth="1"/>
    <col min="16132" max="16384" width="11.42578125" style="2"/>
  </cols>
  <sheetData>
    <row r="1" spans="1:7" x14ac:dyDescent="0.2">
      <c r="A1" s="31"/>
      <c r="B1" s="14"/>
      <c r="C1" s="15"/>
      <c r="D1" s="16"/>
      <c r="E1" s="16"/>
      <c r="F1" s="16"/>
      <c r="G1" s="17"/>
    </row>
    <row r="2" spans="1:7" ht="26.25" x14ac:dyDescent="0.2">
      <c r="A2" s="73" t="s">
        <v>14</v>
      </c>
      <c r="B2" s="74"/>
      <c r="C2" s="74"/>
      <c r="D2" s="74"/>
      <c r="E2" s="74"/>
      <c r="F2" s="74"/>
      <c r="G2" s="75"/>
    </row>
    <row r="3" spans="1:7" ht="26.25" x14ac:dyDescent="0.2">
      <c r="A3" s="73" t="s">
        <v>13</v>
      </c>
      <c r="B3" s="74"/>
      <c r="C3" s="74"/>
      <c r="D3" s="74"/>
      <c r="E3" s="74"/>
      <c r="F3" s="74"/>
      <c r="G3" s="75"/>
    </row>
    <row r="4" spans="1:7" ht="13.5" customHeight="1" thickBot="1" x14ac:dyDescent="0.25">
      <c r="A4" s="18"/>
      <c r="B4" s="19"/>
      <c r="C4" s="20"/>
      <c r="D4" s="21"/>
      <c r="E4" s="21"/>
      <c r="F4" s="21"/>
      <c r="G4" s="22"/>
    </row>
    <row r="5" spans="1:7" ht="23.1" customHeight="1" x14ac:dyDescent="0.2">
      <c r="A5" s="80" t="str">
        <f>+'CATALOGO DE CONCEPTOS'!A6</f>
        <v>OBRA: ADECUACIÓN DE INSTALACIONES EN EL CENTRO DE JUSTICIA PARA LAS MUJERES CON LA CONSTRUCCIÓN DEL SALÓN DE USOS MÚLTIPLES, SITO EN AV. CARABINEROS S/N ENTRE BLVD. LUIS DONALDO COLOSIO Y CALLE ACCESO LOS DEPORTISTAS, EN ESTA CIUDAD DE LA PAZ.</v>
      </c>
      <c r="B5" s="62"/>
      <c r="C5" s="63"/>
      <c r="D5" s="76" t="str">
        <f>+'CATALOGO DE CONCEPTOS'!D6:G6</f>
        <v>LICITACION:</v>
      </c>
      <c r="E5" s="77"/>
      <c r="F5" s="77"/>
      <c r="G5" s="78"/>
    </row>
    <row r="6" spans="1:7" ht="23.1" customHeight="1" thickBot="1" x14ac:dyDescent="0.25">
      <c r="A6" s="64"/>
      <c r="B6" s="65"/>
      <c r="C6" s="66"/>
      <c r="D6" s="25"/>
      <c r="E6" s="60" t="str">
        <f>+'CATALOGO DE CONCEPTOS'!E7:F7</f>
        <v>LPO-000000007-037-2023</v>
      </c>
      <c r="F6" s="60"/>
      <c r="G6" s="26"/>
    </row>
    <row r="7" spans="1:7" ht="44.25" customHeight="1" x14ac:dyDescent="0.2">
      <c r="A7" s="67"/>
      <c r="B7" s="68"/>
      <c r="C7" s="69"/>
      <c r="D7" s="76" t="s">
        <v>10</v>
      </c>
      <c r="E7" s="77"/>
      <c r="F7" s="77"/>
      <c r="G7" s="78"/>
    </row>
    <row r="8" spans="1:7" ht="23.1" customHeight="1" thickBot="1" x14ac:dyDescent="0.25">
      <c r="A8" s="70"/>
      <c r="B8" s="71"/>
      <c r="C8" s="72"/>
      <c r="D8" s="25"/>
      <c r="E8" s="60" t="str">
        <f>+'CATALOGO DE CONCEPTOS'!E9</f>
        <v>FASP-UI-03-2023/03</v>
      </c>
      <c r="F8" s="60"/>
      <c r="G8" s="26"/>
    </row>
    <row r="10" spans="1:7" ht="15.75" x14ac:dyDescent="0.2">
      <c r="A10" s="57" t="str">
        <f>+'CATALOGO DE CONCEPTOS'!A13</f>
        <v>I.-</v>
      </c>
      <c r="B10" s="7" t="str">
        <f>+'CATALOGO DE CONCEPTOS'!B13</f>
        <v>PRELIMINARES</v>
      </c>
      <c r="G10" s="28">
        <f>+'CATALOGO DE CONCEPTOS'!G16</f>
        <v>137</v>
      </c>
    </row>
    <row r="11" spans="1:7" ht="15.75" x14ac:dyDescent="0.2">
      <c r="A11" s="57" t="str">
        <f>+'CATALOGO DE CONCEPTOS'!A17</f>
        <v>II.-</v>
      </c>
      <c r="B11" s="7" t="str">
        <f>+'CATALOGO DE CONCEPTOS'!B17</f>
        <v>CIMENTACION</v>
      </c>
      <c r="G11" s="28">
        <f>+'CATALOGO DE CONCEPTOS'!G29</f>
        <v>350.9</v>
      </c>
    </row>
    <row r="12" spans="1:7" ht="15.75" x14ac:dyDescent="0.2">
      <c r="A12" s="29" t="str">
        <f>+'CATALOGO DE CONCEPTOS'!A30</f>
        <v>III.-</v>
      </c>
      <c r="B12" s="30" t="str">
        <f>+'CATALOGO DE CONCEPTOS'!B30</f>
        <v>ALBAÑILERÍA Y ACABADOS</v>
      </c>
      <c r="G12" s="28">
        <f>+'CATALOGO DE CONCEPTOS'!G49</f>
        <v>2590</v>
      </c>
    </row>
    <row r="13" spans="1:7" ht="15.75" x14ac:dyDescent="0.2">
      <c r="A13" s="57" t="str">
        <f>+'CATALOGO DE CONCEPTOS'!A50</f>
        <v>IV.-</v>
      </c>
      <c r="B13" s="7" t="str">
        <f>+'CATALOGO DE CONCEPTOS'!B50</f>
        <v>ESTRUCTURA</v>
      </c>
      <c r="D13" s="9" t="s">
        <v>16</v>
      </c>
      <c r="G13" s="28">
        <f>+'CATALOGO DE CONCEPTOS'!G54</f>
        <v>190.3</v>
      </c>
    </row>
    <row r="14" spans="1:7" ht="15.75" x14ac:dyDescent="0.2">
      <c r="A14" s="57" t="str">
        <f>+'CATALOGO DE CONCEPTOS'!A55</f>
        <v>V.-</v>
      </c>
      <c r="B14" s="7" t="str">
        <f>+'CATALOGO DE CONCEPTOS'!B55</f>
        <v xml:space="preserve">CANCELERIA </v>
      </c>
      <c r="G14" s="28">
        <f>+'CATALOGO DE CONCEPTOS'!G64</f>
        <v>4</v>
      </c>
    </row>
    <row r="15" spans="1:7" ht="15.75" x14ac:dyDescent="0.2">
      <c r="A15" s="57" t="str">
        <f>+'CATALOGO DE CONCEPTOS'!A65</f>
        <v>VI.-</v>
      </c>
      <c r="B15" s="7" t="str">
        <f>+'CATALOGO DE CONCEPTOS'!B65</f>
        <v>INSTALACIONES ELECTRICAS</v>
      </c>
      <c r="G15" s="27">
        <f>+'CATALOGO DE CONCEPTOS'!G91</f>
        <v>333</v>
      </c>
    </row>
    <row r="16" spans="1:7" ht="15.75" x14ac:dyDescent="0.2">
      <c r="A16" s="7"/>
      <c r="G16" s="27"/>
    </row>
    <row r="17" spans="1:7" x14ac:dyDescent="0.2">
      <c r="A17" s="7"/>
      <c r="G17" s="2"/>
    </row>
    <row r="18" spans="1:7" ht="15.75" x14ac:dyDescent="0.2">
      <c r="A18" s="7"/>
      <c r="G18" s="27"/>
    </row>
    <row r="20" spans="1:7" ht="15.75" x14ac:dyDescent="0.2">
      <c r="E20" s="9" t="s">
        <v>7</v>
      </c>
      <c r="G20" s="28">
        <f>SUM(G10:G19)</f>
        <v>3605.2</v>
      </c>
    </row>
    <row r="21" spans="1:7" x14ac:dyDescent="0.2">
      <c r="G21" s="29"/>
    </row>
    <row r="22" spans="1:7" ht="15.75" x14ac:dyDescent="0.2">
      <c r="E22" s="9" t="s">
        <v>8</v>
      </c>
      <c r="G22" s="28">
        <f>ROUND(G20*0.16,2)</f>
        <v>576.83000000000004</v>
      </c>
    </row>
    <row r="23" spans="1:7" ht="15.75" x14ac:dyDescent="0.2">
      <c r="G23" s="28"/>
    </row>
    <row r="24" spans="1:7" ht="15.75" x14ac:dyDescent="0.2">
      <c r="E24" s="9" t="s">
        <v>9</v>
      </c>
      <c r="G24" s="28">
        <f>+G22+G20</f>
        <v>4182.03</v>
      </c>
    </row>
    <row r="26" spans="1:7" ht="15.75" x14ac:dyDescent="0.25">
      <c r="B26" s="79" t="s">
        <v>12</v>
      </c>
      <c r="C26" s="79"/>
      <c r="D26" s="79"/>
    </row>
    <row r="28" spans="1:7" x14ac:dyDescent="0.2">
      <c r="B28" s="7" t="s">
        <v>11</v>
      </c>
    </row>
  </sheetData>
  <mergeCells count="8">
    <mergeCell ref="B26:D26"/>
    <mergeCell ref="A2:G2"/>
    <mergeCell ref="D5:G5"/>
    <mergeCell ref="D7:G7"/>
    <mergeCell ref="A3:G3"/>
    <mergeCell ref="E6:F6"/>
    <mergeCell ref="E8:F8"/>
    <mergeCell ref="A5:C8"/>
  </mergeCells>
  <pageMargins left="0.11811023622047245" right="0.11811023622047245" top="0.35433070866141736" bottom="0.35433070866141736" header="0.31496062992125984" footer="0.31496062992125984"/>
  <pageSetup scale="7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CATALOGO DE CONCEPTOS</vt:lpstr>
      <vt:lpstr>RESUMENOK</vt:lpstr>
      <vt:lpstr>'CATALOGO DE CONCEPTOS'!Área_de_impresión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2023-06-16T18:53:41Z</cp:lastPrinted>
  <dcterms:created xsi:type="dcterms:W3CDTF">2016-01-22T15:23:15Z</dcterms:created>
  <dcterms:modified xsi:type="dcterms:W3CDTF">2023-06-23T21:48:01Z</dcterms:modified>
</cp:coreProperties>
</file>