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MARTIN 2023\LICITACIONES 2023 PRESUPUESTOS\PREPARACION DE CATALOGO PARA AURELIA\TECH  VILLA MORELOS\PLANOS Y PRESUPUESTO VILLA MORELOS\"/>
    </mc:Choice>
  </mc:AlternateContent>
  <bookViews>
    <workbookView xWindow="0" yWindow="0" windowWidth="21600" windowHeight="9510"/>
  </bookViews>
  <sheets>
    <sheet name="CATALOGO DE CONCEPTOS" sheetId="10" r:id="rId1"/>
    <sheet name="RESUMENOK" sheetId="12" r:id="rId2"/>
  </sheets>
  <externalReferences>
    <externalReference r:id="rId3"/>
  </externalReferences>
  <definedNames>
    <definedName name="\c" localSheetId="1">#REF!</definedName>
    <definedName name="\c">#REF!</definedName>
    <definedName name="\l" localSheetId="1">#REF!</definedName>
    <definedName name="\l">#REF!</definedName>
    <definedName name="\p" localSheetId="1">#REF!</definedName>
    <definedName name="\p">#REF!</definedName>
    <definedName name="\v" localSheetId="1">#REF!</definedName>
    <definedName name="\v">#REF!</definedName>
    <definedName name="_del10" localSheetId="1">#REF!</definedName>
    <definedName name="_del10">#REF!</definedName>
    <definedName name="_del12" localSheetId="1">#REF!</definedName>
    <definedName name="_del12">#REF!</definedName>
    <definedName name="_del2" localSheetId="1">#REF!</definedName>
    <definedName name="_del2">#REF!</definedName>
    <definedName name="_del3" localSheetId="1">#REF!</definedName>
    <definedName name="_del3">#REF!</definedName>
    <definedName name="_del4" localSheetId="1">#REF!</definedName>
    <definedName name="_del4">#REF!</definedName>
    <definedName name="_del5" localSheetId="1">#REF!</definedName>
    <definedName name="_del5">#REF!</definedName>
    <definedName name="_del6" localSheetId="1">#REF!</definedName>
    <definedName name="_del6">#REF!</definedName>
    <definedName name="_del8" localSheetId="1">#REF!</definedName>
    <definedName name="_del8">#REF!</definedName>
    <definedName name="A_IMPRESIÓN_IM" localSheetId="1">#REF!</definedName>
    <definedName name="A_IMPRESIÓN_IM">#REF!</definedName>
    <definedName name="Ancho" localSheetId="1">#REF!</definedName>
    <definedName name="Ancho">#REF!</definedName>
    <definedName name="APECONOMICA" localSheetId="1">[1]CCALIF!#REF!</definedName>
    <definedName name="APECONOMICA">[1]CCALIF!#REF!</definedName>
    <definedName name="APERTURA" localSheetId="1">[1]REGP01!#REF!</definedName>
    <definedName name="APERTURA">[1]REGP01!#REF!</definedName>
    <definedName name="aprog" localSheetId="1">#REF!</definedName>
    <definedName name="aprog">#REF!</definedName>
    <definedName name="APTECNICA" localSheetId="1">[1]CCALIF!#REF!</definedName>
    <definedName name="APTECNICA">[1]CCALIF!#REF!</definedName>
    <definedName name="_xlnm.Print_Area" localSheetId="0">'CATALOGO DE CONCEPTOS'!$A$12:$G$72</definedName>
    <definedName name="_xlnm.Print_Area" localSheetId="1">RESUMENOK!#REF!</definedName>
    <definedName name="_xlnm.Print_Area">#REF!</definedName>
    <definedName name="Área_de_impresión1" localSheetId="1">#REF!</definedName>
    <definedName name="Área_de_impresión1">#REF!</definedName>
    <definedName name="ClaveFasar" localSheetId="1">#REF!</definedName>
    <definedName name="ClaveFasar">#REF!</definedName>
    <definedName name="descripcion" localSheetId="1">#REF!</definedName>
    <definedName name="descripcion">#REF!</definedName>
    <definedName name="diam" localSheetId="1">#REF!</definedName>
    <definedName name="diam">#REF!</definedName>
    <definedName name="elementos" localSheetId="1">#REF!</definedName>
    <definedName name="elementos">#REF!</definedName>
    <definedName name="escuadra" localSheetId="1">#REF!</definedName>
    <definedName name="escuadra">#REF!</definedName>
    <definedName name="FALLO" localSheetId="1">[1]REGP01!#REF!</definedName>
    <definedName name="FALLO">[1]REGP01!#REF!</definedName>
    <definedName name="FD" localSheetId="1">#REF!</definedName>
    <definedName name="FD">#REF!</definedName>
    <definedName name="FinReng" localSheetId="1">#REF!</definedName>
    <definedName name="FinReng">#REF!</definedName>
    <definedName name="INICATCC" localSheetId="1">#REF!</definedName>
    <definedName name="INICATCC">#REF!</definedName>
    <definedName name="inicio" localSheetId="1">#REF!</definedName>
    <definedName name="inicio">#REF!</definedName>
    <definedName name="largo" localSheetId="1">#REF!</definedName>
    <definedName name="largo">#REF!</definedName>
    <definedName name="LargoTotal" localSheetId="1">#REF!</definedName>
    <definedName name="LargoTotal">#REF!</definedName>
    <definedName name="nnn" localSheetId="1">#REF!</definedName>
    <definedName name="nnn">#REF!</definedName>
    <definedName name="Note" localSheetId="1">#REF!</definedName>
    <definedName name="Note">#REF!</definedName>
    <definedName name="noviembre" localSheetId="1">#REF!</definedName>
    <definedName name="noviembre">#REF!</definedName>
    <definedName name="NUMERO" localSheetId="1">#REF!</definedName>
    <definedName name="NUMERO">#REF!</definedName>
    <definedName name="ÑÑÑ" localSheetId="1">[1]REGP01!#REF!</definedName>
    <definedName name="ÑÑÑ">[1]REGP01!#REF!</definedName>
    <definedName name="octubre" localSheetId="1">#REF!</definedName>
    <definedName name="octubre">#REF!</definedName>
    <definedName name="OK" localSheetId="1">#REF!</definedName>
    <definedName name="OK">#REF!</definedName>
    <definedName name="pzas" localSheetId="1">#REF!</definedName>
    <definedName name="pzas">#REF!</definedName>
    <definedName name="q" localSheetId="1">#REF!</definedName>
    <definedName name="q">#REF!</definedName>
    <definedName name="RelacionNueva" localSheetId="1">#REF!</definedName>
    <definedName name="RelacionNueva">#REF!</definedName>
    <definedName name="SalarioBase" localSheetId="1">#REF!</definedName>
    <definedName name="SalarioBase">#REF!</definedName>
    <definedName name="SalarioNominal" localSheetId="1">#REF!</definedName>
    <definedName name="SalarioNominal">#REF!</definedName>
    <definedName name="SepVar" localSheetId="1">#REF!</definedName>
    <definedName name="SepVar">#REF!</definedName>
    <definedName name="_xlnm.Print_Titles" localSheetId="0">'CATALOGO DE CONCEPTOS'!$1:$11</definedName>
    <definedName name="_xlnm.Print_Titles" localSheetId="1">RESUMENOK!$1:$8</definedName>
    <definedName name="_xlnm.Print_Titles">#REF!</definedName>
  </definedNames>
  <calcPr calcId="162913" fullPrecision="0"/>
</workbook>
</file>

<file path=xl/calcChain.xml><?xml version="1.0" encoding="utf-8"?>
<calcChain xmlns="http://schemas.openxmlformats.org/spreadsheetml/2006/main">
  <c r="E43" i="10" l="1"/>
  <c r="E59" i="10" l="1"/>
  <c r="H59" i="10"/>
  <c r="A16" i="12" l="1"/>
  <c r="A14" i="12"/>
  <c r="A13" i="12"/>
  <c r="A12" i="12"/>
  <c r="A10" i="12"/>
  <c r="B16" i="12"/>
  <c r="B14" i="12"/>
  <c r="B13" i="12"/>
  <c r="B12" i="12"/>
  <c r="B10" i="12"/>
  <c r="H72" i="10"/>
  <c r="E71" i="10"/>
  <c r="E70" i="10"/>
  <c r="H70" i="10" s="1"/>
  <c r="E69" i="10"/>
  <c r="G69" i="10" s="1"/>
  <c r="E68" i="10"/>
  <c r="H68" i="10" s="1"/>
  <c r="E67" i="10"/>
  <c r="G67" i="10" s="1"/>
  <c r="E66" i="10"/>
  <c r="H66" i="10" s="1"/>
  <c r="E65" i="10"/>
  <c r="G65" i="10" s="1"/>
  <c r="E64" i="10"/>
  <c r="H64" i="10" s="1"/>
  <c r="E63" i="10"/>
  <c r="G63" i="10" s="1"/>
  <c r="E62" i="10"/>
  <c r="H62" i="10" s="1"/>
  <c r="E61" i="10"/>
  <c r="G61" i="10" s="1"/>
  <c r="E60" i="10"/>
  <c r="H60" i="10" s="1"/>
  <c r="E58" i="10"/>
  <c r="G58" i="10" s="1"/>
  <c r="E57" i="10"/>
  <c r="H57" i="10" s="1"/>
  <c r="E56" i="10"/>
  <c r="G56" i="10" s="1"/>
  <c r="E55" i="10"/>
  <c r="H55" i="10" s="1"/>
  <c r="E54" i="10"/>
  <c r="G54" i="10" s="1"/>
  <c r="E53" i="10"/>
  <c r="H53" i="10" s="1"/>
  <c r="E52" i="10"/>
  <c r="G52" i="10" s="1"/>
  <c r="E51" i="10"/>
  <c r="H51" i="10" s="1"/>
  <c r="E50" i="10"/>
  <c r="G50" i="10" s="1"/>
  <c r="E49" i="10"/>
  <c r="H49" i="10" s="1"/>
  <c r="E48" i="10"/>
  <c r="G48" i="10" s="1"/>
  <c r="E47" i="10"/>
  <c r="H47" i="10" s="1"/>
  <c r="E46" i="10"/>
  <c r="E45" i="10"/>
  <c r="H45" i="10" s="1"/>
  <c r="E44" i="10"/>
  <c r="G44" i="10" s="1"/>
  <c r="H43" i="10"/>
  <c r="E42" i="10"/>
  <c r="G42" i="10" s="1"/>
  <c r="E41" i="10"/>
  <c r="H41" i="10" s="1"/>
  <c r="E40" i="10"/>
  <c r="G40" i="10" s="1"/>
  <c r="E39" i="10"/>
  <c r="H39" i="10" s="1"/>
  <c r="E38" i="10"/>
  <c r="G38" i="10" s="1"/>
  <c r="E37" i="10"/>
  <c r="H37" i="10" s="1"/>
  <c r="E36" i="10"/>
  <c r="G36" i="10" s="1"/>
  <c r="E35" i="10"/>
  <c r="H35" i="10" s="1"/>
  <c r="E34" i="10"/>
  <c r="G34" i="10" s="1"/>
  <c r="E33" i="10"/>
  <c r="H33" i="10" s="1"/>
  <c r="E32" i="10"/>
  <c r="G31" i="10"/>
  <c r="E31" i="10"/>
  <c r="H31" i="10" s="1"/>
  <c r="E30" i="10"/>
  <c r="G30" i="10" s="1"/>
  <c r="E29" i="10"/>
  <c r="H29" i="10" s="1"/>
  <c r="E28" i="10"/>
  <c r="G28" i="10" s="1"/>
  <c r="E27" i="10"/>
  <c r="H27" i="10" s="1"/>
  <c r="E26" i="10"/>
  <c r="G26" i="10" s="1"/>
  <c r="E25" i="10"/>
  <c r="H25" i="10" s="1"/>
  <c r="E24" i="10"/>
  <c r="G24" i="10" s="1"/>
  <c r="E23" i="10"/>
  <c r="H23" i="10" s="1"/>
  <c r="E22" i="10"/>
  <c r="G22" i="10" s="1"/>
  <c r="E21" i="10"/>
  <c r="H21" i="10" s="1"/>
  <c r="E20" i="10"/>
  <c r="G20" i="10" s="1"/>
  <c r="E19" i="10"/>
  <c r="H19" i="10" s="1"/>
  <c r="E18" i="10"/>
  <c r="G18" i="10" s="1"/>
  <c r="E17" i="10"/>
  <c r="H17" i="10" s="1"/>
  <c r="E16" i="10"/>
  <c r="G16" i="10" s="1"/>
  <c r="E15" i="10"/>
  <c r="H15" i="10" s="1"/>
  <c r="G70" i="10" l="1"/>
  <c r="G15" i="10"/>
  <c r="G47" i="10"/>
  <c r="G23" i="10"/>
  <c r="G39" i="10"/>
  <c r="G55" i="10"/>
  <c r="G62" i="10"/>
  <c r="G19" i="10"/>
  <c r="G27" i="10"/>
  <c r="G35" i="10"/>
  <c r="G43" i="10"/>
  <c r="G51" i="10"/>
  <c r="G66" i="10"/>
  <c r="G17" i="10"/>
  <c r="G21" i="10"/>
  <c r="G25" i="10"/>
  <c r="G29" i="10"/>
  <c r="G33" i="10"/>
  <c r="G37" i="10"/>
  <c r="G41" i="10"/>
  <c r="G45" i="10"/>
  <c r="G49" i="10"/>
  <c r="G53" i="10"/>
  <c r="G57" i="10"/>
  <c r="G60" i="10"/>
  <c r="G64" i="10"/>
  <c r="G68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44" i="10"/>
  <c r="H46" i="10"/>
  <c r="H48" i="10"/>
  <c r="H50" i="10"/>
  <c r="H52" i="10"/>
  <c r="H54" i="10"/>
  <c r="H56" i="10"/>
  <c r="H58" i="10"/>
  <c r="H61" i="10"/>
  <c r="H63" i="10"/>
  <c r="H65" i="10"/>
  <c r="H67" i="10"/>
  <c r="H69" i="10"/>
  <c r="E14" i="10"/>
  <c r="G59" i="10" l="1"/>
  <c r="G14" i="12" s="1"/>
  <c r="G71" i="10"/>
  <c r="G16" i="12" s="1"/>
  <c r="G46" i="10"/>
  <c r="G13" i="12" s="1"/>
  <c r="B12" i="10"/>
  <c r="G14" i="10" l="1"/>
  <c r="G32" i="10" s="1"/>
  <c r="G72" i="10" l="1"/>
  <c r="G10" i="12"/>
  <c r="G20" i="12" s="1"/>
  <c r="H14" i="10"/>
  <c r="H71" i="10" s="1"/>
  <c r="A5" i="12"/>
  <c r="E8" i="12" l="1"/>
  <c r="E6" i="12"/>
  <c r="G22" i="12" l="1"/>
  <c r="G24" i="12" s="1"/>
</calcChain>
</file>

<file path=xl/sharedStrings.xml><?xml version="1.0" encoding="utf-8"?>
<sst xmlns="http://schemas.openxmlformats.org/spreadsheetml/2006/main" count="157" uniqueCount="113">
  <si>
    <t>CLAVE</t>
  </si>
  <si>
    <t>UNIDAD</t>
  </si>
  <si>
    <t>CONCEPTO</t>
  </si>
  <si>
    <t>CANTIDAD</t>
  </si>
  <si>
    <t>PRECIO UNITARIO</t>
  </si>
  <si>
    <t>TOTAL</t>
  </si>
  <si>
    <t>PRECIO UNITARIO CON LETRA</t>
  </si>
  <si>
    <t>SUBTOTAL:</t>
  </si>
  <si>
    <t>I.VA.A 16%</t>
  </si>
  <si>
    <t>IMPORTE TOTAL</t>
  </si>
  <si>
    <t>INVITACION:</t>
  </si>
  <si>
    <t>CONCURSO:</t>
  </si>
  <si>
    <t>RP-  2023/</t>
  </si>
  <si>
    <t xml:space="preserve"> </t>
  </si>
  <si>
    <t>IMPORTE TOTAL DE LA PRESENTE PROPUESTA SIN INCLUIR I.V.A.:</t>
  </si>
  <si>
    <t xml:space="preserve">                                                    CATALOGO DE CONCEPTOS Y CANTIDADES DE OBRA</t>
  </si>
  <si>
    <t xml:space="preserve">                                                    R E S U M E N</t>
  </si>
  <si>
    <t>M2</t>
  </si>
  <si>
    <t>Z</t>
  </si>
  <si>
    <t>M3</t>
  </si>
  <si>
    <t>PZA</t>
  </si>
  <si>
    <t>ML</t>
  </si>
  <si>
    <t>KG</t>
  </si>
  <si>
    <t>SUBTOTAL DE ESTRUCTURA</t>
  </si>
  <si>
    <t>IMPORTE TOTAL:</t>
  </si>
  <si>
    <t>REHABILITACIÓN</t>
  </si>
  <si>
    <t xml:space="preserve">REHABILITACION DE JUEGO INFANTIL O  MOBILIARIO URBANO EXISTENE , INCLUYE; CARGO DIRECTO POR EL COSTO DE LOS MATERIALES Y MANO DE OBRA QUE INTERVENGAN, FLETE DE OBRA A TALLER Y TALLER-OBRA , DESPERDICIO, ACARREO HASTA EL LUGAR DE SU UTILIZACIÓN, TRAZO Y NIVELACIÓN, LIMPIEZA DEL  ELEMENTO , MUERTOS DE CONCRETO PARA FIJACION, CORTES NECESARIOS , RETIRO DE PINTURA EXISTENTE , ENERGÍA ELÉCTRICA, OXÍGENO Y ACETILENO, SOLDADO, SOLDADURA, ELECTRODOS,  ESMERILADO, RESANES, PINTURA ANTICORROSIVA CROMATO DE ZINC DOS MANOS Y PINTURA ESMALTE EN DOS MANOS EN COLOR ESPECIFICADO POR EL SUPERVISOR, HABILITADO, ARMADO, LIMPIEZA Y RETIRO DE SOBRANTES FUERA DE OBRA, EQUIPO DE SEGURIDAD, INSTALACIONES ESPECÍFICAS, DEPRECIACIÓN Y DEMÁS DERIVADOS DEL USO DE HERRAMIENTA Y EQUIPO. </t>
  </si>
  <si>
    <t>COLUMPIO COMBINADO CON ESCALADA DE RED EN MEDIDAS 3.00X1.00X2.20MTS  INC. SUSTITUCION DE RED Y SUSTITUCION DE ASIENTO EN COLUMPIO.</t>
  </si>
  <si>
    <t xml:space="preserve">SUBE Y BAJA DE DOS PIEZAS  4 PLAZAS DE 3.00X2.00X.70 MTS. </t>
  </si>
  <si>
    <t xml:space="preserve">CESTO DE BASURA  DE .60CMSDE DIAMETRO Y 1.20 DE ALTURA </t>
  </si>
  <si>
    <t>RETIRO  SIN RECUPERACION, INCLUYE: CARGO DIRECTO POR EL COSTO DE LA MANO DE OBRA REQUERIDA, , LIMPIEZA, ANDAMIOS A CUAQUIER ALTURA,  CARGA, ACARREO Y DESCARGA HASTA EL BASURERO MUNICIPAL, EQUIPO DE SEGURIDAD, INSTALACIONES ESPECÍFICAS, DEPRECIACIÓN Y DEMÁS DERIVADOS DEL USO DE HERRAMIENTA Y EQUIPO EN CUALQUIER NIVEL</t>
  </si>
  <si>
    <t>JUEGO METALICO EXISTENTE  DE RESBALADILLA (SOLO ESCALERA DE 0.80X1.00X2.50</t>
  </si>
  <si>
    <t>APLANADO EN MUROS, ACABADO FINO CON MORTERO CEMENTO-ARENA 1:3 A PLOMO Y REGLA CURADO Y DEJAR PARTIR EL REPELLADO, ACABADO CON FLOTA O PLANA DE MADERA HASTA OBTENER TEXTURA UNIFORME, SIN OQUEDADES, RAYONES, PROTUBERANCIAS Y ACEPTADO POR LA SUPERVISIÓN, SE DEBERÁ DE CONSIDERAR PARA ESTE TRABAJO: MANO DE OBRA, SUMINISTRO, ELEVACIÓN, MOVIMIENTOS HORIZONTALES, CARGAS, DESCARGAS Y ACARREOS DEL MATERIAL HASTA EL LUGAR DE SU UTILIZACIÓN, HERRAMIENTA, LIMPIEZA Y PREPARACIÓN DE LA SUPERFICIE POR APLANAR (PICADO Y/O HUMEDECIDO DEPENDIENDO DE LA SUPERFICIE), LOS EMBOQUILLADOS, LOS REMATES Y ARISTAS A REGLA, A NIVEL Y A PLOMO (NO SE ADMITEN DESPLOMES MAYORES A 1:300), REGLEADO, CURADO DEL APLANADO, ESPESOR PROMEDIO DEL APLANADO 2.5 CM, ACOPIO Y RETIRO DE DESPERDICIOS A TIRO AUTORIZADO, ANDAMIOS Y LIMPIEZA DE ÁREA DE TRABAJO.</t>
  </si>
  <si>
    <t>SUMINISTRO, COLOCACION E INSTALACION DE JUEGO INFANTILES MARCA JUMBO, INCLUYE; CARGO DIRECTO POR EL COSTO DE LOS MATERIALES Y MANO DE OBRA QUE INTERVENGAN, FLETE A OBRA, DESPERDICIO, ACARREO HASTA EL LUGAR DE SU UTILIZACIÓN, TRAZO Y NIVELACIÓN, DOBLECES, CORTE, ENERGÍA ELÉCTRICA, OXÍGENO Y ACETILENO, SOLDADO, SOLDADURA, ELECTRODOS,  ESMERILADO, RESANES, PINTURA ANTICORROSIVA PRIMARIA EN SU CASO, PINTURA ESMALTE DOS MANOS EN COLOR INDICADO POR SUPERVISION, LIJADO, FIJACION, ANCLAJE A BASE DE MUERTO DE CONCRETO DE 50 X 50 CMS.,  CON PLACA DE ACERO DE 1/2" Y ANCLAS A BASE DE COLL ROLLED (REDONDO LISO) DE 1/2" CON UNA LONG. DE 15 CMS., HABILITADO, ARMADO, LIMPIEZA Y RETIRO DE SOBRANTES FUERA DE OBRA, EQUIPO DE SEGURIDAD, INSTALACIONES ESPECÍFICAS, DEPRECIACIÓN Y DEMÁS DERIVADOS DEL USO DE HERRAMIENTA Y EQUIPO.  (VER DETALLE DE JUEGO Y ANCLAJE EN PLANO)</t>
  </si>
  <si>
    <t>RESBALADILLA DE LAMINA JUM-BO-RES-00-01-00</t>
  </si>
  <si>
    <t xml:space="preserve">REHABILITACION DE CANASTA - PORTERIA, INCLUYE; CARGO DIRECTO POR EL COSTO DE LOS MATERIALES Y MANO DE OBRA QUE INTERVENGAN, FLETE A OBRA, DESPERDICIO, ACARREO HASTA EL LUGAR DE SU UTILIZACIÓN, TRAZO Y NIVELACIÓN, LIMPIEZA DEL TUBO DE 4" CON ESCARDA, DOBLECES , CORTE, ENERGÍA ELÉCTRICA, OXÍGENO Y ACETILENO, SOLDADO, SOLDADURA, ELECTRODOS,  ESMERILADO, RESANES, PINTURA ANTICORROSIVA CROMATO DE ZINC DOS MANOS, PINTURA ANTICORROSINA PRIMARIA EN SU CASO DOS MANOS Y PINTURA ESMALTE EN DOS MANOS EN COLOR ESPECIFICADO POR EL SUPERVISOR, HABILITADO, ARMADO, LIMPIEZA Y RETIRO DE SOBRANTES FUERA DE OBRA, EQUIPO DE SEGURIDAD, INSTALACIONES ESPECÍFICAS, DEPRECIACIÓN Y DEMÁS DERIVADOS DEL USO DE HERRAMIENTA Y EQUIPO. </t>
  </si>
  <si>
    <t xml:space="preserve">A BASE DE PINTURA EN TUBO DE 4" Y RETIRO DE LA MADERA DEL TABLERO EXISTENTE, POSTERIORMENTE COLOCACION DE TRIPLAY DE MADERA DE 3/4"  CON ACABADO Y SELLADO PARA EVITAR SU DESGASTE,  SUSTITUCION DE AROS TIPO PROFESIONAL CON RED.   PINTURA DE LINEAS DE ACUERDO A ESPECIFICACIONES                  </t>
  </si>
  <si>
    <t xml:space="preserve">SUMINISTRO, HABILITADO Y COLOCACIÓN DE POSTES  (2 PIEZAS) EN CANCHA DE VOLEIBOL CON TUBO NEGRO CED 30 DE 2 1/2" 2.55 M.. DE ALTURA COLOR BLANCO, INCLUYE: GANCHO DE METAL DE 1/4" CON RONDANA Y TUERCA HEXAGONAL, CASQUILLO CON TUBO NEGRO 3" CEDULA 30 DE 70 CM. UNA MANO DE PRIMARIO EPÓXICO ANTICORROSIVO EA P-10 COLOR BLANCO CON CATALIZADOR DISOLUCIÓN A BASE DE SOLVENTE Y 2 MANOS DE PINTURA ESMALTE EN ACABADO FINAL, COLOR DEFINIDO POR LA RESIDENCIA, HABILITADO DE CAMISA CON TUBO DE  ACERO EXISTENTE EN PISO  LIMPIEZA,  DESAZOLVE </t>
  </si>
  <si>
    <t>JGO</t>
  </si>
  <si>
    <t>REHABILITACION DE ALUMBRADO EXISTENTE  A BASE DE POSTE METALICO Y REFLECTORES  INC. DESMONTAJE Y MONTAJE Y REDIRECCIONAMIENTO DE REFLECTOR, REVISION Y REPARACION DE CABLEADO Y TUBERIA EXISTENTE ADEMAS DE CAJAS DE REGISTRO, PREPARACION DE POSTE  ALINEACION PLOMEO Y NIVELACION DE ELEMENTO, RETIRO DE PINTURA EXISTENTE Y APLICACION DE DOS MANOS DE PINTURA ESMALTE  COLOR INDICADO POR LA RESIDENCIA , INCLUYE: MANO DE OBRA, HERRAMIENTA, EQUIPO, DESCONEXIÓN, RETIRO DE SOPORTERÍA, ANDAMIOS, ACARREOS, ACOPIO Y RETIRO DE MATERIAL PRODUCTO DE LOS TRABAJOS A TIRO AUTORIZADO Y LIMPIEZA DEL ÁREA DE TRABAJO.</t>
  </si>
  <si>
    <t xml:space="preserve">REPARACIÓN DE GRIETAS O SEPARACION  DE LOSAS  EN PISO, EN AREA DE CANCHA DE USOS MULTIPLES EXISTENTE, MEDIANTE INYECCIÓN DE UNA BASE EPOXICA DE SIKADUR - 52 PARA LA REPARACION DE FISURAS, INCLUYE: REHILETE, RANURADO, LIMPIEZA DE POLVO, GRASA, ACEITE O CUALQUIER IMPREGNACIÓN QUE PUEDA ACTUAR COMO ELEMENTO QUE PUEDA INHIBIR UNA BUENA ADHERENCIA, TRATANDO LAS GRIETAS Y BACHES CON AGUA A PRESIÓN Y/O AIRE COMPRIMIDO EXENTO DE ACEITE PARA OBTENER UNA LIMPIEZA PROFUNDA, RETIRO DE MATERIAL SUELTO Y DESCASCARADO PRODUCTO DE ANTERIORES REPARACIONES, ACABADO IDÉNTICO AL EXISTENTE, MATERIALES, MANO DE OBRA, CONCEPTO TERMINADO A SATISFACION DE SUPERVISION. </t>
  </si>
  <si>
    <t>TRABAJO DE REPARACION DE PISO DE CONCRETO EN CANCHA DE USOS MULTIPLES CONSISTENTES EN CORTE DE TRAMO EN MAL ESTADO CON REHILETE O CORTADORA DE DISCO DE DIAMANTE   PREPARACION DE SUPERFICIE  LIMPIEZA DE RESIDUOS, HUMEDECIMIENTO COMPACTACION DE AREA,  COLOCACION DE VARILLA LISA POR LADO A CADA 50 CMS COMO ELEMENTO DE UNION Y NIVELACION CON PISO EXISTENTE  APLICACION DE SIKADUR EN PERFORACION Y COMO ELEMENTO DE ADHERENCIA CON CONCRETO VIEJO, MALLALAC 6-6/10-10 CONCRETO FÇ=200 KG /CM2  INCLUYE: MANO DE OBRA, HERRAMIENTA, EQUIPO, ACARREOS, ACOPIO Y RETIRO DE MATERIAL PRODUCTO DE LOS TRABAJOS A TIRO AUTORIZADO Y LIMPIEZA DEL ÁREA DE TRABAJO.</t>
  </si>
  <si>
    <t xml:space="preserve">SUMINISTRO Y APLICACIÓN DE PINTURA TIPO EPOXICO CON ENDURECEDOR POLIAMIDICO ACABADO BRILLANTE CON UNO DE BASE / UNO DE CATALIZADOR PROMETAL E-1500 DE PRISA, PREVIA LIMPIEZA DE LA SUPERFICIE CON DOS PARTES DE AGUA POR UNA DE ÁCIDO MURIÁTICO, INCLUYE: TRAZO, EMPAPELADO Y LIMPIEZA,  EN LÍNEA DE CANCHA DE BASQUETBOL Y VOLEIBOL. </t>
  </si>
  <si>
    <t xml:space="preserve">SUMINISTRO Y APLICACIÓN DE PINTURA TIPO EPOXICO CON ENDURECEDOR POLIAMIDICO ACABADO BRILLANTE CON UNO DE BASE / UNO DE CATALIZADOR PROMETAL E-1500 DE PRISA, A DOS MANOS  COLOR INDICADO POR LA RESIDENCIA,  PREVIA LIMPIEZA DE LA SUPERFICIE CON DOS PARTES DE AGUA POR UNA DE ÁCIDO MURIÁTICO, INCLUYE: MATERIAL MANO DE OBRA,  LIMPIEZA </t>
  </si>
  <si>
    <t xml:space="preserve">ELABORACION  DE MURAL EN PARED EXISTENTE EN COLINDANCIA , ALUCIVO A TEMA DADO POR AUTORIDAD CORRESPONDIENTE Y CONFIRMADO POR LA RESIDENCA HASTA UNA ALTURA MAXIMA DE 6.00 MTS, AREA A CONSIDERAR DE 135 M2 INC. MATERIAL Y MANO DE OBRA ANDAMIOS, HERRAMIETA EQUIPO NECESARIO, LIMPIEZA FINAL.  </t>
  </si>
  <si>
    <t xml:space="preserve">SUBTOTAL DE TRABAJOS DE REHABILITACION </t>
  </si>
  <si>
    <t xml:space="preserve">CONSTRUCCION DE TECHUMBRE </t>
  </si>
  <si>
    <t xml:space="preserve">CIMENTACION </t>
  </si>
  <si>
    <t>2.1.1</t>
  </si>
  <si>
    <t>LIMPIEZA, TRAZO Y NIVELACIÓN DEL TERRENO CON EQUIPO TOPOGRÁFICO; INCLUYE: NIVEL DE MANGUERA Y NIVELETAS CON POLINES Y FAJILLAS, HILOS, CAL, MANO DE OBRA Y HERRAMIENTA, DESPALME DE TERRENO VEGETAL CAPA DE 20 CM. Y RETIRO DE LA MISMA FUERA DE LA OBRA, COLOCACIÓN DE BANCO DE NIVEL SEGÚN ESPECIFICACIONES. ( ÁREA DE EDIFICIO ).</t>
  </si>
  <si>
    <t>2.1.2</t>
  </si>
  <si>
    <t>EXCAVACIÓN A MANO EN TERRENO TIPO "A" INVESTIGADO EN OBRA POR EL CONTRATISTA, A CUALQUIER PROFUNDIDAD, INCLUYE: AFINE DE TALUDES, SOBRE EXCAVACIÓN POR ÁNGULO DE REPOSO DE MATERIAL, COMPACTACIÓN DE FONDO DE CEPAS.</t>
  </si>
  <si>
    <t>2.1.3</t>
  </si>
  <si>
    <t>PLANTILLA DE CONCRETO HECHO EN OBRA F´C= 100 KG/CM2 DE 5 CM. DE ESPESOR, APALILLADA Y NIVELADA, INCLUYE: CIMBRA, DESCIMBRADO, COMPACTACIÓN DEL FONDO, APLICACIÓN DE RIEGO CON AGUA PREVIO AL COLADO VACIADO, NIVELADO Y CURADO DEL CONCRETO, EQUIPO INDIVIDUAL DE PROTECCIÓN, MANO DE OBRA Y HERRAMIENTA.</t>
  </si>
  <si>
    <t>2.1.4</t>
  </si>
  <si>
    <t xml:space="preserve">TRABE DE LIGA DE 0.20X0.30 MTS. ARMADA CON 4 VS No. 3 Y EST. No. 2 A/C  20 CMS . CONCRETO F'C= 250 KG/CM2, CIMBRA COMUN, DESCIMBRA, CURADO, VIBRADO, TRASLAPES, AMARRES, DESPERDICIOS, CONCEPTO A SATISFACCION DE SUPERVISION. </t>
  </si>
  <si>
    <t>2.1.5</t>
  </si>
  <si>
    <t>ACERO DE REFUERZO No. 3 EN CIMENTACIÓN  F'Y = 4200 KG/CM2. INCLUYE SUMINISTRO, HABILITADO, ARMADO, TRASLAPES,  DESPERDICIOS Y ACARREO DENTRO DE LA OBRA DEL MATERIAL</t>
  </si>
  <si>
    <t>2.1.6</t>
  </si>
  <si>
    <t>ACERO DE REFUERZO No. 5 EN CIMENTACIÓN  F'Y = 4200 KG/CM2. INCLUYE SUMINISTRO, HABILITADO, ARMADO, TRASLAPES, DESPERDICIOS Y ACARREO DENTRO DE LA OBRA DEL MATERIAL</t>
  </si>
  <si>
    <t>2.1.7</t>
  </si>
  <si>
    <t>ACERO DE REFUERZO No. 6 EN CIMENTACIÓN  F'Y = 4200 KG/CM2. INCLUYE SUMINISTRO, HABILITADO, ARMADO, TRASLAPES, DESPERDICIOS Y ACARREO DENTRO DE LA OBRA DEL MATERIAL</t>
  </si>
  <si>
    <t>2.1.8</t>
  </si>
  <si>
    <t xml:space="preserve">CIMBRA PARA CIMENTACION CON MADERA DE PINO DE 3ra. ACABADO COMUN, MEDIDO POR AREA DE CONTACTO. </t>
  </si>
  <si>
    <t>2.1.9</t>
  </si>
  <si>
    <t>SUMINISTRO Y APLICACIÓN DE IMPERMEABILIZANTE EN CIMENTACION A BASE DE 2 CAPAS DE IMPERTOL 1150 DE RESIKON O SIMILAR, INCLUYE: LIMPIEZA Y PREPARACIÓN DE LA SUPERFICIE Y ACARREO DENTRO DE LA OBRA DEL MATERIAL.</t>
  </si>
  <si>
    <t>2.1.10</t>
  </si>
  <si>
    <t>2.1.11</t>
  </si>
  <si>
    <t>RELLENO Y COMPACTACION DEL MATERIAL PRODUCTO DE EXCAVACION  90% PROCTOR EN CAPAS DE 15 CMS. DE ESPESOR, INCLUYE:  ACARREO DENTRO DE LA OBRA, INCORPORACION DE HUMEDAD, MEDIDO COMPACTADO.</t>
  </si>
  <si>
    <t>SUBTOTAL DE CIMENTACIÓN</t>
  </si>
  <si>
    <t xml:space="preserve">ESTRUCTURA </t>
  </si>
  <si>
    <t>2.2.1</t>
  </si>
  <si>
    <t>2.2.2</t>
  </si>
  <si>
    <t>2.2.3</t>
  </si>
  <si>
    <t>2.2.4</t>
  </si>
  <si>
    <t>SUMINISTRO Y COLOCACION DE REDONDO LISO DE 1/2" COMO LIGA ENTRE POLIN, INCLUYE: TUERCA, RONDAN PLANA, EN CADA POLIN, DESPERDICIOS, PINTURA ANTICORROSIVA Y DE ESMALTE, ELEVACION DEL MATERIAL, BARRENO EN EL POLIN.</t>
  </si>
  <si>
    <t>2.2.5</t>
  </si>
  <si>
    <t>2.2.6</t>
  </si>
  <si>
    <t>SUMINISTRO Y COLOCACION DE LAMINA PINTRO R-72 CAL. 26, INCLUYE: FIJACION A MONTEN CON PIJA AUTORROSCABLE DE 3/4", SELLADOR EN JUNTAS Y TRASLAPES CON SIKAFLEX, ELEVACION DEL MATERIAL, ANDAMIOS, ROLADO Y DESPERDICIOS.</t>
  </si>
  <si>
    <t>2.2.7</t>
  </si>
  <si>
    <t>2.2.8</t>
  </si>
  <si>
    <t xml:space="preserve">SUMINISTRO, COLOCACION Y HABILITADO DE PLACA BASE PARA COLUMNA TIPÒ        C-01 DE ACERO A-36 (650X450X25) MM CON OCHO PERFORACIONES DE 7/8" Ø C/U, INCLUYE: NIVELACION VERTICAL CON GROUT, ANCLADO Y PLOMEO. </t>
  </si>
  <si>
    <t>2.2.9</t>
  </si>
  <si>
    <t>2.2.10</t>
  </si>
  <si>
    <t xml:space="preserve">SUMINISTRO, COLOCACION Y HABILITADO  DE PLACA DE CONEXION TIPO , DE ACERO A-36 (500X350X25 MM), PARA UNION DE COLUMNA (C-1) CON VIGA (V-1) INCLUYE: CORTE PLOMEO, DESPERDICIOS, SOLDADURA E6011 COMO PRELIMINAR Y E7018 COMO FINAL, PINTURA ANTICORROSIVA Y DE ESMALTE A DOS MANOS Y TODO LO NECESARIO.  </t>
  </si>
  <si>
    <t>ASTA BANDERA</t>
  </si>
  <si>
    <t>SUMINISTRO Y COLOCACIÓN DE ASTA BANDERA A BASE DE TUBO DE FIERRO CEDULA 30 6.00 M. 6" Y 2.00 M. 4", 1.00 M  3" TRAMO DE 6" AHOGADO EN DADO CON  6 VARILLAS DE 8 CMS SOLDADAS A TUBO  INCLUYE: PLOMEO, UNA MANO DE PRIMARIO EPÓXICO ANTICORROSIVO EA P-10 COLOR BLANCO CON CATALIZADOR DISOLUCIÓN A BASE DE SOLVENTE Y 2 MANOS DE PINTURA ESMALTE EN ACABADO FINAL, COLOR DEFINIDO POR LA RESIDENCIA, PIOLA Y CARRUCHAS, DADO DE CONCRETO.</t>
  </si>
  <si>
    <t xml:space="preserve">FABRICACION DE ZAPATA  Y DADO DE CONCRETO F¨C= 250 KG/CM2 DE 1.50X1.50X0.15 MTS PARA ZAPATA Y 0.40X0.40X1.50 MTS EN   DADO ARAMADA CON VARILLAS  DEL No. 3 A CADA 20 CMS  EN AMBOS SENTIDOS EN ZAPATAS  PARA DADO 8 VARILLAS DEL No. 4  CON ESTRIBOS DEL No. 3 A CADA 10 CMS . INC. EXCAVACION PLANTILLA  CIMBRADO DESCIMBRADO HABILITADO Y ARMADO DE ACERO, RELLENO Y COMPACTACION, CARGO DIRECTO POR EL COSTO DE LOS MATERIALES, HERRAMIENTA Y MANO DE OBRA QUE INTERVENGAN, FLETES, ACARREOS HASTA EL LUGAR DE SU UTILIZACIÓN, TRAZO, ALINEACIÓN, PLOMEO, NIVELACIÓN,  LIMPIEZA Y RETIRO DE SOBRANTES FUERA DE OBRA,   EQUIPO DE SEGURIDAD, INSTALACIONES ESPECÍFICAS, DEPRECIACIÓN Y DEMÁS CARGOS DERIVADOS DEL USO DE EQUIPO Y HERRAMIENTA EN CUALQUIER NIVEL.   </t>
  </si>
  <si>
    <t>EXCAVACIÓN EN TERRENO INVESTIGADO EN OBRAPOR EL CONTRATISTA  A CUALQUIER PROFUNDIDAD, INCLUYE: AFINE DE TALUDES, SOBRE EXCAVACION POR ANGULO DE REPOSO DE MATERIAL, COMPACTACION DE FONDO DE CEPAS, ACARREO DENTRO Y FUERA DE LA OBRA DEL MATERIAL.</t>
  </si>
  <si>
    <t>PLANTILLA DE CONCRETO HECHO EN OBRA F´C= 100 KG/CM2 DE 6 CM. DE ESPESOR, APALILLADA Y NIVELADA, INCLUYE: CIMBRA, DESCIMBRADO, COMPACTACIÓN DEL FONDO, APLICACIÓN DE RIEGO CON AGUA PREVIO AL COLADO VACIADO, NIVELADO Y CURADO DEL CONCRETO, EQUIPO INDIVIDUAL DE PROTECCIÓN, MANO DE OBRA Y HERRAMIENTA.</t>
  </si>
  <si>
    <t>MURETE DE ENRASE ACABADO COMÚN EN CIMENTACIÓN A BASE DE BLOCK DE CEMENTO DE 15X20X40 CM. (60 KG/CM2), ASENTADO CON MORTERO CEMENTO-ARENA EN PROPORCIÓN DE 1:3 Y CON CELDAS RELLENAS DE CONCRETO F'C= 150 KG/CM2. INCLUYE: DESFONDAR BLOCK Y VARILLA DEL # 3 @ 40 CM.</t>
  </si>
  <si>
    <t>RELLENO Y COMPACTACIÓN DE MATERIAL PRODUCTO DE EXCAVACIÓN A MANO O CON EQUIPO MECÁNICO APLICADO AGUA EN CAPAS DE 20 CM. DE ESPESOR; INCLUYE: ACARREO DENTRO DE LA OBRA, PRUEBAS DE COMPACTACIÓN PROCTOR  90% POR CAPA, CUANDO ASÍ SE INDIQUE EN LAS ESPECIFICACIONES TÉCNICAS DE LA OBRA O LO SOLICITE EL RESIDENTE DE LA OBRA. MEDIR COMPACTADO.</t>
  </si>
  <si>
    <t>MALLA ELECTROSOLDADA 6X6/10-10, SE DEBERÁ CONSIDERAR PARA ESTE TRABAJO: SUMINISTRO Y COLOCACIÓN, CORTES, SUJECIÓN, TRASLAPES, SILLETA PM-50 PLSTIFICADA 4 PZA/M2, MANO DE OBRA, EQUIPO, HERRAMIENTA, ACOPIO Y RETIRO DE DESPERDICIOS A TIRO AUTORIZADO Y LIMPIEZA DEL ÁREA DE TRABAJO.</t>
  </si>
  <si>
    <t>PISO DE CONCRETO F'C=200 KG/CM2 DE 10 CM. DE ESPESOR, ACABADO PULIDO O RAYADO CON BROCHA DE PELO, ACABADO CON VOLTEADOR, REALIZACIÓN DEL TRABAJO POR MÓDULOS NO MAYORES A 3.00 X 3.00 M. INCLUYE: SUMINISTRO DE LOS MATERIALES, ELEVACIÓN, MOVIMIENTOS HORIZONTALES, CARGAS, DESCARGAS Y ACARREOS DEL MATERIAL HASTA EL LUGAR DE SU UTILIZACIÓN, CIMBRA DE FRONTERAS, COLOCACIÓN DE MUESTRAS, NIVELACIÓN, COMPACTACIÓN, LIMPIEZA Y HUMEDECIDO DEL TERRENO, VACIADO, EXTENDIDO, REGLEADO, COMPACTACIÓN Y CURADO DEL CONCRETO, DESCIMBRADO, MANO DE OBRA, HERRAMIENTA Y EQUIPO, ACOPIO Y RETIRO DE DESPERDICIO A TIRO AUTORIZADO Y LIMPIEZA DEL ÁREA DE TRABAJO.</t>
  </si>
  <si>
    <t>SUBTOTAL DE ASTA BANDERA</t>
  </si>
  <si>
    <t>1.1.1.-</t>
  </si>
  <si>
    <t>1.1.2.-</t>
  </si>
  <si>
    <t>1.1.3.-</t>
  </si>
  <si>
    <t>1.2.1</t>
  </si>
  <si>
    <t>1.4.1</t>
  </si>
  <si>
    <t>1.5.1</t>
  </si>
  <si>
    <t>LICITACION:</t>
  </si>
  <si>
    <t>LPO-  2023/</t>
  </si>
  <si>
    <t>OBRA: CONSTRUCCION DE TECHUMBRE DE CENTRO SOCIAL, EN LA LOCALIDAD DE VILLA MORELOS, MUNICIPIO DE COMONDU, BAJA CALIFORNIA SUR.</t>
  </si>
  <si>
    <t xml:space="preserve">CONCRETO F'C= 250 KG/CM2 EN CIMENTACIÓN T.M.A. 3/4", CON UN REVENIMIENTO DE 8-10 CM, INCLUYE: ACARREO, COLADO, VIBRADO, AFINE, CURADO, MUESTRA DE CONCRETO, (7, 14, Y 28 DÍAS). EN ELEMENTOS ESTRUCTURALES COMO ZAPATAS, DADOS, MUROS DE CONCRETO, MÍNIMO UNA MUESTRA POR CADA 20 M3 O CON LA FRECUENCIA QUE LA RESIDENCIA LO CONSIDERE NECESARIO CARGO DIRECTO POR EL COSTO DE LOS MATERIALES, HERRAMIENTA Y MANO DE OBRA QUE INTERVENGAN, ELABORACIÓN DEL CONCRETO, VERTIDO,  COLADO, FLETE A OBRA, DESPERDICIO, ACARREO HASTA EL LUGAR DE UTILIZACIÓN,  LIMPIEZA Y RETIRO DE SOBRANTES FUERA DE OBRA, ELABORACIÓN Y ENTREGA DE RESULTADOS DE PRUEBAS DE LABORATORIO (NMX-C-156-1997-ONNCCE, NMX-155-ONNCCE-2004, NMX-C-083-ONNCCE-2002). EQUIPO DE SEGURIDAD,  INSTALACIONES ESPECÍFICAS, DEPRECIACIÓN Y DEMÁS CARGOS DERIVADOS DEL USO DE EQUIPO Y HERRAMIENTA EN CUALQUIER NIVEL.  </t>
  </si>
  <si>
    <t>SUMINISTRO Y COLOCACION DE VIGA TIPO IPR DE 16"X7" DE 74.5 KG/M (C-1), COMO COLUMNA PARA CONFORMAR MARCO PRINCIPAL EN FORMA DE ARCO, INCLUYE: PINTURA ANTICORROSIVA Y DE ESMALTE A DOS MANOS, SOLDADURA E6011 PARA ETAPA PRELIMINAR Y 7018 PARA ETAPA FINAL, PLACAS DE CONEXION DE 10 MM, (VER DETALLES DE CONEXION EN PLANOS), DESPERDICIOS, MANO DE OBRA, GRUAS Y TODO LO NECESARIO PARA SU CORREECTO FUNCIONAMIENTO.</t>
  </si>
  <si>
    <t xml:space="preserve">SUMINISTRO Y COLOCACION DE VIGA TIPO I.P.R. DE 12"X4" DE 23.8 KG/M (V-1), PARA CONFORMAR MARCO PRINCIPAL EN FORMA DE ARCO; INCLUYE: PINTURA ANTICORROSIVA Y DE ESMALTE A DOS MANOS, SOLDADURA E6011 PARA ETAPA PRELIMINAR Y E7018 PARA ETAPA FINAL, PLACAS DE CONEXION DE 10 MM (VER DETALLES DE CONEXION EN PLANOS), DE DESPERDICIOS, ROLADO LIGERO, MANO DE OBRAS, GRUAS Y TODO LO NECESARIO PARA SU CORRECTO FUNCIONAMIENTO.     </t>
  </si>
  <si>
    <t xml:space="preserve">SUMINISTRO Y COLOCACION DE VIGA TIPO I.P.R. DE 8"X4" DE 22.4 KG/M (V-2), COMO ARRIOSTRE; INCLUYE: PINTURA ANTICORROSIVA Y DE ESMALTE A DOS MANOS, SOLDADURA E6011 PARA ETAPA PRELIMINAR Y E7018 PARA ETAPA FINAL, DESPERDICIOS,  MANO DE OBRAS, GRUAS Y TODO LO NECESARIO PARA SU CORRECTO FUNCIONAMIENTO.     </t>
  </si>
  <si>
    <t xml:space="preserve">SUMINISTRO Y COLOCACION DE POLIN DE LIGA MONTEN SENCILLO 6MT14 (L - 1 ), INCLUYE: ANGULO DE RESPALDO DE 3"X3"X1/4",  SOLDADURA E6011 PARA ETAPA PRELIMINAR Y E7018 PARA ETAPA FINAL, DESPERDICIOS,  MANO DE OBRAS, GRUAS Y TODO LO NECESARIO PARA SU CORRECTO FUNCIONAMIENTO.  </t>
  </si>
  <si>
    <t xml:space="preserve">SUMINISTRO Y COLOCACION DE POLIN MONTEN EN CAJA 6MT14 (ST - 1 ), INCLUYE: ANGULO DE RESPALDO DE 3"X3"X1/4",  SOLDADURA E6011 PARA ETAPA PRELIMINAR Y E7018 PARA ETAPA FINAL, DESPERDICIOS,  MANO DE OBRAS, GRUAS Y TODO LO NECESARIO PARA SU CORRECTO FUNCIONAMIENTO.  </t>
  </si>
  <si>
    <t xml:space="preserve">SUMINISTRO, HABILITADO Y COLOCACION DE ANCLAS DE 0.70 MTS.  DE LONGITUD DE DESARROLLO Y 0.10 MTS DE DOBLECES (PATA) (AN-1), TIPO COLD ROLED DE 3/4" CUERDA DE  0.07 MTS. EN EXTREMO, INCLUYE: NIVELACION Y PLOMEO, PLANTILLA PARA COLOCACION, TUERCAS, ARANDELAS (VER DETALLE EN PLANO AN-1). </t>
  </si>
  <si>
    <t>SUMINISTRO, COLOCACION Y HABILITADO  DE PERFIL P.T.R. 3" VERDE SENCILLO (8.62 KG/M)  PARA CONFORMAR REFUERZOS A TENSION Y COMPRESION (MONTANTES Y DIAGONALES), DE VIGA (V-1), INCLUYE: CORTE, PLOMEO, DESPERDICIOS, SOLDADURA E6011, PINTURA ANTICORROSIVA Y DE ESMALTE, A DOS MANOS Y TODO LO NECESARIO PARA SU CORRECTO FUNCIONAMIENTO.</t>
  </si>
  <si>
    <t>SUMINISTRO Y APLICACIÓN DE PINTURA VINÍLICA DE MARCA Y CALIDAD (AHULADA Y LAVABLE), AUTORIZADA POR EL LA DIRECCION DE OBRAS PUBLICAS, INCLUYE; CARGO DIRECTO POR EL COSTO DE LOS MATERIALES  Y MANO DE OBRA QUE INTERVENGAN, FLETE A OBRA, DESPERDICIO, ACARREO HASTA EL LUGAR DE SU UTILIZACIÓN, PREPARACIÓN DE LA SUPERFICIE, FONDEO, SELLADOR, RETAPADO, EMPLASTECIDO Y APLICACIÓN DE DOS CAPAS COMO MÍNIMO, PROTECCIÓN CON HULE, CINTA O PAPEL, LIMPIEZA Y RETIRO DE SOBRANTES FUERA DE OBRA, EQUIPO DE SEGURIDAD, INSTALACIONES ESPECÍFICAS, DEPRECIACIÓN Y DEMÁS DERIVADOS DEL USO DE HERRAMIENTA Y EQUIPO, EN CUALQUIER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</si>
</sst>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\ ;\(&quot;$&quot;#,##0\)"/>
    <numFmt numFmtId="166" formatCode="_-* #,##0.00\ &quot;€&quot;_-;\-* #,##0.00\ &quot;€&quot;_-;_-* &quot;-&quot;??\ &quot;€&quot;_-;_-@_-"/>
    <numFmt numFmtId="167" formatCode="[$$-80A]#,##0.00"/>
    <numFmt numFmtId="168" formatCode="_ &quot;$&quot;\ * #,##0.00_ ;_ &quot;$&quot;\ * \-#,##0.00_ ;_ &quot;$&quot;\ * &quot;-&quot;??_ ;_ @_ "/>
    <numFmt numFmtId="169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Courier"/>
      <family val="3"/>
    </font>
    <font>
      <b/>
      <sz val="18"/>
      <color indexed="62"/>
      <name val="Cambria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MS Sans Serif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2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38">
    <xf numFmtId="0" fontId="0" fillId="0" borderId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6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6" fillId="0" borderId="0"/>
    <xf numFmtId="0" fontId="2" fillId="0" borderId="0"/>
    <xf numFmtId="0" fontId="2" fillId="0" borderId="0"/>
    <xf numFmtId="0" fontId="1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39" fontId="6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9" fontId="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79">
    <xf numFmtId="0" fontId="0" fillId="0" borderId="0" xfId="0"/>
    <xf numFmtId="4" fontId="14" fillId="0" borderId="0" xfId="0" applyNumberFormat="1" applyFont="1"/>
    <xf numFmtId="0" fontId="14" fillId="0" borderId="0" xfId="0" applyFont="1"/>
    <xf numFmtId="0" fontId="14" fillId="0" borderId="1" xfId="0" applyFont="1" applyBorder="1" applyAlignment="1">
      <alignment horizontal="justify"/>
    </xf>
    <xf numFmtId="4" fontId="14" fillId="0" borderId="1" xfId="0" applyNumberFormat="1" applyFont="1" applyBorder="1" applyAlignment="1">
      <alignment horizontal="center" vertical="top"/>
    </xf>
    <xf numFmtId="4" fontId="14" fillId="0" borderId="1" xfId="0" applyNumberFormat="1" applyFont="1" applyBorder="1" applyAlignment="1">
      <alignment vertical="top"/>
    </xf>
    <xf numFmtId="4" fontId="14" fillId="0" borderId="4" xfId="0" applyNumberFormat="1" applyFont="1" applyBorder="1"/>
    <xf numFmtId="0" fontId="14" fillId="0" borderId="0" xfId="0" applyFont="1" applyAlignment="1">
      <alignment horizontal="justify"/>
    </xf>
    <xf numFmtId="4" fontId="14" fillId="0" borderId="0" xfId="0" applyNumberFormat="1" applyFont="1" applyAlignment="1">
      <alignment horizontal="center" vertical="top"/>
    </xf>
    <xf numFmtId="4" fontId="14" fillId="0" borderId="0" xfId="0" applyNumberFormat="1" applyFont="1" applyAlignment="1">
      <alignment vertical="top"/>
    </xf>
    <xf numFmtId="0" fontId="20" fillId="14" borderId="2" xfId="0" applyFont="1" applyFill="1" applyBorder="1" applyAlignment="1">
      <alignment horizontal="center" vertical="center"/>
    </xf>
    <xf numFmtId="4" fontId="20" fillId="14" borderId="2" xfId="0" applyNumberFormat="1" applyFont="1" applyFill="1" applyBorder="1" applyAlignment="1">
      <alignment horizontal="center" vertical="center"/>
    </xf>
    <xf numFmtId="4" fontId="20" fillId="14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justify"/>
    </xf>
    <xf numFmtId="4" fontId="14" fillId="0" borderId="6" xfId="0" applyNumberFormat="1" applyFont="1" applyBorder="1" applyAlignment="1">
      <alignment horizontal="center" vertical="top"/>
    </xf>
    <xf numFmtId="4" fontId="14" fillId="0" borderId="6" xfId="0" applyNumberFormat="1" applyFont="1" applyBorder="1" applyAlignment="1">
      <alignment vertical="top"/>
    </xf>
    <xf numFmtId="4" fontId="14" fillId="0" borderId="7" xfId="0" applyNumberFormat="1" applyFont="1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 vertical="top"/>
    </xf>
    <xf numFmtId="4" fontId="15" fillId="0" borderId="9" xfId="0" applyNumberFormat="1" applyFont="1" applyBorder="1" applyAlignment="1">
      <alignment horizontal="center" vertical="top"/>
    </xf>
    <xf numFmtId="0" fontId="15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" fontId="22" fillId="0" borderId="8" xfId="0" applyNumberFormat="1" applyFont="1" applyBorder="1" applyAlignment="1">
      <alignment vertical="top"/>
    </xf>
    <xf numFmtId="4" fontId="22" fillId="0" borderId="10" xfId="0" applyNumberFormat="1" applyFont="1" applyBorder="1" applyAlignment="1">
      <alignment vertical="top"/>
    </xf>
    <xf numFmtId="167" fontId="18" fillId="2" borderId="0" xfId="1" applyNumberFormat="1" applyFont="1" applyFill="1" applyBorder="1" applyAlignment="1">
      <alignment horizontal="right" vertical="center"/>
    </xf>
    <xf numFmtId="167" fontId="19" fillId="2" borderId="0" xfId="1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right"/>
    </xf>
    <xf numFmtId="0" fontId="14" fillId="0" borderId="5" xfId="0" applyFont="1" applyBorder="1" applyAlignment="1">
      <alignment vertical="top"/>
    </xf>
    <xf numFmtId="0" fontId="15" fillId="0" borderId="8" xfId="0" applyFont="1" applyBorder="1" applyAlignment="1">
      <alignment horizontal="center" vertical="top"/>
    </xf>
    <xf numFmtId="0" fontId="15" fillId="0" borderId="3" xfId="0" applyFont="1" applyBorder="1" applyAlignment="1">
      <alignment vertical="top"/>
    </xf>
    <xf numFmtId="0" fontId="20" fillId="14" borderId="2" xfId="0" applyFont="1" applyFill="1" applyBorder="1" applyAlignment="1">
      <alignment horizontal="center" vertical="top"/>
    </xf>
    <xf numFmtId="0" fontId="14" fillId="0" borderId="0" xfId="0" applyFont="1" applyAlignment="1">
      <alignment vertical="top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0" fontId="27" fillId="14" borderId="2" xfId="1" applyNumberFormat="1" applyFont="1" applyFill="1" applyBorder="1" applyAlignment="1">
      <alignment horizontal="justify" vertical="top" wrapText="1"/>
    </xf>
    <xf numFmtId="0" fontId="27" fillId="14" borderId="2" xfId="1" quotePrefix="1" applyNumberFormat="1" applyFont="1" applyFill="1" applyBorder="1" applyAlignment="1">
      <alignment horizontal="justify" vertical="top" wrapText="1"/>
    </xf>
    <xf numFmtId="4" fontId="27" fillId="14" borderId="2" xfId="1" applyNumberFormat="1" applyFont="1" applyFill="1" applyBorder="1" applyAlignment="1">
      <alignment horizontal="justify" vertical="top" wrapText="1"/>
    </xf>
    <xf numFmtId="4" fontId="29" fillId="14" borderId="2" xfId="0" applyNumberFormat="1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7" fillId="14" borderId="2" xfId="0" applyFont="1" applyFill="1" applyBorder="1" applyAlignment="1">
      <alignment horizontal="justify" vertical="top" wrapText="1"/>
    </xf>
    <xf numFmtId="0" fontId="28" fillId="14" borderId="2" xfId="0" applyFont="1" applyFill="1" applyBorder="1" applyAlignment="1">
      <alignment horizontal="justify" vertical="top" wrapText="1"/>
    </xf>
    <xf numFmtId="4" fontId="28" fillId="14" borderId="2" xfId="0" applyNumberFormat="1" applyFont="1" applyFill="1" applyBorder="1" applyAlignment="1">
      <alignment horizontal="justify" vertical="top" wrapText="1"/>
    </xf>
    <xf numFmtId="0" fontId="28" fillId="0" borderId="2" xfId="1" quotePrefix="1" applyNumberFormat="1" applyFont="1" applyFill="1" applyBorder="1" applyAlignment="1">
      <alignment horizontal="justify" vertical="top" wrapText="1"/>
    </xf>
    <xf numFmtId="167" fontId="28" fillId="2" borderId="13" xfId="1" applyNumberFormat="1" applyFont="1" applyFill="1" applyBorder="1" applyAlignment="1">
      <alignment horizontal="justify" vertical="top" wrapText="1"/>
    </xf>
    <xf numFmtId="0" fontId="28" fillId="0" borderId="2" xfId="1" quotePrefix="1" applyNumberFormat="1" applyFont="1" applyFill="1" applyBorder="1" applyAlignment="1">
      <alignment horizontal="right" vertical="top" wrapText="1"/>
    </xf>
    <xf numFmtId="4" fontId="28" fillId="0" borderId="2" xfId="1" applyNumberFormat="1" applyFont="1" applyFill="1" applyBorder="1" applyAlignment="1">
      <alignment horizontal="right" vertical="top" wrapText="1"/>
    </xf>
    <xf numFmtId="167" fontId="2" fillId="0" borderId="2" xfId="1" applyNumberFormat="1" applyFont="1" applyFill="1" applyBorder="1" applyAlignment="1">
      <alignment horizontal="right" vertical="top" wrapText="1"/>
    </xf>
    <xf numFmtId="167" fontId="28" fillId="2" borderId="2" xfId="1" applyNumberFormat="1" applyFont="1" applyFill="1" applyBorder="1" applyAlignment="1">
      <alignment horizontal="right" vertical="top" wrapText="1"/>
    </xf>
    <xf numFmtId="0" fontId="28" fillId="2" borderId="14" xfId="1" applyNumberFormat="1" applyFont="1" applyFill="1" applyBorder="1" applyAlignment="1">
      <alignment horizontal="center" vertical="top" wrapText="1"/>
    </xf>
    <xf numFmtId="0" fontId="27" fillId="14" borderId="14" xfId="1" applyNumberFormat="1" applyFont="1" applyFill="1" applyBorder="1" applyAlignment="1">
      <alignment horizontal="center" vertical="top" wrapText="1"/>
    </xf>
    <xf numFmtId="167" fontId="27" fillId="14" borderId="2" xfId="1" applyNumberFormat="1" applyFont="1" applyFill="1" applyBorder="1" applyAlignment="1">
      <alignment horizontal="right" vertical="top" wrapText="1"/>
    </xf>
    <xf numFmtId="2" fontId="28" fillId="2" borderId="14" xfId="1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25" fillId="0" borderId="9" xfId="0" applyNumberFormat="1" applyFont="1" applyBorder="1" applyAlignment="1">
      <alignment horizontal="left" vertical="top"/>
    </xf>
    <xf numFmtId="0" fontId="17" fillId="0" borderId="5" xfId="0" applyFont="1" applyBorder="1" applyAlignment="1">
      <alignment horizontal="justify" vertical="top" wrapText="1"/>
    </xf>
    <xf numFmtId="0" fontId="14" fillId="0" borderId="6" xfId="0" applyFont="1" applyBorder="1" applyAlignment="1">
      <alignment horizontal="justify" vertical="top" wrapText="1"/>
    </xf>
    <xf numFmtId="0" fontId="14" fillId="0" borderId="7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12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4" fontId="24" fillId="0" borderId="5" xfId="0" applyNumberFormat="1" applyFont="1" applyBorder="1" applyAlignment="1">
      <alignment horizontal="left" vertical="top" wrapText="1"/>
    </xf>
    <xf numFmtId="4" fontId="24" fillId="0" borderId="6" xfId="0" applyNumberFormat="1" applyFont="1" applyBorder="1" applyAlignment="1">
      <alignment horizontal="left" vertical="top" wrapText="1"/>
    </xf>
    <xf numFmtId="4" fontId="24" fillId="0" borderId="7" xfId="0" applyNumberFormat="1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4" fillId="0" borderId="5" xfId="0" applyFont="1" applyBorder="1" applyAlignment="1">
      <alignment horizontal="justify" vertical="top" wrapText="1"/>
    </xf>
  </cellXfs>
  <cellStyles count="1038">
    <cellStyle name="Comma0" xfId="34"/>
    <cellStyle name="Currency0" xfId="35"/>
    <cellStyle name="Date" xfId="36"/>
    <cellStyle name="Énfasis 1" xfId="4"/>
    <cellStyle name="Énfasis 2" xfId="5"/>
    <cellStyle name="Énfasis 3" xfId="6"/>
    <cellStyle name="Énfasis1 - 20%" xfId="7"/>
    <cellStyle name="Énfasis1 - 40%" xfId="8"/>
    <cellStyle name="Énfasis1 - 60%" xfId="9"/>
    <cellStyle name="Énfasis2 - 20%" xfId="10"/>
    <cellStyle name="Énfasis2 - 40%" xfId="11"/>
    <cellStyle name="Énfasis2 - 60%" xfId="12"/>
    <cellStyle name="Énfasis3 - 20%" xfId="13"/>
    <cellStyle name="Énfasis3 - 40%" xfId="14"/>
    <cellStyle name="Énfasis3 - 60%" xfId="15"/>
    <cellStyle name="Énfasis4 - 20%" xfId="16"/>
    <cellStyle name="Énfasis4 - 40%" xfId="17"/>
    <cellStyle name="Énfasis4 - 60%" xfId="18"/>
    <cellStyle name="Énfasis5 - 20%" xfId="19"/>
    <cellStyle name="Énfasis5 - 40%" xfId="20"/>
    <cellStyle name="Énfasis5 - 60%" xfId="21"/>
    <cellStyle name="Énfasis6 - 20%" xfId="22"/>
    <cellStyle name="Énfasis6 - 40%" xfId="23"/>
    <cellStyle name="Énfasis6 - 60%" xfId="24"/>
    <cellStyle name="Euro" xfId="25"/>
    <cellStyle name="Euro 2" xfId="46"/>
    <cellStyle name="Fixed" xfId="37"/>
    <cellStyle name="Heading 1" xfId="38"/>
    <cellStyle name="Heading 2" xfId="39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Millares 2" xfId="26"/>
    <cellStyle name="Millares 2 2" xfId="47"/>
    <cellStyle name="Millares 2 3" xfId="1013"/>
    <cellStyle name="Millares 3" xfId="33"/>
    <cellStyle name="Millares 3 2" xfId="1015"/>
    <cellStyle name="Millares 3 3" xfId="1014"/>
    <cellStyle name="Millares 4" xfId="40"/>
    <cellStyle name="Millares 5" xfId="41"/>
    <cellStyle name="Moneda 2" xfId="3"/>
    <cellStyle name="Moneda 3" xfId="48"/>
    <cellStyle name="Moneda 4" xfId="49"/>
    <cellStyle name="Moneda 5" xfId="1016"/>
    <cellStyle name="Normal" xfId="0" builtinId="0"/>
    <cellStyle name="Normal 10" xfId="31"/>
    <cellStyle name="Normal 10 2" xfId="1017"/>
    <cellStyle name="Normal 11" xfId="42"/>
    <cellStyle name="Normal 12" xfId="1018"/>
    <cellStyle name="Normal 13" xfId="43"/>
    <cellStyle name="Normal 14" xfId="1019"/>
    <cellStyle name="Normal 15" xfId="1012"/>
    <cellStyle name="Normal 16" xfId="1020"/>
    <cellStyle name="Normal 2" xfId="1"/>
    <cellStyle name="Normal 2 10 2" xfId="1011"/>
    <cellStyle name="Normal 2 2" xfId="30"/>
    <cellStyle name="Normal 2 3" xfId="44"/>
    <cellStyle name="Normal 25" xfId="1021"/>
    <cellStyle name="Normal 26" xfId="1022"/>
    <cellStyle name="Normal 27" xfId="1023"/>
    <cellStyle name="Normal 28" xfId="1024"/>
    <cellStyle name="Normal 3" xfId="2"/>
    <cellStyle name="Normal 3 2" xfId="50"/>
    <cellStyle name="Normal 3 2 2" xfId="1009"/>
    <cellStyle name="Normal 3 3" xfId="1025"/>
    <cellStyle name="Normal 33" xfId="1026"/>
    <cellStyle name="Normal 34" xfId="1027"/>
    <cellStyle name="Normal 35" xfId="1028"/>
    <cellStyle name="Normal 36" xfId="1029"/>
    <cellStyle name="Normal 4" xfId="32"/>
    <cellStyle name="Normal 4 2" xfId="1030"/>
    <cellStyle name="Normal 41" xfId="1031"/>
    <cellStyle name="Normal 42" xfId="1032"/>
    <cellStyle name="Normal 46" xfId="1033"/>
    <cellStyle name="Normal 48" xfId="1034"/>
    <cellStyle name="Normal 5" xfId="27"/>
    <cellStyle name="Normal 5 2" xfId="1035"/>
    <cellStyle name="Normal 53" xfId="1036"/>
    <cellStyle name="Normal 6" xfId="51"/>
    <cellStyle name="Normal 6 2" xfId="1037"/>
    <cellStyle name="Normal 7" xfId="52"/>
    <cellStyle name="Normal 7 2" xfId="1010"/>
    <cellStyle name="Normal 9" xfId="45"/>
    <cellStyle name="Porcentual 2" xfId="28"/>
    <cellStyle name="Título de hoja" xfId="29"/>
  </cellStyles>
  <dxfs count="0"/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179454</xdr:colOff>
      <xdr:row>0</xdr:row>
      <xdr:rowOff>151846</xdr:rowOff>
    </xdr:from>
    <xdr:to>
      <xdr:col>1</xdr:col>
      <xdr:colOff>3723466</xdr:colOff>
      <xdr:row>3</xdr:row>
      <xdr:rowOff>220868</xdr:rowOff>
    </xdr:to>
    <xdr:pic>
      <xdr:nvPicPr>
        <xdr:cNvPr id="10548" name="Imagen 10547">
          <a:extLst>
            <a:ext uri="{FF2B5EF4-FFF2-40B4-BE49-F238E27FC236}">
              <a16:creationId xmlns:a16="http://schemas.microsoft.com/office/drawing/2014/main" id="{7566B3D2-6892-4ED2-9FD0-0C8383D9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454" y="151846"/>
          <a:ext cx="4303251" cy="897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179454</xdr:colOff>
      <xdr:row>0</xdr:row>
      <xdr:rowOff>151846</xdr:rowOff>
    </xdr:from>
    <xdr:to>
      <xdr:col>1</xdr:col>
      <xdr:colOff>3723466</xdr:colOff>
      <xdr:row>3</xdr:row>
      <xdr:rowOff>87518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5EF007-6B1D-43A8-9998-4A13A63B1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454" y="151846"/>
          <a:ext cx="4306012" cy="897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/A/pase/concurso%20publico%202001%20recursos%20propios/LIC%2006%20Guadalupe%20victoria%20fco%20i%20madero%20a%20ignacio%20ramirez/RV%20OBRAS%20LIC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"/>
      <sheetName val="RELCONCU"/>
      <sheetName val="REGP01"/>
      <sheetName val="REC_PAQUETE"/>
      <sheetName val="CCALIF"/>
      <sheetName val="REC GARANTIA"/>
      <sheetName val="REVIS"/>
      <sheetName val="REVIS (2)"/>
      <sheetName val="REVIS (4)"/>
      <sheetName val="DICTAMEN"/>
      <sheetName val="by Martin Lopez E 55765 25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Zeros="0" tabSelected="1" view="pageBreakPreview" topLeftCell="A69" zoomScale="60" zoomScaleNormal="100" workbookViewId="0">
      <selection activeCell="A70" sqref="A70"/>
    </sheetView>
  </sheetViews>
  <sheetFormatPr baseColWidth="10" defaultColWidth="11.453125" defaultRowHeight="13" x14ac:dyDescent="0.3"/>
  <cols>
    <col min="1" max="1" width="11.453125" style="34" customWidth="1"/>
    <col min="2" max="2" width="67.453125" style="7" customWidth="1"/>
    <col min="3" max="3" width="13.7265625" style="8" customWidth="1"/>
    <col min="4" max="4" width="16.26953125" style="9" customWidth="1"/>
    <col min="5" max="5" width="18.54296875" style="9" customWidth="1"/>
    <col min="6" max="6" width="40.54296875" style="9" customWidth="1"/>
    <col min="7" max="7" width="22.453125" style="1" customWidth="1"/>
    <col min="8" max="8" width="15.7265625" style="2" bestFit="1" customWidth="1"/>
    <col min="9" max="9" width="12.7265625" style="2" bestFit="1" customWidth="1"/>
    <col min="10" max="16384" width="11.453125" style="2"/>
  </cols>
  <sheetData>
    <row r="1" spans="1:9" x14ac:dyDescent="0.3">
      <c r="A1" s="30"/>
      <c r="B1" s="14"/>
      <c r="C1" s="15"/>
      <c r="D1" s="16"/>
      <c r="E1" s="16"/>
      <c r="F1" s="16"/>
      <c r="G1" s="17"/>
    </row>
    <row r="2" spans="1:9" ht="26" x14ac:dyDescent="0.3">
      <c r="A2" s="71"/>
      <c r="B2" s="72"/>
      <c r="C2" s="72"/>
      <c r="D2" s="72"/>
      <c r="E2" s="72"/>
      <c r="F2" s="72"/>
      <c r="G2" s="73"/>
    </row>
    <row r="3" spans="1:9" ht="26" x14ac:dyDescent="0.3">
      <c r="A3" s="71" t="s">
        <v>15</v>
      </c>
      <c r="B3" s="72"/>
      <c r="C3" s="72"/>
      <c r="D3" s="72"/>
      <c r="E3" s="72"/>
      <c r="F3" s="72"/>
      <c r="G3" s="73"/>
    </row>
    <row r="4" spans="1:9" ht="23.5" x14ac:dyDescent="0.3">
      <c r="A4" s="35"/>
      <c r="B4" s="36"/>
      <c r="C4" s="36"/>
      <c r="D4" s="36"/>
      <c r="E4" s="36"/>
      <c r="F4" s="36"/>
      <c r="G4" s="37"/>
    </row>
    <row r="5" spans="1:9" ht="13.5" customHeight="1" thickBot="1" x14ac:dyDescent="0.35">
      <c r="A5" s="31"/>
      <c r="B5" s="19"/>
      <c r="C5" s="20"/>
      <c r="D5" s="21"/>
      <c r="E5" s="21"/>
      <c r="F5" s="21"/>
      <c r="G5" s="22"/>
    </row>
    <row r="6" spans="1:9" ht="23.15" customHeight="1" x14ac:dyDescent="0.3">
      <c r="A6" s="59" t="s">
        <v>103</v>
      </c>
      <c r="B6" s="60"/>
      <c r="C6" s="61"/>
      <c r="D6" s="74" t="s">
        <v>101</v>
      </c>
      <c r="E6" s="75"/>
      <c r="F6" s="75"/>
      <c r="G6" s="76"/>
    </row>
    <row r="7" spans="1:9" ht="23.15" customHeight="1" thickBot="1" x14ac:dyDescent="0.35">
      <c r="A7" s="62"/>
      <c r="B7" s="63"/>
      <c r="C7" s="64"/>
      <c r="D7" s="25"/>
      <c r="E7" s="58" t="s">
        <v>102</v>
      </c>
      <c r="F7" s="58"/>
      <c r="G7" s="26"/>
    </row>
    <row r="8" spans="1:9" ht="35.25" customHeight="1" x14ac:dyDescent="0.3">
      <c r="A8" s="65"/>
      <c r="B8" s="66"/>
      <c r="C8" s="67"/>
      <c r="D8" s="74" t="s">
        <v>11</v>
      </c>
      <c r="E8" s="75"/>
      <c r="F8" s="75"/>
      <c r="G8" s="76"/>
    </row>
    <row r="9" spans="1:9" ht="23.15" customHeight="1" thickBot="1" x14ac:dyDescent="0.35">
      <c r="A9" s="68"/>
      <c r="B9" s="69"/>
      <c r="C9" s="70"/>
      <c r="D9" s="25"/>
      <c r="E9" s="58" t="s">
        <v>12</v>
      </c>
      <c r="F9" s="58"/>
      <c r="G9" s="26"/>
    </row>
    <row r="10" spans="1:9" ht="10" customHeight="1" x14ac:dyDescent="0.3">
      <c r="A10" s="32"/>
      <c r="B10" s="3"/>
      <c r="C10" s="4"/>
      <c r="D10" s="5"/>
      <c r="E10" s="5"/>
      <c r="F10" s="5"/>
      <c r="G10" s="6"/>
    </row>
    <row r="11" spans="1:9" s="13" customFormat="1" ht="41.25" customHeight="1" x14ac:dyDescent="0.35">
      <c r="A11" s="33" t="s">
        <v>0</v>
      </c>
      <c r="B11" s="10" t="s">
        <v>2</v>
      </c>
      <c r="C11" s="11" t="s">
        <v>1</v>
      </c>
      <c r="D11" s="11" t="s">
        <v>3</v>
      </c>
      <c r="E11" s="12" t="s">
        <v>4</v>
      </c>
      <c r="F11" s="12" t="s">
        <v>6</v>
      </c>
      <c r="G11" s="11" t="s">
        <v>5</v>
      </c>
    </row>
    <row r="12" spans="1:9" s="23" customFormat="1" ht="45.5" customHeight="1" x14ac:dyDescent="0.35">
      <c r="A12" s="39"/>
      <c r="B12" s="40" t="str">
        <f>+A6</f>
        <v>OBRA: CONSTRUCCION DE TECHUMBRE DE CENTRO SOCIAL, EN LA LOCALIDAD DE VILLA MORELOS, MUNICIPIO DE COMONDU, BAJA CALIFORNIA SUR.</v>
      </c>
      <c r="C12" s="39"/>
      <c r="D12" s="41"/>
      <c r="E12" s="42"/>
      <c r="F12" s="42"/>
      <c r="G12" s="42"/>
      <c r="H12" s="43"/>
      <c r="I12" s="43"/>
    </row>
    <row r="13" spans="1:9" s="23" customFormat="1" ht="21.75" customHeight="1" x14ac:dyDescent="0.35">
      <c r="A13" s="54">
        <v>1</v>
      </c>
      <c r="B13" s="44" t="s">
        <v>25</v>
      </c>
      <c r="C13" s="45"/>
      <c r="D13" s="46"/>
      <c r="E13" s="42"/>
      <c r="F13" s="42"/>
      <c r="G13" s="42"/>
      <c r="H13" s="43"/>
      <c r="I13" s="43"/>
    </row>
    <row r="14" spans="1:9" s="24" customFormat="1" ht="179.5" customHeight="1" x14ac:dyDescent="0.35">
      <c r="A14" s="53">
        <v>1.1000000000000001</v>
      </c>
      <c r="B14" s="47" t="s">
        <v>26</v>
      </c>
      <c r="C14" s="49"/>
      <c r="D14" s="50"/>
      <c r="E14" s="51">
        <f>IF(D14&gt;0,1,0)</f>
        <v>0</v>
      </c>
      <c r="F14" s="52"/>
      <c r="G14" s="52">
        <f t="shared" ref="G14" si="0">ROUND($D14*E14,2)</f>
        <v>0</v>
      </c>
      <c r="H14" s="48">
        <f t="shared" ref="H14" si="1">ROUND($D14*E14,2)</f>
        <v>0</v>
      </c>
      <c r="I14" s="43"/>
    </row>
    <row r="15" spans="1:9" s="24" customFormat="1" ht="41.5" customHeight="1" x14ac:dyDescent="0.35">
      <c r="A15" s="53" t="s">
        <v>95</v>
      </c>
      <c r="B15" s="47" t="s">
        <v>27</v>
      </c>
      <c r="C15" s="49" t="s">
        <v>20</v>
      </c>
      <c r="D15" s="50">
        <v>1</v>
      </c>
      <c r="E15" s="51">
        <f t="shared" ref="E15:E71" si="2">IF(D15&gt;0,1,0)</f>
        <v>1</v>
      </c>
      <c r="F15" s="52"/>
      <c r="G15" s="52">
        <f t="shared" ref="G15:G70" si="3">ROUND($D15*E15,2)</f>
        <v>1</v>
      </c>
      <c r="H15" s="48">
        <f t="shared" ref="H15:H72" si="4">ROUND($D15*E15,2)</f>
        <v>1</v>
      </c>
      <c r="I15" s="43"/>
    </row>
    <row r="16" spans="1:9" s="24" customFormat="1" ht="15.5" x14ac:dyDescent="0.35">
      <c r="A16" s="53" t="s">
        <v>96</v>
      </c>
      <c r="B16" s="47" t="s">
        <v>28</v>
      </c>
      <c r="C16" s="49" t="s">
        <v>20</v>
      </c>
      <c r="D16" s="50">
        <v>1</v>
      </c>
      <c r="E16" s="51">
        <f t="shared" si="2"/>
        <v>1</v>
      </c>
      <c r="F16" s="52"/>
      <c r="G16" s="52">
        <f t="shared" si="3"/>
        <v>1</v>
      </c>
      <c r="H16" s="48">
        <f t="shared" si="4"/>
        <v>1</v>
      </c>
      <c r="I16" s="43"/>
    </row>
    <row r="17" spans="1:9" s="24" customFormat="1" ht="15.5" x14ac:dyDescent="0.35">
      <c r="A17" s="53" t="s">
        <v>97</v>
      </c>
      <c r="B17" s="47" t="s">
        <v>29</v>
      </c>
      <c r="C17" s="49" t="s">
        <v>20</v>
      </c>
      <c r="D17" s="50">
        <v>1</v>
      </c>
      <c r="E17" s="51">
        <f t="shared" si="2"/>
        <v>1</v>
      </c>
      <c r="F17" s="52"/>
      <c r="G17" s="52">
        <f t="shared" si="3"/>
        <v>1</v>
      </c>
      <c r="H17" s="48">
        <f t="shared" si="4"/>
        <v>1</v>
      </c>
      <c r="I17" s="43"/>
    </row>
    <row r="18" spans="1:9" s="24" customFormat="1" ht="80" customHeight="1" x14ac:dyDescent="0.35">
      <c r="A18" s="53">
        <v>1.2</v>
      </c>
      <c r="B18" s="47" t="s">
        <v>30</v>
      </c>
      <c r="C18" s="49"/>
      <c r="D18" s="50"/>
      <c r="E18" s="51">
        <f t="shared" si="2"/>
        <v>0</v>
      </c>
      <c r="F18" s="52"/>
      <c r="G18" s="52">
        <f t="shared" si="3"/>
        <v>0</v>
      </c>
      <c r="H18" s="48">
        <f t="shared" si="4"/>
        <v>0</v>
      </c>
      <c r="I18" s="43"/>
    </row>
    <row r="19" spans="1:9" s="24" customFormat="1" ht="25" x14ac:dyDescent="0.35">
      <c r="A19" s="53" t="s">
        <v>98</v>
      </c>
      <c r="B19" s="47" t="s">
        <v>31</v>
      </c>
      <c r="C19" s="49" t="s">
        <v>20</v>
      </c>
      <c r="D19" s="50">
        <v>1</v>
      </c>
      <c r="E19" s="51">
        <f t="shared" si="2"/>
        <v>1</v>
      </c>
      <c r="F19" s="52"/>
      <c r="G19" s="52">
        <f t="shared" si="3"/>
        <v>1</v>
      </c>
      <c r="H19" s="48">
        <f t="shared" si="4"/>
        <v>1</v>
      </c>
      <c r="I19" s="43"/>
    </row>
    <row r="20" spans="1:9" s="24" customFormat="1" ht="190" customHeight="1" x14ac:dyDescent="0.35">
      <c r="A20" s="53">
        <v>1.3</v>
      </c>
      <c r="B20" s="47" t="s">
        <v>32</v>
      </c>
      <c r="C20" s="49" t="s">
        <v>17</v>
      </c>
      <c r="D20" s="50">
        <v>134.19999999999999</v>
      </c>
      <c r="E20" s="51">
        <f t="shared" si="2"/>
        <v>1</v>
      </c>
      <c r="F20" s="52"/>
      <c r="G20" s="52">
        <f t="shared" si="3"/>
        <v>134.19999999999999</v>
      </c>
      <c r="H20" s="48">
        <f t="shared" si="4"/>
        <v>134.19999999999999</v>
      </c>
      <c r="I20" s="43"/>
    </row>
    <row r="21" spans="1:9" s="24" customFormat="1" ht="195.5" customHeight="1" x14ac:dyDescent="0.35">
      <c r="A21" s="53">
        <v>1.4</v>
      </c>
      <c r="B21" s="47" t="s">
        <v>33</v>
      </c>
      <c r="C21" s="49"/>
      <c r="D21" s="50"/>
      <c r="E21" s="51">
        <f t="shared" si="2"/>
        <v>0</v>
      </c>
      <c r="F21" s="52"/>
      <c r="G21" s="52">
        <f t="shared" si="3"/>
        <v>0</v>
      </c>
      <c r="H21" s="48">
        <f t="shared" si="4"/>
        <v>0</v>
      </c>
      <c r="I21" s="43"/>
    </row>
    <row r="22" spans="1:9" s="24" customFormat="1" ht="15.5" x14ac:dyDescent="0.35">
      <c r="A22" s="53" t="s">
        <v>99</v>
      </c>
      <c r="B22" s="47" t="s">
        <v>34</v>
      </c>
      <c r="C22" s="49" t="s">
        <v>20</v>
      </c>
      <c r="D22" s="50">
        <v>1</v>
      </c>
      <c r="E22" s="51">
        <f t="shared" si="2"/>
        <v>1</v>
      </c>
      <c r="F22" s="52"/>
      <c r="G22" s="52">
        <f t="shared" si="3"/>
        <v>1</v>
      </c>
      <c r="H22" s="48">
        <f t="shared" si="4"/>
        <v>1</v>
      </c>
      <c r="I22" s="43"/>
    </row>
    <row r="23" spans="1:9" s="24" customFormat="1" ht="173.5" customHeight="1" x14ac:dyDescent="0.35">
      <c r="A23" s="53">
        <v>1.5</v>
      </c>
      <c r="B23" s="47" t="s">
        <v>35</v>
      </c>
      <c r="C23" s="49"/>
      <c r="D23" s="50"/>
      <c r="E23" s="51">
        <f t="shared" si="2"/>
        <v>0</v>
      </c>
      <c r="F23" s="52"/>
      <c r="G23" s="52">
        <f t="shared" si="3"/>
        <v>0</v>
      </c>
      <c r="H23" s="48">
        <f t="shared" si="4"/>
        <v>0</v>
      </c>
      <c r="I23" s="43"/>
    </row>
    <row r="24" spans="1:9" s="24" customFormat="1" ht="65" customHeight="1" x14ac:dyDescent="0.35">
      <c r="A24" s="53" t="s">
        <v>100</v>
      </c>
      <c r="B24" s="47" t="s">
        <v>36</v>
      </c>
      <c r="C24" s="49" t="s">
        <v>20</v>
      </c>
      <c r="D24" s="50">
        <v>2</v>
      </c>
      <c r="E24" s="51">
        <f t="shared" si="2"/>
        <v>1</v>
      </c>
      <c r="F24" s="52"/>
      <c r="G24" s="52">
        <f t="shared" si="3"/>
        <v>2</v>
      </c>
      <c r="H24" s="48">
        <f t="shared" si="4"/>
        <v>2</v>
      </c>
      <c r="I24" s="43"/>
    </row>
    <row r="25" spans="1:9" s="24" customFormat="1" ht="125" x14ac:dyDescent="0.35">
      <c r="A25" s="53">
        <v>1.6</v>
      </c>
      <c r="B25" s="47" t="s">
        <v>37</v>
      </c>
      <c r="C25" s="49" t="s">
        <v>38</v>
      </c>
      <c r="D25" s="50">
        <v>1</v>
      </c>
      <c r="E25" s="51">
        <f t="shared" si="2"/>
        <v>1</v>
      </c>
      <c r="F25" s="52"/>
      <c r="G25" s="52">
        <f t="shared" si="3"/>
        <v>1</v>
      </c>
      <c r="H25" s="48">
        <f t="shared" si="4"/>
        <v>1</v>
      </c>
      <c r="I25" s="43"/>
    </row>
    <row r="26" spans="1:9" s="24" customFormat="1" ht="137.5" x14ac:dyDescent="0.35">
      <c r="A26" s="53">
        <v>1.7</v>
      </c>
      <c r="B26" s="47" t="s">
        <v>39</v>
      </c>
      <c r="C26" s="49" t="s">
        <v>20</v>
      </c>
      <c r="D26" s="50">
        <v>4</v>
      </c>
      <c r="E26" s="51">
        <f t="shared" si="2"/>
        <v>1</v>
      </c>
      <c r="F26" s="52"/>
      <c r="G26" s="52">
        <f t="shared" si="3"/>
        <v>4</v>
      </c>
      <c r="H26" s="48">
        <f t="shared" si="4"/>
        <v>4</v>
      </c>
      <c r="I26" s="43"/>
    </row>
    <row r="27" spans="1:9" s="24" customFormat="1" ht="144.5" customHeight="1" x14ac:dyDescent="0.35">
      <c r="A27" s="53">
        <v>1.7</v>
      </c>
      <c r="B27" s="47" t="s">
        <v>40</v>
      </c>
      <c r="C27" s="49" t="s">
        <v>21</v>
      </c>
      <c r="D27" s="50">
        <v>312</v>
      </c>
      <c r="E27" s="51">
        <f t="shared" si="2"/>
        <v>1</v>
      </c>
      <c r="F27" s="52"/>
      <c r="G27" s="52">
        <f t="shared" si="3"/>
        <v>312</v>
      </c>
      <c r="H27" s="48">
        <f t="shared" si="4"/>
        <v>312</v>
      </c>
      <c r="I27" s="43"/>
    </row>
    <row r="28" spans="1:9" s="24" customFormat="1" ht="147" customHeight="1" x14ac:dyDescent="0.35">
      <c r="A28" s="53">
        <v>1.8</v>
      </c>
      <c r="B28" s="47" t="s">
        <v>41</v>
      </c>
      <c r="C28" s="49" t="s">
        <v>17</v>
      </c>
      <c r="D28" s="50">
        <v>30</v>
      </c>
      <c r="E28" s="51">
        <f t="shared" si="2"/>
        <v>1</v>
      </c>
      <c r="F28" s="52"/>
      <c r="G28" s="52">
        <f t="shared" si="3"/>
        <v>30</v>
      </c>
      <c r="H28" s="48">
        <f t="shared" si="4"/>
        <v>30</v>
      </c>
      <c r="I28" s="43"/>
    </row>
    <row r="29" spans="1:9" s="24" customFormat="1" ht="80.5" customHeight="1" x14ac:dyDescent="0.35">
      <c r="A29" s="53">
        <v>1.9</v>
      </c>
      <c r="B29" s="47" t="s">
        <v>42</v>
      </c>
      <c r="C29" s="49" t="s">
        <v>21</v>
      </c>
      <c r="D29" s="50">
        <v>453.51</v>
      </c>
      <c r="E29" s="51">
        <f t="shared" si="2"/>
        <v>1</v>
      </c>
      <c r="F29" s="52"/>
      <c r="G29" s="52">
        <f t="shared" si="3"/>
        <v>453.51</v>
      </c>
      <c r="H29" s="48">
        <f t="shared" si="4"/>
        <v>453.51</v>
      </c>
      <c r="I29" s="43"/>
    </row>
    <row r="30" spans="1:9" s="24" customFormat="1" ht="80.5" customHeight="1" x14ac:dyDescent="0.35">
      <c r="A30" s="56">
        <v>1.1000000000000001</v>
      </c>
      <c r="B30" s="47" t="s">
        <v>43</v>
      </c>
      <c r="C30" s="49" t="s">
        <v>17</v>
      </c>
      <c r="D30" s="50">
        <v>608</v>
      </c>
      <c r="E30" s="51">
        <f t="shared" si="2"/>
        <v>1</v>
      </c>
      <c r="F30" s="52"/>
      <c r="G30" s="52">
        <f t="shared" si="3"/>
        <v>608</v>
      </c>
      <c r="H30" s="48">
        <f t="shared" si="4"/>
        <v>608</v>
      </c>
      <c r="I30" s="43"/>
    </row>
    <row r="31" spans="1:9" s="24" customFormat="1" ht="73.5" customHeight="1" x14ac:dyDescent="0.35">
      <c r="A31" s="53">
        <v>1.1100000000000001</v>
      </c>
      <c r="B31" s="47" t="s">
        <v>44</v>
      </c>
      <c r="C31" s="49" t="s">
        <v>20</v>
      </c>
      <c r="D31" s="50">
        <v>1</v>
      </c>
      <c r="E31" s="51">
        <f t="shared" si="2"/>
        <v>1</v>
      </c>
      <c r="F31" s="52"/>
      <c r="G31" s="52">
        <f t="shared" si="3"/>
        <v>1</v>
      </c>
      <c r="H31" s="48">
        <f t="shared" si="4"/>
        <v>1</v>
      </c>
      <c r="I31" s="43"/>
    </row>
    <row r="32" spans="1:9" s="24" customFormat="1" ht="15.5" x14ac:dyDescent="0.35">
      <c r="A32" s="54"/>
      <c r="B32" s="44" t="s">
        <v>45</v>
      </c>
      <c r="C32" s="45"/>
      <c r="D32" s="46"/>
      <c r="E32" s="42">
        <f t="shared" si="2"/>
        <v>0</v>
      </c>
      <c r="F32" s="42"/>
      <c r="G32" s="55">
        <f>SUM(G14:G31)</f>
        <v>1550.71</v>
      </c>
      <c r="H32" s="48">
        <f t="shared" si="4"/>
        <v>0</v>
      </c>
      <c r="I32" s="43"/>
    </row>
    <row r="33" spans="1:9" s="24" customFormat="1" ht="15.5" x14ac:dyDescent="0.35">
      <c r="A33" s="54">
        <v>2</v>
      </c>
      <c r="B33" s="44" t="s">
        <v>46</v>
      </c>
      <c r="C33" s="45"/>
      <c r="D33" s="46"/>
      <c r="E33" s="42">
        <f t="shared" si="2"/>
        <v>0</v>
      </c>
      <c r="F33" s="42"/>
      <c r="G33" s="42">
        <f t="shared" si="3"/>
        <v>0</v>
      </c>
      <c r="H33" s="48">
        <f t="shared" si="4"/>
        <v>0</v>
      </c>
      <c r="I33" s="43"/>
    </row>
    <row r="34" spans="1:9" s="24" customFormat="1" ht="15.5" x14ac:dyDescent="0.35">
      <c r="A34" s="54">
        <v>2.1</v>
      </c>
      <c r="B34" s="44" t="s">
        <v>47</v>
      </c>
      <c r="C34" s="45"/>
      <c r="D34" s="46"/>
      <c r="E34" s="42">
        <f t="shared" si="2"/>
        <v>0</v>
      </c>
      <c r="F34" s="42"/>
      <c r="G34" s="42">
        <f t="shared" si="3"/>
        <v>0</v>
      </c>
      <c r="H34" s="48">
        <f t="shared" si="4"/>
        <v>0</v>
      </c>
      <c r="I34" s="43"/>
    </row>
    <row r="35" spans="1:9" s="24" customFormat="1" ht="80.5" customHeight="1" x14ac:dyDescent="0.35">
      <c r="A35" s="53" t="s">
        <v>48</v>
      </c>
      <c r="B35" s="47" t="s">
        <v>49</v>
      </c>
      <c r="C35" s="49" t="s">
        <v>17</v>
      </c>
      <c r="D35" s="50">
        <v>668</v>
      </c>
      <c r="E35" s="51">
        <f t="shared" si="2"/>
        <v>1</v>
      </c>
      <c r="F35" s="52"/>
      <c r="G35" s="52">
        <f t="shared" si="3"/>
        <v>668</v>
      </c>
      <c r="H35" s="48">
        <f t="shared" si="4"/>
        <v>668</v>
      </c>
      <c r="I35" s="43"/>
    </row>
    <row r="36" spans="1:9" s="24" customFormat="1" ht="58.5" customHeight="1" x14ac:dyDescent="0.35">
      <c r="A36" s="53" t="s">
        <v>50</v>
      </c>
      <c r="B36" s="47" t="s">
        <v>51</v>
      </c>
      <c r="C36" s="49" t="s">
        <v>19</v>
      </c>
      <c r="D36" s="50">
        <v>148.61000000000001</v>
      </c>
      <c r="E36" s="51">
        <f t="shared" si="2"/>
        <v>1</v>
      </c>
      <c r="F36" s="52"/>
      <c r="G36" s="52">
        <f t="shared" si="3"/>
        <v>148.61000000000001</v>
      </c>
      <c r="H36" s="48">
        <f t="shared" si="4"/>
        <v>148.61000000000001</v>
      </c>
      <c r="I36" s="43"/>
    </row>
    <row r="37" spans="1:9" s="24" customFormat="1" ht="71.5" customHeight="1" x14ac:dyDescent="0.35">
      <c r="A37" s="53" t="s">
        <v>52</v>
      </c>
      <c r="B37" s="47" t="s">
        <v>53</v>
      </c>
      <c r="C37" s="49" t="s">
        <v>17</v>
      </c>
      <c r="D37" s="50">
        <v>73.28</v>
      </c>
      <c r="E37" s="51">
        <f t="shared" si="2"/>
        <v>1</v>
      </c>
      <c r="F37" s="52"/>
      <c r="G37" s="52">
        <f t="shared" si="3"/>
        <v>73.28</v>
      </c>
      <c r="H37" s="48">
        <f t="shared" si="4"/>
        <v>73.28</v>
      </c>
      <c r="I37" s="43"/>
    </row>
    <row r="38" spans="1:9" s="24" customFormat="1" ht="55" customHeight="1" x14ac:dyDescent="0.35">
      <c r="A38" s="53" t="s">
        <v>54</v>
      </c>
      <c r="B38" s="47" t="s">
        <v>55</v>
      </c>
      <c r="C38" s="49" t="s">
        <v>21</v>
      </c>
      <c r="D38" s="50">
        <v>55.5</v>
      </c>
      <c r="E38" s="51">
        <f t="shared" si="2"/>
        <v>1</v>
      </c>
      <c r="F38" s="52"/>
      <c r="G38" s="52">
        <f t="shared" si="3"/>
        <v>55.5</v>
      </c>
      <c r="H38" s="48">
        <f t="shared" si="4"/>
        <v>55.5</v>
      </c>
      <c r="I38" s="43"/>
    </row>
    <row r="39" spans="1:9" s="24" customFormat="1" ht="44" customHeight="1" x14ac:dyDescent="0.35">
      <c r="A39" s="53" t="s">
        <v>56</v>
      </c>
      <c r="B39" s="47" t="s">
        <v>57</v>
      </c>
      <c r="C39" s="49" t="s">
        <v>22</v>
      </c>
      <c r="D39" s="50">
        <v>200.52</v>
      </c>
      <c r="E39" s="51">
        <f t="shared" si="2"/>
        <v>1</v>
      </c>
      <c r="F39" s="52"/>
      <c r="G39" s="52">
        <f t="shared" si="3"/>
        <v>200.52</v>
      </c>
      <c r="H39" s="48">
        <f t="shared" si="4"/>
        <v>200.52</v>
      </c>
      <c r="I39" s="43"/>
    </row>
    <row r="40" spans="1:9" s="24" customFormat="1" ht="44" customHeight="1" x14ac:dyDescent="0.35">
      <c r="A40" s="53" t="s">
        <v>58</v>
      </c>
      <c r="B40" s="47" t="s">
        <v>59</v>
      </c>
      <c r="C40" s="49" t="s">
        <v>22</v>
      </c>
      <c r="D40" s="50">
        <v>823.68</v>
      </c>
      <c r="E40" s="51">
        <f t="shared" si="2"/>
        <v>1</v>
      </c>
      <c r="F40" s="52"/>
      <c r="G40" s="52">
        <f t="shared" si="3"/>
        <v>823.68</v>
      </c>
      <c r="H40" s="48">
        <f t="shared" si="4"/>
        <v>823.68</v>
      </c>
      <c r="I40" s="43"/>
    </row>
    <row r="41" spans="1:9" s="24" customFormat="1" ht="37.5" x14ac:dyDescent="0.35">
      <c r="A41" s="53" t="s">
        <v>60</v>
      </c>
      <c r="B41" s="47" t="s">
        <v>61</v>
      </c>
      <c r="C41" s="49" t="s">
        <v>22</v>
      </c>
      <c r="D41" s="50">
        <v>675</v>
      </c>
      <c r="E41" s="51">
        <f t="shared" si="2"/>
        <v>1</v>
      </c>
      <c r="F41" s="52"/>
      <c r="G41" s="52">
        <f t="shared" si="3"/>
        <v>675</v>
      </c>
      <c r="H41" s="48">
        <f t="shared" si="4"/>
        <v>675</v>
      </c>
      <c r="I41" s="43"/>
    </row>
    <row r="42" spans="1:9" s="24" customFormat="1" ht="30.5" customHeight="1" x14ac:dyDescent="0.35">
      <c r="A42" s="53" t="s">
        <v>62</v>
      </c>
      <c r="B42" s="47" t="s">
        <v>63</v>
      </c>
      <c r="C42" s="49" t="s">
        <v>17</v>
      </c>
      <c r="D42" s="50">
        <v>74.64</v>
      </c>
      <c r="E42" s="51">
        <f t="shared" si="2"/>
        <v>1</v>
      </c>
      <c r="F42" s="52"/>
      <c r="G42" s="52">
        <f t="shared" si="3"/>
        <v>74.64</v>
      </c>
      <c r="H42" s="48">
        <f t="shared" si="4"/>
        <v>74.64</v>
      </c>
      <c r="I42" s="43"/>
    </row>
    <row r="43" spans="1:9" s="24" customFormat="1" ht="50" x14ac:dyDescent="0.35">
      <c r="A43" s="53" t="s">
        <v>64</v>
      </c>
      <c r="B43" s="47" t="s">
        <v>65</v>
      </c>
      <c r="C43" s="49" t="s">
        <v>17</v>
      </c>
      <c r="D43" s="50">
        <v>175.92</v>
      </c>
      <c r="E43" s="51">
        <f>IF(D43&gt;0,1,0)</f>
        <v>1</v>
      </c>
      <c r="F43" s="52"/>
      <c r="G43" s="52">
        <f t="shared" si="3"/>
        <v>175.92</v>
      </c>
      <c r="H43" s="48">
        <f t="shared" si="4"/>
        <v>175.92</v>
      </c>
      <c r="I43" s="43"/>
    </row>
    <row r="44" spans="1:9" s="24" customFormat="1" ht="204.5" customHeight="1" x14ac:dyDescent="0.35">
      <c r="A44" s="53" t="s">
        <v>66</v>
      </c>
      <c r="B44" s="47" t="s">
        <v>104</v>
      </c>
      <c r="C44" s="49" t="s">
        <v>19</v>
      </c>
      <c r="D44" s="50">
        <v>16.97</v>
      </c>
      <c r="E44" s="51">
        <f t="shared" si="2"/>
        <v>1</v>
      </c>
      <c r="F44" s="52"/>
      <c r="G44" s="52">
        <f t="shared" si="3"/>
        <v>16.97</v>
      </c>
      <c r="H44" s="48">
        <f t="shared" si="4"/>
        <v>16.97</v>
      </c>
      <c r="I44" s="43"/>
    </row>
    <row r="45" spans="1:9" s="24" customFormat="1" ht="58.5" customHeight="1" x14ac:dyDescent="0.35">
      <c r="A45" s="53" t="s">
        <v>67</v>
      </c>
      <c r="B45" s="47" t="s">
        <v>68</v>
      </c>
      <c r="C45" s="49" t="s">
        <v>19</v>
      </c>
      <c r="D45" s="50">
        <v>148.61000000000001</v>
      </c>
      <c r="E45" s="51">
        <f t="shared" si="2"/>
        <v>1</v>
      </c>
      <c r="F45" s="52"/>
      <c r="G45" s="52">
        <f t="shared" si="3"/>
        <v>148.61000000000001</v>
      </c>
      <c r="H45" s="48">
        <f t="shared" si="4"/>
        <v>148.61000000000001</v>
      </c>
      <c r="I45" s="43"/>
    </row>
    <row r="46" spans="1:9" s="24" customFormat="1" ht="15.5" x14ac:dyDescent="0.35">
      <c r="A46" s="54"/>
      <c r="B46" s="44" t="s">
        <v>69</v>
      </c>
      <c r="C46" s="45"/>
      <c r="D46" s="46"/>
      <c r="E46" s="42">
        <f t="shared" si="2"/>
        <v>0</v>
      </c>
      <c r="F46" s="42"/>
      <c r="G46" s="55">
        <f>SUM(G33:G45)</f>
        <v>3060.73</v>
      </c>
      <c r="H46" s="48">
        <f t="shared" si="4"/>
        <v>0</v>
      </c>
      <c r="I46" s="43"/>
    </row>
    <row r="47" spans="1:9" s="24" customFormat="1" ht="15.5" x14ac:dyDescent="0.35">
      <c r="A47" s="54">
        <v>2.2000000000000002</v>
      </c>
      <c r="B47" s="44" t="s">
        <v>70</v>
      </c>
      <c r="C47" s="45"/>
      <c r="D47" s="46"/>
      <c r="E47" s="42">
        <f t="shared" si="2"/>
        <v>0</v>
      </c>
      <c r="F47" s="42"/>
      <c r="G47" s="42">
        <f t="shared" si="3"/>
        <v>0</v>
      </c>
      <c r="H47" s="48">
        <f t="shared" si="4"/>
        <v>0</v>
      </c>
      <c r="I47" s="43"/>
    </row>
    <row r="48" spans="1:9" s="24" customFormat="1" ht="97.5" customHeight="1" x14ac:dyDescent="0.35">
      <c r="A48" s="53" t="s">
        <v>71</v>
      </c>
      <c r="B48" s="47" t="s">
        <v>105</v>
      </c>
      <c r="C48" s="49" t="s">
        <v>22</v>
      </c>
      <c r="D48" s="50">
        <v>5364</v>
      </c>
      <c r="E48" s="51">
        <f t="shared" si="2"/>
        <v>1</v>
      </c>
      <c r="F48" s="52"/>
      <c r="G48" s="52">
        <f t="shared" si="3"/>
        <v>5364</v>
      </c>
      <c r="H48" s="48">
        <f t="shared" si="4"/>
        <v>5364</v>
      </c>
      <c r="I48" s="43"/>
    </row>
    <row r="49" spans="1:9" s="24" customFormat="1" ht="97.5" customHeight="1" x14ac:dyDescent="0.35">
      <c r="A49" s="53" t="s">
        <v>72</v>
      </c>
      <c r="B49" s="47" t="s">
        <v>106</v>
      </c>
      <c r="C49" s="49" t="s">
        <v>22</v>
      </c>
      <c r="D49" s="50">
        <v>3141.6</v>
      </c>
      <c r="E49" s="51">
        <f t="shared" si="2"/>
        <v>1</v>
      </c>
      <c r="F49" s="52"/>
      <c r="G49" s="52">
        <f t="shared" si="3"/>
        <v>3141.6</v>
      </c>
      <c r="H49" s="48">
        <f t="shared" si="4"/>
        <v>3141.6</v>
      </c>
      <c r="I49" s="43"/>
    </row>
    <row r="50" spans="1:9" s="24" customFormat="1" ht="74.5" customHeight="1" x14ac:dyDescent="0.35">
      <c r="A50" s="53" t="s">
        <v>73</v>
      </c>
      <c r="B50" s="47" t="s">
        <v>107</v>
      </c>
      <c r="C50" s="49" t="s">
        <v>22</v>
      </c>
      <c r="D50" s="50">
        <v>1344</v>
      </c>
      <c r="E50" s="51">
        <f t="shared" si="2"/>
        <v>1</v>
      </c>
      <c r="F50" s="52"/>
      <c r="G50" s="52">
        <f t="shared" si="3"/>
        <v>1344</v>
      </c>
      <c r="H50" s="48">
        <f t="shared" si="4"/>
        <v>1344</v>
      </c>
      <c r="I50" s="43"/>
    </row>
    <row r="51" spans="1:9" s="24" customFormat="1" ht="71.5" customHeight="1" x14ac:dyDescent="0.35">
      <c r="A51" s="53" t="s">
        <v>73</v>
      </c>
      <c r="B51" s="47" t="s">
        <v>108</v>
      </c>
      <c r="C51" s="49" t="s">
        <v>22</v>
      </c>
      <c r="D51" s="50">
        <v>2408.4</v>
      </c>
      <c r="E51" s="51">
        <f t="shared" si="2"/>
        <v>1</v>
      </c>
      <c r="F51" s="52"/>
      <c r="G51" s="52">
        <f t="shared" si="3"/>
        <v>2408.4</v>
      </c>
      <c r="H51" s="48">
        <f t="shared" si="4"/>
        <v>2408.4</v>
      </c>
      <c r="I51" s="43"/>
    </row>
    <row r="52" spans="1:9" s="24" customFormat="1" ht="56.5" customHeight="1" x14ac:dyDescent="0.35">
      <c r="A52" s="53" t="s">
        <v>74</v>
      </c>
      <c r="B52" s="47" t="s">
        <v>75</v>
      </c>
      <c r="C52" s="49" t="s">
        <v>22</v>
      </c>
      <c r="D52" s="50">
        <v>114.31</v>
      </c>
      <c r="E52" s="51">
        <f t="shared" si="2"/>
        <v>1</v>
      </c>
      <c r="F52" s="52"/>
      <c r="G52" s="52">
        <f t="shared" si="3"/>
        <v>114.31</v>
      </c>
      <c r="H52" s="48">
        <f t="shared" si="4"/>
        <v>114.31</v>
      </c>
      <c r="I52" s="43"/>
    </row>
    <row r="53" spans="1:9" s="24" customFormat="1" ht="71.5" customHeight="1" x14ac:dyDescent="0.35">
      <c r="A53" s="53" t="s">
        <v>76</v>
      </c>
      <c r="B53" s="47" t="s">
        <v>109</v>
      </c>
      <c r="C53" s="49" t="s">
        <v>22</v>
      </c>
      <c r="D53" s="50">
        <v>1488</v>
      </c>
      <c r="E53" s="51">
        <f t="shared" si="2"/>
        <v>1</v>
      </c>
      <c r="F53" s="52"/>
      <c r="G53" s="52">
        <f t="shared" si="3"/>
        <v>1488</v>
      </c>
      <c r="H53" s="48">
        <f t="shared" si="4"/>
        <v>1488</v>
      </c>
      <c r="I53" s="43"/>
    </row>
    <row r="54" spans="1:9" s="24" customFormat="1" ht="61.5" customHeight="1" x14ac:dyDescent="0.35">
      <c r="A54" s="53" t="s">
        <v>77</v>
      </c>
      <c r="B54" s="47" t="s">
        <v>78</v>
      </c>
      <c r="C54" s="49" t="s">
        <v>17</v>
      </c>
      <c r="D54" s="50">
        <v>707.81</v>
      </c>
      <c r="E54" s="51">
        <f t="shared" si="2"/>
        <v>1</v>
      </c>
      <c r="F54" s="52"/>
      <c r="G54" s="52">
        <f t="shared" si="3"/>
        <v>707.81</v>
      </c>
      <c r="H54" s="48">
        <f t="shared" si="4"/>
        <v>707.81</v>
      </c>
      <c r="I54" s="43"/>
    </row>
    <row r="55" spans="1:9" s="24" customFormat="1" ht="79" customHeight="1" x14ac:dyDescent="0.35">
      <c r="A55" s="53" t="s">
        <v>79</v>
      </c>
      <c r="B55" s="47" t="s">
        <v>110</v>
      </c>
      <c r="C55" s="49" t="s">
        <v>20</v>
      </c>
      <c r="D55" s="50">
        <v>96</v>
      </c>
      <c r="E55" s="51">
        <f t="shared" si="2"/>
        <v>1</v>
      </c>
      <c r="F55" s="52"/>
      <c r="G55" s="52">
        <f t="shared" si="3"/>
        <v>96</v>
      </c>
      <c r="H55" s="48">
        <f t="shared" si="4"/>
        <v>96</v>
      </c>
      <c r="I55" s="43"/>
    </row>
    <row r="56" spans="1:9" s="24" customFormat="1" ht="55.5" customHeight="1" x14ac:dyDescent="0.35">
      <c r="A56" s="53" t="s">
        <v>80</v>
      </c>
      <c r="B56" s="47" t="s">
        <v>81</v>
      </c>
      <c r="C56" s="49" t="s">
        <v>20</v>
      </c>
      <c r="D56" s="50">
        <v>12</v>
      </c>
      <c r="E56" s="51">
        <f t="shared" si="2"/>
        <v>1</v>
      </c>
      <c r="F56" s="52"/>
      <c r="G56" s="52">
        <f t="shared" si="3"/>
        <v>12</v>
      </c>
      <c r="H56" s="48">
        <f t="shared" si="4"/>
        <v>12</v>
      </c>
      <c r="I56" s="43"/>
    </row>
    <row r="57" spans="1:9" s="24" customFormat="1" ht="88.5" customHeight="1" x14ac:dyDescent="0.35">
      <c r="A57" s="53" t="s">
        <v>82</v>
      </c>
      <c r="B57" s="47" t="s">
        <v>111</v>
      </c>
      <c r="C57" s="49" t="s">
        <v>22</v>
      </c>
      <c r="D57" s="50">
        <v>12</v>
      </c>
      <c r="E57" s="51">
        <f t="shared" si="2"/>
        <v>1</v>
      </c>
      <c r="F57" s="52"/>
      <c r="G57" s="52">
        <f t="shared" si="3"/>
        <v>12</v>
      </c>
      <c r="H57" s="48">
        <f t="shared" si="4"/>
        <v>12</v>
      </c>
      <c r="I57" s="43"/>
    </row>
    <row r="58" spans="1:9" s="24" customFormat="1" ht="76.5" customHeight="1" x14ac:dyDescent="0.35">
      <c r="A58" s="53" t="s">
        <v>83</v>
      </c>
      <c r="B58" s="47" t="s">
        <v>84</v>
      </c>
      <c r="C58" s="49" t="s">
        <v>20</v>
      </c>
      <c r="D58" s="50">
        <v>12</v>
      </c>
      <c r="E58" s="51">
        <f t="shared" si="2"/>
        <v>1</v>
      </c>
      <c r="F58" s="52"/>
      <c r="G58" s="52">
        <f t="shared" si="3"/>
        <v>12</v>
      </c>
      <c r="H58" s="48">
        <f t="shared" si="4"/>
        <v>12</v>
      </c>
      <c r="I58" s="43"/>
    </row>
    <row r="59" spans="1:9" s="24" customFormat="1" ht="15.5" x14ac:dyDescent="0.35">
      <c r="A59" s="54"/>
      <c r="B59" s="44" t="s">
        <v>23</v>
      </c>
      <c r="C59" s="45"/>
      <c r="D59" s="46"/>
      <c r="E59" s="42">
        <f t="shared" si="2"/>
        <v>0</v>
      </c>
      <c r="F59" s="42"/>
      <c r="G59" s="55">
        <f>SUM(G47:G58)</f>
        <v>14700.12</v>
      </c>
      <c r="H59" s="48">
        <f t="shared" si="4"/>
        <v>0</v>
      </c>
      <c r="I59" s="43"/>
    </row>
    <row r="60" spans="1:9" s="24" customFormat="1" ht="15.5" x14ac:dyDescent="0.35">
      <c r="A60" s="54">
        <v>3</v>
      </c>
      <c r="B60" s="44" t="s">
        <v>85</v>
      </c>
      <c r="C60" s="45"/>
      <c r="D60" s="46"/>
      <c r="E60" s="42">
        <f t="shared" si="2"/>
        <v>0</v>
      </c>
      <c r="F60" s="42"/>
      <c r="G60" s="42">
        <f t="shared" si="3"/>
        <v>0</v>
      </c>
      <c r="H60" s="48">
        <f t="shared" si="4"/>
        <v>0</v>
      </c>
      <c r="I60" s="43"/>
    </row>
    <row r="61" spans="1:9" s="24" customFormat="1" ht="109.5" customHeight="1" x14ac:dyDescent="0.35">
      <c r="A61" s="53">
        <v>3.1</v>
      </c>
      <c r="B61" s="47" t="s">
        <v>86</v>
      </c>
      <c r="C61" s="49" t="s">
        <v>20</v>
      </c>
      <c r="D61" s="50">
        <v>1</v>
      </c>
      <c r="E61" s="51">
        <f t="shared" si="2"/>
        <v>1</v>
      </c>
      <c r="F61" s="52"/>
      <c r="G61" s="52">
        <f t="shared" si="3"/>
        <v>1</v>
      </c>
      <c r="H61" s="48">
        <f t="shared" si="4"/>
        <v>1</v>
      </c>
      <c r="I61" s="43"/>
    </row>
    <row r="62" spans="1:9" s="24" customFormat="1" ht="162.5" x14ac:dyDescent="0.35">
      <c r="A62" s="53">
        <v>3.2</v>
      </c>
      <c r="B62" s="47" t="s">
        <v>87</v>
      </c>
      <c r="C62" s="49" t="s">
        <v>20</v>
      </c>
      <c r="D62" s="50">
        <v>1</v>
      </c>
      <c r="E62" s="51">
        <f t="shared" si="2"/>
        <v>1</v>
      </c>
      <c r="F62" s="52"/>
      <c r="G62" s="52">
        <f t="shared" si="3"/>
        <v>1</v>
      </c>
      <c r="H62" s="48">
        <f t="shared" si="4"/>
        <v>1</v>
      </c>
      <c r="I62" s="43"/>
    </row>
    <row r="63" spans="1:9" s="24" customFormat="1" ht="79" customHeight="1" x14ac:dyDescent="0.35">
      <c r="A63" s="53">
        <v>3.3</v>
      </c>
      <c r="B63" s="47" t="s">
        <v>88</v>
      </c>
      <c r="C63" s="49" t="s">
        <v>19</v>
      </c>
      <c r="D63" s="50">
        <v>8.82</v>
      </c>
      <c r="E63" s="51">
        <f t="shared" si="2"/>
        <v>1</v>
      </c>
      <c r="F63" s="52"/>
      <c r="G63" s="52">
        <f t="shared" si="3"/>
        <v>8.82</v>
      </c>
      <c r="H63" s="48">
        <f t="shared" si="4"/>
        <v>8.82</v>
      </c>
      <c r="I63" s="43"/>
    </row>
    <row r="64" spans="1:9" s="24" customFormat="1" ht="71" customHeight="1" x14ac:dyDescent="0.35">
      <c r="A64" s="53">
        <v>3.4</v>
      </c>
      <c r="B64" s="47" t="s">
        <v>89</v>
      </c>
      <c r="C64" s="49" t="s">
        <v>17</v>
      </c>
      <c r="D64" s="50">
        <v>9.4</v>
      </c>
      <c r="E64" s="51">
        <f t="shared" si="2"/>
        <v>1</v>
      </c>
      <c r="F64" s="52"/>
      <c r="G64" s="52">
        <f t="shared" si="3"/>
        <v>9.4</v>
      </c>
      <c r="H64" s="48">
        <f t="shared" si="4"/>
        <v>9.4</v>
      </c>
      <c r="I64" s="43"/>
    </row>
    <row r="65" spans="1:9" s="24" customFormat="1" ht="69" customHeight="1" x14ac:dyDescent="0.35">
      <c r="A65" s="53">
        <v>3.5</v>
      </c>
      <c r="B65" s="47" t="s">
        <v>90</v>
      </c>
      <c r="C65" s="49" t="s">
        <v>17</v>
      </c>
      <c r="D65" s="50">
        <v>10.94</v>
      </c>
      <c r="E65" s="51">
        <f t="shared" si="2"/>
        <v>1</v>
      </c>
      <c r="F65" s="52"/>
      <c r="G65" s="52">
        <f t="shared" si="3"/>
        <v>10.94</v>
      </c>
      <c r="H65" s="48">
        <f t="shared" si="4"/>
        <v>10.94</v>
      </c>
      <c r="I65" s="43"/>
    </row>
    <row r="66" spans="1:9" s="24" customFormat="1" ht="86.5" customHeight="1" x14ac:dyDescent="0.35">
      <c r="A66" s="53">
        <v>3.6</v>
      </c>
      <c r="B66" s="47" t="s">
        <v>91</v>
      </c>
      <c r="C66" s="49" t="s">
        <v>19</v>
      </c>
      <c r="D66" s="50">
        <v>5.82</v>
      </c>
      <c r="E66" s="51">
        <f t="shared" si="2"/>
        <v>1</v>
      </c>
      <c r="F66" s="52"/>
      <c r="G66" s="52">
        <f t="shared" si="3"/>
        <v>5.82</v>
      </c>
      <c r="H66" s="48">
        <f t="shared" si="4"/>
        <v>5.82</v>
      </c>
      <c r="I66" s="43"/>
    </row>
    <row r="67" spans="1:9" s="24" customFormat="1" ht="73" customHeight="1" x14ac:dyDescent="0.35">
      <c r="A67" s="53">
        <v>3.7</v>
      </c>
      <c r="B67" s="47" t="s">
        <v>92</v>
      </c>
      <c r="C67" s="49" t="s">
        <v>17</v>
      </c>
      <c r="D67" s="50">
        <v>14.32</v>
      </c>
      <c r="E67" s="51">
        <f t="shared" si="2"/>
        <v>1</v>
      </c>
      <c r="F67" s="52"/>
      <c r="G67" s="52">
        <f t="shared" si="3"/>
        <v>14.32</v>
      </c>
      <c r="H67" s="48">
        <f t="shared" si="4"/>
        <v>14.32</v>
      </c>
      <c r="I67" s="43"/>
    </row>
    <row r="68" spans="1:9" s="24" customFormat="1" ht="146.5" customHeight="1" x14ac:dyDescent="0.35">
      <c r="A68" s="53">
        <v>3.8</v>
      </c>
      <c r="B68" s="47" t="s">
        <v>93</v>
      </c>
      <c r="C68" s="49" t="s">
        <v>17</v>
      </c>
      <c r="D68" s="50">
        <v>14.32</v>
      </c>
      <c r="E68" s="51">
        <f t="shared" si="2"/>
        <v>1</v>
      </c>
      <c r="F68" s="52"/>
      <c r="G68" s="52">
        <f t="shared" si="3"/>
        <v>14.32</v>
      </c>
      <c r="H68" s="48">
        <f t="shared" si="4"/>
        <v>14.32</v>
      </c>
      <c r="I68" s="43"/>
    </row>
    <row r="69" spans="1:9" s="24" customFormat="1" ht="199" customHeight="1" x14ac:dyDescent="0.35">
      <c r="A69" s="53">
        <v>3.9</v>
      </c>
      <c r="B69" s="47" t="s">
        <v>32</v>
      </c>
      <c r="C69" s="49" t="s">
        <v>17</v>
      </c>
      <c r="D69" s="50">
        <v>13.41</v>
      </c>
      <c r="E69" s="51">
        <f t="shared" si="2"/>
        <v>1</v>
      </c>
      <c r="F69" s="52"/>
      <c r="G69" s="52">
        <f t="shared" si="3"/>
        <v>13.41</v>
      </c>
      <c r="H69" s="48">
        <f t="shared" si="4"/>
        <v>13.41</v>
      </c>
      <c r="I69" s="43"/>
    </row>
    <row r="70" spans="1:9" s="24" customFormat="1" ht="147" customHeight="1" x14ac:dyDescent="0.35">
      <c r="A70" s="56">
        <v>3.1</v>
      </c>
      <c r="B70" s="47" t="s">
        <v>112</v>
      </c>
      <c r="C70" s="49" t="s">
        <v>17</v>
      </c>
      <c r="D70" s="50">
        <v>13.41</v>
      </c>
      <c r="E70" s="51">
        <f t="shared" si="2"/>
        <v>1</v>
      </c>
      <c r="F70" s="52"/>
      <c r="G70" s="52">
        <f t="shared" si="3"/>
        <v>13.41</v>
      </c>
      <c r="H70" s="48">
        <f t="shared" si="4"/>
        <v>13.41</v>
      </c>
      <c r="I70" s="43"/>
    </row>
    <row r="71" spans="1:9" s="24" customFormat="1" ht="15.5" x14ac:dyDescent="0.35">
      <c r="A71" s="54"/>
      <c r="B71" s="44" t="s">
        <v>94</v>
      </c>
      <c r="C71" s="45"/>
      <c r="D71" s="46"/>
      <c r="E71" s="42">
        <f t="shared" si="2"/>
        <v>0</v>
      </c>
      <c r="F71" s="42"/>
      <c r="G71" s="55">
        <f>SUM(G60:G70)</f>
        <v>92.44</v>
      </c>
      <c r="H71" s="48">
        <f>SUM(H14:H70)</f>
        <v>19404</v>
      </c>
      <c r="I71" s="43"/>
    </row>
    <row r="72" spans="1:9" s="24" customFormat="1" ht="15.5" x14ac:dyDescent="0.35">
      <c r="A72" s="54"/>
      <c r="B72" s="44" t="s">
        <v>24</v>
      </c>
      <c r="C72" s="45"/>
      <c r="D72" s="46"/>
      <c r="E72" s="42"/>
      <c r="F72" s="42"/>
      <c r="G72" s="55">
        <f>+G32+G46+G59+G71</f>
        <v>19404</v>
      </c>
      <c r="H72" s="48">
        <f t="shared" si="4"/>
        <v>0</v>
      </c>
      <c r="I72" s="43"/>
    </row>
  </sheetData>
  <mergeCells count="7">
    <mergeCell ref="E9:F9"/>
    <mergeCell ref="A6:C9"/>
    <mergeCell ref="A2:G2"/>
    <mergeCell ref="D6:G6"/>
    <mergeCell ref="D8:G8"/>
    <mergeCell ref="A3:G3"/>
    <mergeCell ref="E7:F7"/>
  </mergeCells>
  <pageMargins left="0.11811023622047245" right="0.11811023622047245" top="0.35433070866141736" bottom="0.41" header="0.31496062992125984" footer="0.15"/>
  <pageSetup scale="70" orientation="landscape" horizontalDpi="4294967293" r:id="rId1"/>
  <headerFooter>
    <oddFooter>&amp;LHOJA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zoomScale="59" zoomScaleNormal="100" zoomScaleSheetLayoutView="59" workbookViewId="0">
      <selection activeCell="B30" sqref="B30"/>
    </sheetView>
  </sheetViews>
  <sheetFormatPr baseColWidth="10" defaultRowHeight="13" x14ac:dyDescent="0.3"/>
  <cols>
    <col min="1" max="1" width="11.453125" style="2" customWidth="1"/>
    <col min="2" max="2" width="67.453125" style="7" customWidth="1"/>
    <col min="3" max="3" width="13.7265625" style="8" customWidth="1"/>
    <col min="4" max="4" width="16.26953125" style="9" customWidth="1"/>
    <col min="5" max="5" width="18.54296875" style="9" customWidth="1"/>
    <col min="6" max="6" width="40.54296875" style="9" customWidth="1"/>
    <col min="7" max="7" width="22.453125" style="1" customWidth="1"/>
    <col min="8" max="253" width="11.453125" style="2"/>
    <col min="254" max="254" width="9.54296875" style="2" customWidth="1"/>
    <col min="255" max="255" width="88.453125" style="2" customWidth="1"/>
    <col min="256" max="256" width="10" style="2" customWidth="1"/>
    <col min="257" max="257" width="12" style="2" customWidth="1"/>
    <col min="258" max="258" width="14.453125" style="2" customWidth="1"/>
    <col min="259" max="259" width="15.453125" style="2" customWidth="1"/>
    <col min="260" max="509" width="11.453125" style="2"/>
    <col min="510" max="510" width="9.54296875" style="2" customWidth="1"/>
    <col min="511" max="511" width="88.453125" style="2" customWidth="1"/>
    <col min="512" max="512" width="10" style="2" customWidth="1"/>
    <col min="513" max="513" width="12" style="2" customWidth="1"/>
    <col min="514" max="514" width="14.453125" style="2" customWidth="1"/>
    <col min="515" max="515" width="15.453125" style="2" customWidth="1"/>
    <col min="516" max="765" width="11.453125" style="2"/>
    <col min="766" max="766" width="9.54296875" style="2" customWidth="1"/>
    <col min="767" max="767" width="88.453125" style="2" customWidth="1"/>
    <col min="768" max="768" width="10" style="2" customWidth="1"/>
    <col min="769" max="769" width="12" style="2" customWidth="1"/>
    <col min="770" max="770" width="14.453125" style="2" customWidth="1"/>
    <col min="771" max="771" width="15.453125" style="2" customWidth="1"/>
    <col min="772" max="1021" width="11.453125" style="2"/>
    <col min="1022" max="1022" width="9.54296875" style="2" customWidth="1"/>
    <col min="1023" max="1023" width="88.453125" style="2" customWidth="1"/>
    <col min="1024" max="1024" width="10" style="2" customWidth="1"/>
    <col min="1025" max="1025" width="12" style="2" customWidth="1"/>
    <col min="1026" max="1026" width="14.453125" style="2" customWidth="1"/>
    <col min="1027" max="1027" width="15.453125" style="2" customWidth="1"/>
    <col min="1028" max="1277" width="11.453125" style="2"/>
    <col min="1278" max="1278" width="9.54296875" style="2" customWidth="1"/>
    <col min="1279" max="1279" width="88.453125" style="2" customWidth="1"/>
    <col min="1280" max="1280" width="10" style="2" customWidth="1"/>
    <col min="1281" max="1281" width="12" style="2" customWidth="1"/>
    <col min="1282" max="1282" width="14.453125" style="2" customWidth="1"/>
    <col min="1283" max="1283" width="15.453125" style="2" customWidth="1"/>
    <col min="1284" max="1533" width="11.453125" style="2"/>
    <col min="1534" max="1534" width="9.54296875" style="2" customWidth="1"/>
    <col min="1535" max="1535" width="88.453125" style="2" customWidth="1"/>
    <col min="1536" max="1536" width="10" style="2" customWidth="1"/>
    <col min="1537" max="1537" width="12" style="2" customWidth="1"/>
    <col min="1538" max="1538" width="14.453125" style="2" customWidth="1"/>
    <col min="1539" max="1539" width="15.453125" style="2" customWidth="1"/>
    <col min="1540" max="1789" width="11.453125" style="2"/>
    <col min="1790" max="1790" width="9.54296875" style="2" customWidth="1"/>
    <col min="1791" max="1791" width="88.453125" style="2" customWidth="1"/>
    <col min="1792" max="1792" width="10" style="2" customWidth="1"/>
    <col min="1793" max="1793" width="12" style="2" customWidth="1"/>
    <col min="1794" max="1794" width="14.453125" style="2" customWidth="1"/>
    <col min="1795" max="1795" width="15.453125" style="2" customWidth="1"/>
    <col min="1796" max="2045" width="11.453125" style="2"/>
    <col min="2046" max="2046" width="9.54296875" style="2" customWidth="1"/>
    <col min="2047" max="2047" width="88.453125" style="2" customWidth="1"/>
    <col min="2048" max="2048" width="10" style="2" customWidth="1"/>
    <col min="2049" max="2049" width="12" style="2" customWidth="1"/>
    <col min="2050" max="2050" width="14.453125" style="2" customWidth="1"/>
    <col min="2051" max="2051" width="15.453125" style="2" customWidth="1"/>
    <col min="2052" max="2301" width="11.453125" style="2"/>
    <col min="2302" max="2302" width="9.54296875" style="2" customWidth="1"/>
    <col min="2303" max="2303" width="88.453125" style="2" customWidth="1"/>
    <col min="2304" max="2304" width="10" style="2" customWidth="1"/>
    <col min="2305" max="2305" width="12" style="2" customWidth="1"/>
    <col min="2306" max="2306" width="14.453125" style="2" customWidth="1"/>
    <col min="2307" max="2307" width="15.453125" style="2" customWidth="1"/>
    <col min="2308" max="2557" width="11.453125" style="2"/>
    <col min="2558" max="2558" width="9.54296875" style="2" customWidth="1"/>
    <col min="2559" max="2559" width="88.453125" style="2" customWidth="1"/>
    <col min="2560" max="2560" width="10" style="2" customWidth="1"/>
    <col min="2561" max="2561" width="12" style="2" customWidth="1"/>
    <col min="2562" max="2562" width="14.453125" style="2" customWidth="1"/>
    <col min="2563" max="2563" width="15.453125" style="2" customWidth="1"/>
    <col min="2564" max="2813" width="11.453125" style="2"/>
    <col min="2814" max="2814" width="9.54296875" style="2" customWidth="1"/>
    <col min="2815" max="2815" width="88.453125" style="2" customWidth="1"/>
    <col min="2816" max="2816" width="10" style="2" customWidth="1"/>
    <col min="2817" max="2817" width="12" style="2" customWidth="1"/>
    <col min="2818" max="2818" width="14.453125" style="2" customWidth="1"/>
    <col min="2819" max="2819" width="15.453125" style="2" customWidth="1"/>
    <col min="2820" max="3069" width="11.453125" style="2"/>
    <col min="3070" max="3070" width="9.54296875" style="2" customWidth="1"/>
    <col min="3071" max="3071" width="88.453125" style="2" customWidth="1"/>
    <col min="3072" max="3072" width="10" style="2" customWidth="1"/>
    <col min="3073" max="3073" width="12" style="2" customWidth="1"/>
    <col min="3074" max="3074" width="14.453125" style="2" customWidth="1"/>
    <col min="3075" max="3075" width="15.453125" style="2" customWidth="1"/>
    <col min="3076" max="3325" width="11.453125" style="2"/>
    <col min="3326" max="3326" width="9.54296875" style="2" customWidth="1"/>
    <col min="3327" max="3327" width="88.453125" style="2" customWidth="1"/>
    <col min="3328" max="3328" width="10" style="2" customWidth="1"/>
    <col min="3329" max="3329" width="12" style="2" customWidth="1"/>
    <col min="3330" max="3330" width="14.453125" style="2" customWidth="1"/>
    <col min="3331" max="3331" width="15.453125" style="2" customWidth="1"/>
    <col min="3332" max="3581" width="11.453125" style="2"/>
    <col min="3582" max="3582" width="9.54296875" style="2" customWidth="1"/>
    <col min="3583" max="3583" width="88.453125" style="2" customWidth="1"/>
    <col min="3584" max="3584" width="10" style="2" customWidth="1"/>
    <col min="3585" max="3585" width="12" style="2" customWidth="1"/>
    <col min="3586" max="3586" width="14.453125" style="2" customWidth="1"/>
    <col min="3587" max="3587" width="15.453125" style="2" customWidth="1"/>
    <col min="3588" max="3837" width="11.453125" style="2"/>
    <col min="3838" max="3838" width="9.54296875" style="2" customWidth="1"/>
    <col min="3839" max="3839" width="88.453125" style="2" customWidth="1"/>
    <col min="3840" max="3840" width="10" style="2" customWidth="1"/>
    <col min="3841" max="3841" width="12" style="2" customWidth="1"/>
    <col min="3842" max="3842" width="14.453125" style="2" customWidth="1"/>
    <col min="3843" max="3843" width="15.453125" style="2" customWidth="1"/>
    <col min="3844" max="4093" width="11.453125" style="2"/>
    <col min="4094" max="4094" width="9.54296875" style="2" customWidth="1"/>
    <col min="4095" max="4095" width="88.453125" style="2" customWidth="1"/>
    <col min="4096" max="4096" width="10" style="2" customWidth="1"/>
    <col min="4097" max="4097" width="12" style="2" customWidth="1"/>
    <col min="4098" max="4098" width="14.453125" style="2" customWidth="1"/>
    <col min="4099" max="4099" width="15.453125" style="2" customWidth="1"/>
    <col min="4100" max="4349" width="11.453125" style="2"/>
    <col min="4350" max="4350" width="9.54296875" style="2" customWidth="1"/>
    <col min="4351" max="4351" width="88.453125" style="2" customWidth="1"/>
    <col min="4352" max="4352" width="10" style="2" customWidth="1"/>
    <col min="4353" max="4353" width="12" style="2" customWidth="1"/>
    <col min="4354" max="4354" width="14.453125" style="2" customWidth="1"/>
    <col min="4355" max="4355" width="15.453125" style="2" customWidth="1"/>
    <col min="4356" max="4605" width="11.453125" style="2"/>
    <col min="4606" max="4606" width="9.54296875" style="2" customWidth="1"/>
    <col min="4607" max="4607" width="88.453125" style="2" customWidth="1"/>
    <col min="4608" max="4608" width="10" style="2" customWidth="1"/>
    <col min="4609" max="4609" width="12" style="2" customWidth="1"/>
    <col min="4610" max="4610" width="14.453125" style="2" customWidth="1"/>
    <col min="4611" max="4611" width="15.453125" style="2" customWidth="1"/>
    <col min="4612" max="4861" width="11.453125" style="2"/>
    <col min="4862" max="4862" width="9.54296875" style="2" customWidth="1"/>
    <col min="4863" max="4863" width="88.453125" style="2" customWidth="1"/>
    <col min="4864" max="4864" width="10" style="2" customWidth="1"/>
    <col min="4865" max="4865" width="12" style="2" customWidth="1"/>
    <col min="4866" max="4866" width="14.453125" style="2" customWidth="1"/>
    <col min="4867" max="4867" width="15.453125" style="2" customWidth="1"/>
    <col min="4868" max="5117" width="11.453125" style="2"/>
    <col min="5118" max="5118" width="9.54296875" style="2" customWidth="1"/>
    <col min="5119" max="5119" width="88.453125" style="2" customWidth="1"/>
    <col min="5120" max="5120" width="10" style="2" customWidth="1"/>
    <col min="5121" max="5121" width="12" style="2" customWidth="1"/>
    <col min="5122" max="5122" width="14.453125" style="2" customWidth="1"/>
    <col min="5123" max="5123" width="15.453125" style="2" customWidth="1"/>
    <col min="5124" max="5373" width="11.453125" style="2"/>
    <col min="5374" max="5374" width="9.54296875" style="2" customWidth="1"/>
    <col min="5375" max="5375" width="88.453125" style="2" customWidth="1"/>
    <col min="5376" max="5376" width="10" style="2" customWidth="1"/>
    <col min="5377" max="5377" width="12" style="2" customWidth="1"/>
    <col min="5378" max="5378" width="14.453125" style="2" customWidth="1"/>
    <col min="5379" max="5379" width="15.453125" style="2" customWidth="1"/>
    <col min="5380" max="5629" width="11.453125" style="2"/>
    <col min="5630" max="5630" width="9.54296875" style="2" customWidth="1"/>
    <col min="5631" max="5631" width="88.453125" style="2" customWidth="1"/>
    <col min="5632" max="5632" width="10" style="2" customWidth="1"/>
    <col min="5633" max="5633" width="12" style="2" customWidth="1"/>
    <col min="5634" max="5634" width="14.453125" style="2" customWidth="1"/>
    <col min="5635" max="5635" width="15.453125" style="2" customWidth="1"/>
    <col min="5636" max="5885" width="11.453125" style="2"/>
    <col min="5886" max="5886" width="9.54296875" style="2" customWidth="1"/>
    <col min="5887" max="5887" width="88.453125" style="2" customWidth="1"/>
    <col min="5888" max="5888" width="10" style="2" customWidth="1"/>
    <col min="5889" max="5889" width="12" style="2" customWidth="1"/>
    <col min="5890" max="5890" width="14.453125" style="2" customWidth="1"/>
    <col min="5891" max="5891" width="15.453125" style="2" customWidth="1"/>
    <col min="5892" max="6141" width="11.453125" style="2"/>
    <col min="6142" max="6142" width="9.54296875" style="2" customWidth="1"/>
    <col min="6143" max="6143" width="88.453125" style="2" customWidth="1"/>
    <col min="6144" max="6144" width="10" style="2" customWidth="1"/>
    <col min="6145" max="6145" width="12" style="2" customWidth="1"/>
    <col min="6146" max="6146" width="14.453125" style="2" customWidth="1"/>
    <col min="6147" max="6147" width="15.453125" style="2" customWidth="1"/>
    <col min="6148" max="6397" width="11.453125" style="2"/>
    <col min="6398" max="6398" width="9.54296875" style="2" customWidth="1"/>
    <col min="6399" max="6399" width="88.453125" style="2" customWidth="1"/>
    <col min="6400" max="6400" width="10" style="2" customWidth="1"/>
    <col min="6401" max="6401" width="12" style="2" customWidth="1"/>
    <col min="6402" max="6402" width="14.453125" style="2" customWidth="1"/>
    <col min="6403" max="6403" width="15.453125" style="2" customWidth="1"/>
    <col min="6404" max="6653" width="11.453125" style="2"/>
    <col min="6654" max="6654" width="9.54296875" style="2" customWidth="1"/>
    <col min="6655" max="6655" width="88.453125" style="2" customWidth="1"/>
    <col min="6656" max="6656" width="10" style="2" customWidth="1"/>
    <col min="6657" max="6657" width="12" style="2" customWidth="1"/>
    <col min="6658" max="6658" width="14.453125" style="2" customWidth="1"/>
    <col min="6659" max="6659" width="15.453125" style="2" customWidth="1"/>
    <col min="6660" max="6909" width="11.453125" style="2"/>
    <col min="6910" max="6910" width="9.54296875" style="2" customWidth="1"/>
    <col min="6911" max="6911" width="88.453125" style="2" customWidth="1"/>
    <col min="6912" max="6912" width="10" style="2" customWidth="1"/>
    <col min="6913" max="6913" width="12" style="2" customWidth="1"/>
    <col min="6914" max="6914" width="14.453125" style="2" customWidth="1"/>
    <col min="6915" max="6915" width="15.453125" style="2" customWidth="1"/>
    <col min="6916" max="7165" width="11.453125" style="2"/>
    <col min="7166" max="7166" width="9.54296875" style="2" customWidth="1"/>
    <col min="7167" max="7167" width="88.453125" style="2" customWidth="1"/>
    <col min="7168" max="7168" width="10" style="2" customWidth="1"/>
    <col min="7169" max="7169" width="12" style="2" customWidth="1"/>
    <col min="7170" max="7170" width="14.453125" style="2" customWidth="1"/>
    <col min="7171" max="7171" width="15.453125" style="2" customWidth="1"/>
    <col min="7172" max="7421" width="11.453125" style="2"/>
    <col min="7422" max="7422" width="9.54296875" style="2" customWidth="1"/>
    <col min="7423" max="7423" width="88.453125" style="2" customWidth="1"/>
    <col min="7424" max="7424" width="10" style="2" customWidth="1"/>
    <col min="7425" max="7425" width="12" style="2" customWidth="1"/>
    <col min="7426" max="7426" width="14.453125" style="2" customWidth="1"/>
    <col min="7427" max="7427" width="15.453125" style="2" customWidth="1"/>
    <col min="7428" max="7677" width="11.453125" style="2"/>
    <col min="7678" max="7678" width="9.54296875" style="2" customWidth="1"/>
    <col min="7679" max="7679" width="88.453125" style="2" customWidth="1"/>
    <col min="7680" max="7680" width="10" style="2" customWidth="1"/>
    <col min="7681" max="7681" width="12" style="2" customWidth="1"/>
    <col min="7682" max="7682" width="14.453125" style="2" customWidth="1"/>
    <col min="7683" max="7683" width="15.453125" style="2" customWidth="1"/>
    <col min="7684" max="7933" width="11.453125" style="2"/>
    <col min="7934" max="7934" width="9.54296875" style="2" customWidth="1"/>
    <col min="7935" max="7935" width="88.453125" style="2" customWidth="1"/>
    <col min="7936" max="7936" width="10" style="2" customWidth="1"/>
    <col min="7937" max="7937" width="12" style="2" customWidth="1"/>
    <col min="7938" max="7938" width="14.453125" style="2" customWidth="1"/>
    <col min="7939" max="7939" width="15.453125" style="2" customWidth="1"/>
    <col min="7940" max="8189" width="11.453125" style="2"/>
    <col min="8190" max="8190" width="9.54296875" style="2" customWidth="1"/>
    <col min="8191" max="8191" width="88.453125" style="2" customWidth="1"/>
    <col min="8192" max="8192" width="10" style="2" customWidth="1"/>
    <col min="8193" max="8193" width="12" style="2" customWidth="1"/>
    <col min="8194" max="8194" width="14.453125" style="2" customWidth="1"/>
    <col min="8195" max="8195" width="15.453125" style="2" customWidth="1"/>
    <col min="8196" max="8445" width="11.453125" style="2"/>
    <col min="8446" max="8446" width="9.54296875" style="2" customWidth="1"/>
    <col min="8447" max="8447" width="88.453125" style="2" customWidth="1"/>
    <col min="8448" max="8448" width="10" style="2" customWidth="1"/>
    <col min="8449" max="8449" width="12" style="2" customWidth="1"/>
    <col min="8450" max="8450" width="14.453125" style="2" customWidth="1"/>
    <col min="8451" max="8451" width="15.453125" style="2" customWidth="1"/>
    <col min="8452" max="8701" width="11.453125" style="2"/>
    <col min="8702" max="8702" width="9.54296875" style="2" customWidth="1"/>
    <col min="8703" max="8703" width="88.453125" style="2" customWidth="1"/>
    <col min="8704" max="8704" width="10" style="2" customWidth="1"/>
    <col min="8705" max="8705" width="12" style="2" customWidth="1"/>
    <col min="8706" max="8706" width="14.453125" style="2" customWidth="1"/>
    <col min="8707" max="8707" width="15.453125" style="2" customWidth="1"/>
    <col min="8708" max="8957" width="11.453125" style="2"/>
    <col min="8958" max="8958" width="9.54296875" style="2" customWidth="1"/>
    <col min="8959" max="8959" width="88.453125" style="2" customWidth="1"/>
    <col min="8960" max="8960" width="10" style="2" customWidth="1"/>
    <col min="8961" max="8961" width="12" style="2" customWidth="1"/>
    <col min="8962" max="8962" width="14.453125" style="2" customWidth="1"/>
    <col min="8963" max="8963" width="15.453125" style="2" customWidth="1"/>
    <col min="8964" max="9213" width="11.453125" style="2"/>
    <col min="9214" max="9214" width="9.54296875" style="2" customWidth="1"/>
    <col min="9215" max="9215" width="88.453125" style="2" customWidth="1"/>
    <col min="9216" max="9216" width="10" style="2" customWidth="1"/>
    <col min="9217" max="9217" width="12" style="2" customWidth="1"/>
    <col min="9218" max="9218" width="14.453125" style="2" customWidth="1"/>
    <col min="9219" max="9219" width="15.453125" style="2" customWidth="1"/>
    <col min="9220" max="9469" width="11.453125" style="2"/>
    <col min="9470" max="9470" width="9.54296875" style="2" customWidth="1"/>
    <col min="9471" max="9471" width="88.453125" style="2" customWidth="1"/>
    <col min="9472" max="9472" width="10" style="2" customWidth="1"/>
    <col min="9473" max="9473" width="12" style="2" customWidth="1"/>
    <col min="9474" max="9474" width="14.453125" style="2" customWidth="1"/>
    <col min="9475" max="9475" width="15.453125" style="2" customWidth="1"/>
    <col min="9476" max="9725" width="11.453125" style="2"/>
    <col min="9726" max="9726" width="9.54296875" style="2" customWidth="1"/>
    <col min="9727" max="9727" width="88.453125" style="2" customWidth="1"/>
    <col min="9728" max="9728" width="10" style="2" customWidth="1"/>
    <col min="9729" max="9729" width="12" style="2" customWidth="1"/>
    <col min="9730" max="9730" width="14.453125" style="2" customWidth="1"/>
    <col min="9731" max="9731" width="15.453125" style="2" customWidth="1"/>
    <col min="9732" max="9981" width="11.453125" style="2"/>
    <col min="9982" max="9982" width="9.54296875" style="2" customWidth="1"/>
    <col min="9983" max="9983" width="88.453125" style="2" customWidth="1"/>
    <col min="9984" max="9984" width="10" style="2" customWidth="1"/>
    <col min="9985" max="9985" width="12" style="2" customWidth="1"/>
    <col min="9986" max="9986" width="14.453125" style="2" customWidth="1"/>
    <col min="9987" max="9987" width="15.453125" style="2" customWidth="1"/>
    <col min="9988" max="10237" width="11.453125" style="2"/>
    <col min="10238" max="10238" width="9.54296875" style="2" customWidth="1"/>
    <col min="10239" max="10239" width="88.453125" style="2" customWidth="1"/>
    <col min="10240" max="10240" width="10" style="2" customWidth="1"/>
    <col min="10241" max="10241" width="12" style="2" customWidth="1"/>
    <col min="10242" max="10242" width="14.453125" style="2" customWidth="1"/>
    <col min="10243" max="10243" width="15.453125" style="2" customWidth="1"/>
    <col min="10244" max="10493" width="11.453125" style="2"/>
    <col min="10494" max="10494" width="9.54296875" style="2" customWidth="1"/>
    <col min="10495" max="10495" width="88.453125" style="2" customWidth="1"/>
    <col min="10496" max="10496" width="10" style="2" customWidth="1"/>
    <col min="10497" max="10497" width="12" style="2" customWidth="1"/>
    <col min="10498" max="10498" width="14.453125" style="2" customWidth="1"/>
    <col min="10499" max="10499" width="15.453125" style="2" customWidth="1"/>
    <col min="10500" max="10749" width="11.453125" style="2"/>
    <col min="10750" max="10750" width="9.54296875" style="2" customWidth="1"/>
    <col min="10751" max="10751" width="88.453125" style="2" customWidth="1"/>
    <col min="10752" max="10752" width="10" style="2" customWidth="1"/>
    <col min="10753" max="10753" width="12" style="2" customWidth="1"/>
    <col min="10754" max="10754" width="14.453125" style="2" customWidth="1"/>
    <col min="10755" max="10755" width="15.453125" style="2" customWidth="1"/>
    <col min="10756" max="11005" width="11.453125" style="2"/>
    <col min="11006" max="11006" width="9.54296875" style="2" customWidth="1"/>
    <col min="11007" max="11007" width="88.453125" style="2" customWidth="1"/>
    <col min="11008" max="11008" width="10" style="2" customWidth="1"/>
    <col min="11009" max="11009" width="12" style="2" customWidth="1"/>
    <col min="11010" max="11010" width="14.453125" style="2" customWidth="1"/>
    <col min="11011" max="11011" width="15.453125" style="2" customWidth="1"/>
    <col min="11012" max="11261" width="11.453125" style="2"/>
    <col min="11262" max="11262" width="9.54296875" style="2" customWidth="1"/>
    <col min="11263" max="11263" width="88.453125" style="2" customWidth="1"/>
    <col min="11264" max="11264" width="10" style="2" customWidth="1"/>
    <col min="11265" max="11265" width="12" style="2" customWidth="1"/>
    <col min="11266" max="11266" width="14.453125" style="2" customWidth="1"/>
    <col min="11267" max="11267" width="15.453125" style="2" customWidth="1"/>
    <col min="11268" max="11517" width="11.453125" style="2"/>
    <col min="11518" max="11518" width="9.54296875" style="2" customWidth="1"/>
    <col min="11519" max="11519" width="88.453125" style="2" customWidth="1"/>
    <col min="11520" max="11520" width="10" style="2" customWidth="1"/>
    <col min="11521" max="11521" width="12" style="2" customWidth="1"/>
    <col min="11522" max="11522" width="14.453125" style="2" customWidth="1"/>
    <col min="11523" max="11523" width="15.453125" style="2" customWidth="1"/>
    <col min="11524" max="11773" width="11.453125" style="2"/>
    <col min="11774" max="11774" width="9.54296875" style="2" customWidth="1"/>
    <col min="11775" max="11775" width="88.453125" style="2" customWidth="1"/>
    <col min="11776" max="11776" width="10" style="2" customWidth="1"/>
    <col min="11777" max="11777" width="12" style="2" customWidth="1"/>
    <col min="11778" max="11778" width="14.453125" style="2" customWidth="1"/>
    <col min="11779" max="11779" width="15.453125" style="2" customWidth="1"/>
    <col min="11780" max="12029" width="11.453125" style="2"/>
    <col min="12030" max="12030" width="9.54296875" style="2" customWidth="1"/>
    <col min="12031" max="12031" width="88.453125" style="2" customWidth="1"/>
    <col min="12032" max="12032" width="10" style="2" customWidth="1"/>
    <col min="12033" max="12033" width="12" style="2" customWidth="1"/>
    <col min="12034" max="12034" width="14.453125" style="2" customWidth="1"/>
    <col min="12035" max="12035" width="15.453125" style="2" customWidth="1"/>
    <col min="12036" max="12285" width="11.453125" style="2"/>
    <col min="12286" max="12286" width="9.54296875" style="2" customWidth="1"/>
    <col min="12287" max="12287" width="88.453125" style="2" customWidth="1"/>
    <col min="12288" max="12288" width="10" style="2" customWidth="1"/>
    <col min="12289" max="12289" width="12" style="2" customWidth="1"/>
    <col min="12290" max="12290" width="14.453125" style="2" customWidth="1"/>
    <col min="12291" max="12291" width="15.453125" style="2" customWidth="1"/>
    <col min="12292" max="12541" width="11.453125" style="2"/>
    <col min="12542" max="12542" width="9.54296875" style="2" customWidth="1"/>
    <col min="12543" max="12543" width="88.453125" style="2" customWidth="1"/>
    <col min="12544" max="12544" width="10" style="2" customWidth="1"/>
    <col min="12545" max="12545" width="12" style="2" customWidth="1"/>
    <col min="12546" max="12546" width="14.453125" style="2" customWidth="1"/>
    <col min="12547" max="12547" width="15.453125" style="2" customWidth="1"/>
    <col min="12548" max="12797" width="11.453125" style="2"/>
    <col min="12798" max="12798" width="9.54296875" style="2" customWidth="1"/>
    <col min="12799" max="12799" width="88.453125" style="2" customWidth="1"/>
    <col min="12800" max="12800" width="10" style="2" customWidth="1"/>
    <col min="12801" max="12801" width="12" style="2" customWidth="1"/>
    <col min="12802" max="12802" width="14.453125" style="2" customWidth="1"/>
    <col min="12803" max="12803" width="15.453125" style="2" customWidth="1"/>
    <col min="12804" max="13053" width="11.453125" style="2"/>
    <col min="13054" max="13054" width="9.54296875" style="2" customWidth="1"/>
    <col min="13055" max="13055" width="88.453125" style="2" customWidth="1"/>
    <col min="13056" max="13056" width="10" style="2" customWidth="1"/>
    <col min="13057" max="13057" width="12" style="2" customWidth="1"/>
    <col min="13058" max="13058" width="14.453125" style="2" customWidth="1"/>
    <col min="13059" max="13059" width="15.453125" style="2" customWidth="1"/>
    <col min="13060" max="13309" width="11.453125" style="2"/>
    <col min="13310" max="13310" width="9.54296875" style="2" customWidth="1"/>
    <col min="13311" max="13311" width="88.453125" style="2" customWidth="1"/>
    <col min="13312" max="13312" width="10" style="2" customWidth="1"/>
    <col min="13313" max="13313" width="12" style="2" customWidth="1"/>
    <col min="13314" max="13314" width="14.453125" style="2" customWidth="1"/>
    <col min="13315" max="13315" width="15.453125" style="2" customWidth="1"/>
    <col min="13316" max="13565" width="11.453125" style="2"/>
    <col min="13566" max="13566" width="9.54296875" style="2" customWidth="1"/>
    <col min="13567" max="13567" width="88.453125" style="2" customWidth="1"/>
    <col min="13568" max="13568" width="10" style="2" customWidth="1"/>
    <col min="13569" max="13569" width="12" style="2" customWidth="1"/>
    <col min="13570" max="13570" width="14.453125" style="2" customWidth="1"/>
    <col min="13571" max="13571" width="15.453125" style="2" customWidth="1"/>
    <col min="13572" max="13821" width="11.453125" style="2"/>
    <col min="13822" max="13822" width="9.54296875" style="2" customWidth="1"/>
    <col min="13823" max="13823" width="88.453125" style="2" customWidth="1"/>
    <col min="13824" max="13824" width="10" style="2" customWidth="1"/>
    <col min="13825" max="13825" width="12" style="2" customWidth="1"/>
    <col min="13826" max="13826" width="14.453125" style="2" customWidth="1"/>
    <col min="13827" max="13827" width="15.453125" style="2" customWidth="1"/>
    <col min="13828" max="14077" width="11.453125" style="2"/>
    <col min="14078" max="14078" width="9.54296875" style="2" customWidth="1"/>
    <col min="14079" max="14079" width="88.453125" style="2" customWidth="1"/>
    <col min="14080" max="14080" width="10" style="2" customWidth="1"/>
    <col min="14081" max="14081" width="12" style="2" customWidth="1"/>
    <col min="14082" max="14082" width="14.453125" style="2" customWidth="1"/>
    <col min="14083" max="14083" width="15.453125" style="2" customWidth="1"/>
    <col min="14084" max="14333" width="11.453125" style="2"/>
    <col min="14334" max="14334" width="9.54296875" style="2" customWidth="1"/>
    <col min="14335" max="14335" width="88.453125" style="2" customWidth="1"/>
    <col min="14336" max="14336" width="10" style="2" customWidth="1"/>
    <col min="14337" max="14337" width="12" style="2" customWidth="1"/>
    <col min="14338" max="14338" width="14.453125" style="2" customWidth="1"/>
    <col min="14339" max="14339" width="15.453125" style="2" customWidth="1"/>
    <col min="14340" max="14589" width="11.453125" style="2"/>
    <col min="14590" max="14590" width="9.54296875" style="2" customWidth="1"/>
    <col min="14591" max="14591" width="88.453125" style="2" customWidth="1"/>
    <col min="14592" max="14592" width="10" style="2" customWidth="1"/>
    <col min="14593" max="14593" width="12" style="2" customWidth="1"/>
    <col min="14594" max="14594" width="14.453125" style="2" customWidth="1"/>
    <col min="14595" max="14595" width="15.453125" style="2" customWidth="1"/>
    <col min="14596" max="14845" width="11.453125" style="2"/>
    <col min="14846" max="14846" width="9.54296875" style="2" customWidth="1"/>
    <col min="14847" max="14847" width="88.453125" style="2" customWidth="1"/>
    <col min="14848" max="14848" width="10" style="2" customWidth="1"/>
    <col min="14849" max="14849" width="12" style="2" customWidth="1"/>
    <col min="14850" max="14850" width="14.453125" style="2" customWidth="1"/>
    <col min="14851" max="14851" width="15.453125" style="2" customWidth="1"/>
    <col min="14852" max="15101" width="11.453125" style="2"/>
    <col min="15102" max="15102" width="9.54296875" style="2" customWidth="1"/>
    <col min="15103" max="15103" width="88.453125" style="2" customWidth="1"/>
    <col min="15104" max="15104" width="10" style="2" customWidth="1"/>
    <col min="15105" max="15105" width="12" style="2" customWidth="1"/>
    <col min="15106" max="15106" width="14.453125" style="2" customWidth="1"/>
    <col min="15107" max="15107" width="15.453125" style="2" customWidth="1"/>
    <col min="15108" max="15357" width="11.453125" style="2"/>
    <col min="15358" max="15358" width="9.54296875" style="2" customWidth="1"/>
    <col min="15359" max="15359" width="88.453125" style="2" customWidth="1"/>
    <col min="15360" max="15360" width="10" style="2" customWidth="1"/>
    <col min="15361" max="15361" width="12" style="2" customWidth="1"/>
    <col min="15362" max="15362" width="14.453125" style="2" customWidth="1"/>
    <col min="15363" max="15363" width="15.453125" style="2" customWidth="1"/>
    <col min="15364" max="15613" width="11.453125" style="2"/>
    <col min="15614" max="15614" width="9.54296875" style="2" customWidth="1"/>
    <col min="15615" max="15615" width="88.453125" style="2" customWidth="1"/>
    <col min="15616" max="15616" width="10" style="2" customWidth="1"/>
    <col min="15617" max="15617" width="12" style="2" customWidth="1"/>
    <col min="15618" max="15618" width="14.453125" style="2" customWidth="1"/>
    <col min="15619" max="15619" width="15.453125" style="2" customWidth="1"/>
    <col min="15620" max="15869" width="11.453125" style="2"/>
    <col min="15870" max="15870" width="9.54296875" style="2" customWidth="1"/>
    <col min="15871" max="15871" width="88.453125" style="2" customWidth="1"/>
    <col min="15872" max="15872" width="10" style="2" customWidth="1"/>
    <col min="15873" max="15873" width="12" style="2" customWidth="1"/>
    <col min="15874" max="15874" width="14.453125" style="2" customWidth="1"/>
    <col min="15875" max="15875" width="15.453125" style="2" customWidth="1"/>
    <col min="15876" max="16125" width="11.453125" style="2"/>
    <col min="16126" max="16126" width="9.54296875" style="2" customWidth="1"/>
    <col min="16127" max="16127" width="88.453125" style="2" customWidth="1"/>
    <col min="16128" max="16128" width="10" style="2" customWidth="1"/>
    <col min="16129" max="16129" width="12" style="2" customWidth="1"/>
    <col min="16130" max="16130" width="14.453125" style="2" customWidth="1"/>
    <col min="16131" max="16131" width="15.453125" style="2" customWidth="1"/>
    <col min="16132" max="16384" width="11.453125" style="2"/>
  </cols>
  <sheetData>
    <row r="1" spans="1:7" x14ac:dyDescent="0.3">
      <c r="A1" s="30"/>
      <c r="B1" s="14"/>
      <c r="C1" s="15"/>
      <c r="D1" s="16"/>
      <c r="E1" s="16"/>
      <c r="F1" s="16"/>
      <c r="G1" s="17"/>
    </row>
    <row r="2" spans="1:7" ht="26" x14ac:dyDescent="0.3">
      <c r="A2" s="71" t="s">
        <v>16</v>
      </c>
      <c r="B2" s="72"/>
      <c r="C2" s="72"/>
      <c r="D2" s="72"/>
      <c r="E2" s="72"/>
      <c r="F2" s="72"/>
      <c r="G2" s="73"/>
    </row>
    <row r="3" spans="1:7" ht="26" x14ac:dyDescent="0.3">
      <c r="A3" s="71" t="s">
        <v>15</v>
      </c>
      <c r="B3" s="72"/>
      <c r="C3" s="72"/>
      <c r="D3" s="72"/>
      <c r="E3" s="72"/>
      <c r="F3" s="72"/>
      <c r="G3" s="73"/>
    </row>
    <row r="4" spans="1:7" ht="13.5" customHeight="1" thickBot="1" x14ac:dyDescent="0.35">
      <c r="A4" s="18"/>
      <c r="B4" s="19"/>
      <c r="C4" s="20"/>
      <c r="D4" s="21"/>
      <c r="E4" s="21"/>
      <c r="F4" s="21"/>
      <c r="G4" s="22"/>
    </row>
    <row r="5" spans="1:7" ht="23.15" customHeight="1" x14ac:dyDescent="0.3">
      <c r="A5" s="78" t="str">
        <f>+'CATALOGO DE CONCEPTOS'!A6</f>
        <v>OBRA: CONSTRUCCION DE TECHUMBRE DE CENTRO SOCIAL, EN LA LOCALIDAD DE VILLA MORELOS, MUNICIPIO DE COMONDU, BAJA CALIFORNIA SUR.</v>
      </c>
      <c r="B5" s="60"/>
      <c r="C5" s="61"/>
      <c r="D5" s="74" t="s">
        <v>10</v>
      </c>
      <c r="E5" s="75"/>
      <c r="F5" s="75"/>
      <c r="G5" s="76"/>
    </row>
    <row r="6" spans="1:7" ht="23.15" customHeight="1" thickBot="1" x14ac:dyDescent="0.35">
      <c r="A6" s="62"/>
      <c r="B6" s="63"/>
      <c r="C6" s="64"/>
      <c r="D6" s="25"/>
      <c r="E6" s="58" t="str">
        <f>+'CATALOGO DE CONCEPTOS'!E7</f>
        <v>LPO-  2023/</v>
      </c>
      <c r="F6" s="58"/>
      <c r="G6" s="26"/>
    </row>
    <row r="7" spans="1:7" ht="44.25" customHeight="1" x14ac:dyDescent="0.3">
      <c r="A7" s="65"/>
      <c r="B7" s="66"/>
      <c r="C7" s="67"/>
      <c r="D7" s="74" t="s">
        <v>11</v>
      </c>
      <c r="E7" s="75"/>
      <c r="F7" s="75"/>
      <c r="G7" s="76"/>
    </row>
    <row r="8" spans="1:7" ht="23.15" customHeight="1" thickBot="1" x14ac:dyDescent="0.35">
      <c r="A8" s="68"/>
      <c r="B8" s="69"/>
      <c r="C8" s="70"/>
      <c r="D8" s="25"/>
      <c r="E8" s="58" t="str">
        <f>+'CATALOGO DE CONCEPTOS'!E9</f>
        <v>RP-  2023/</v>
      </c>
      <c r="F8" s="58"/>
      <c r="G8" s="26"/>
    </row>
    <row r="10" spans="1:7" ht="15.5" x14ac:dyDescent="0.3">
      <c r="A10" s="38">
        <f>+'CATALOGO DE CONCEPTOS'!A13</f>
        <v>1</v>
      </c>
      <c r="B10" s="7" t="str">
        <f>+'CATALOGO DE CONCEPTOS'!B13</f>
        <v>REHABILITACIÓN</v>
      </c>
      <c r="G10" s="27">
        <f>+'CATALOGO DE CONCEPTOS'!G32</f>
        <v>1550.71</v>
      </c>
    </row>
    <row r="11" spans="1:7" ht="15.5" x14ac:dyDescent="0.3">
      <c r="A11" s="38"/>
      <c r="G11" s="27"/>
    </row>
    <row r="12" spans="1:7" ht="15.5" x14ac:dyDescent="0.3">
      <c r="A12" s="38">
        <f>+'CATALOGO DE CONCEPTOS'!A33</f>
        <v>2</v>
      </c>
      <c r="B12" s="7" t="str">
        <f>+'CATALOGO DE CONCEPTOS'!B33</f>
        <v xml:space="preserve">CONSTRUCCION DE TECHUMBRE </v>
      </c>
      <c r="G12" s="27"/>
    </row>
    <row r="13" spans="1:7" ht="15.5" x14ac:dyDescent="0.3">
      <c r="A13" s="38">
        <f>+'CATALOGO DE CONCEPTOS'!A34</f>
        <v>2</v>
      </c>
      <c r="B13" s="7" t="str">
        <f>+'CATALOGO DE CONCEPTOS'!B34</f>
        <v xml:space="preserve">CIMENTACION </v>
      </c>
      <c r="D13" s="9" t="s">
        <v>18</v>
      </c>
      <c r="G13" s="27">
        <f>+'CATALOGO DE CONCEPTOS'!G46</f>
        <v>3060.73</v>
      </c>
    </row>
    <row r="14" spans="1:7" ht="15.5" x14ac:dyDescent="0.3">
      <c r="A14" s="57">
        <f>+'CATALOGO DE CONCEPTOS'!A47</f>
        <v>2.2000000000000002</v>
      </c>
      <c r="B14" s="7" t="str">
        <f>+'CATALOGO DE CONCEPTOS'!B47</f>
        <v xml:space="preserve">ESTRUCTURA </v>
      </c>
      <c r="G14" s="27">
        <f>+'CATALOGO DE CONCEPTOS'!G59</f>
        <v>14700.12</v>
      </c>
    </row>
    <row r="15" spans="1:7" ht="15.5" x14ac:dyDescent="0.3">
      <c r="A15" s="57"/>
      <c r="G15" s="27"/>
    </row>
    <row r="16" spans="1:7" ht="15.5" x14ac:dyDescent="0.3">
      <c r="A16" s="57">
        <f>+'CATALOGO DE CONCEPTOS'!A60</f>
        <v>3</v>
      </c>
      <c r="B16" s="7" t="str">
        <f>+'CATALOGO DE CONCEPTOS'!B60</f>
        <v>ASTA BANDERA</v>
      </c>
      <c r="G16" s="27">
        <f>+'CATALOGO DE CONCEPTOS'!G71</f>
        <v>92.44</v>
      </c>
    </row>
    <row r="17" spans="1:7" x14ac:dyDescent="0.3">
      <c r="A17" s="7"/>
      <c r="G17" s="2"/>
    </row>
    <row r="18" spans="1:7" ht="15.5" x14ac:dyDescent="0.3">
      <c r="A18" s="7"/>
      <c r="G18" s="27"/>
    </row>
    <row r="20" spans="1:7" ht="15.5" x14ac:dyDescent="0.3">
      <c r="E20" s="9" t="s">
        <v>7</v>
      </c>
      <c r="G20" s="28">
        <f>SUM(G10:G16)</f>
        <v>19404</v>
      </c>
    </row>
    <row r="21" spans="1:7" x14ac:dyDescent="0.3">
      <c r="G21" s="29"/>
    </row>
    <row r="22" spans="1:7" ht="15.5" x14ac:dyDescent="0.3">
      <c r="E22" s="9" t="s">
        <v>8</v>
      </c>
      <c r="G22" s="28">
        <f>ROUND(G20*0.16,2)</f>
        <v>3104.64</v>
      </c>
    </row>
    <row r="23" spans="1:7" ht="15.5" x14ac:dyDescent="0.3">
      <c r="G23" s="28"/>
    </row>
    <row r="24" spans="1:7" ht="15.5" x14ac:dyDescent="0.3">
      <c r="E24" s="9" t="s">
        <v>9</v>
      </c>
      <c r="G24" s="28">
        <f>+G22+G20</f>
        <v>22508.639999999999</v>
      </c>
    </row>
    <row r="26" spans="1:7" ht="15.5" x14ac:dyDescent="0.35">
      <c r="B26" s="77" t="s">
        <v>14</v>
      </c>
      <c r="C26" s="77"/>
      <c r="D26" s="77"/>
    </row>
    <row r="28" spans="1:7" x14ac:dyDescent="0.3">
      <c r="B28" s="7" t="s">
        <v>13</v>
      </c>
    </row>
  </sheetData>
  <mergeCells count="8">
    <mergeCell ref="B26:D26"/>
    <mergeCell ref="A2:G2"/>
    <mergeCell ref="D5:G5"/>
    <mergeCell ref="D7:G7"/>
    <mergeCell ref="A3:G3"/>
    <mergeCell ref="E6:F6"/>
    <mergeCell ref="E8:F8"/>
    <mergeCell ref="A5:C8"/>
  </mergeCells>
  <pageMargins left="0.11811023622047245" right="0.11811023622047245" top="0.35433070866141736" bottom="0.35433070866141736" header="0.31496062992125984" footer="0.31496062992125984"/>
  <pageSetup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CATALOGO DE CONCEPTOS</vt:lpstr>
      <vt:lpstr>RESUMENOK</vt:lpstr>
      <vt:lpstr>'CATALOGO DE CONCEPTOS'!Área_de_impresión</vt:lpstr>
      <vt:lpstr>'CATALOGO DE CONCEPTOS'!Títulos_a_imprimir</vt:lpstr>
      <vt:lpstr>RESUMENOK!Títulos_a_imprimir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ARQ. ROEL COTA</cp:lastModifiedBy>
  <cp:lastPrinted>2023-05-11T22:15:13Z</cp:lastPrinted>
  <dcterms:created xsi:type="dcterms:W3CDTF">2016-01-22T15:23:15Z</dcterms:created>
  <dcterms:modified xsi:type="dcterms:W3CDTF">2023-05-11T22:15:19Z</dcterms:modified>
</cp:coreProperties>
</file>