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Users\ana.cosio\Documents\1. ISIFE\1. Depto. Planeación\5. Concursos\FAM Superior\Licitación Pública\2022\081-2022\"/>
    </mc:Choice>
  </mc:AlternateContent>
  <bookViews>
    <workbookView xWindow="480" yWindow="1380" windowWidth="15600" windowHeight="6705"/>
  </bookViews>
  <sheets>
    <sheet name="Catálogo" sheetId="1" r:id="rId1"/>
  </sheets>
  <definedNames>
    <definedName name="_del10">#REF!</definedName>
    <definedName name="_del12">#REF!</definedName>
    <definedName name="_del2">#REF!</definedName>
    <definedName name="_del3">#REF!</definedName>
    <definedName name="_del4">#REF!</definedName>
    <definedName name="_del5">#REF!</definedName>
    <definedName name="_del6">#REF!</definedName>
    <definedName name="_del8">#REF!</definedName>
    <definedName name="Ancho">#REF!</definedName>
    <definedName name="aprog">#REF!</definedName>
    <definedName name="_xlnm.Print_Area">#REF!</definedName>
    <definedName name="ClaveFasar">#REF!</definedName>
    <definedName name="descripcion">#REF!</definedName>
    <definedName name="diam">#REF!</definedName>
    <definedName name="elementos">#REF!</definedName>
    <definedName name="escuadra">#REF!</definedName>
    <definedName name="FinReng">#REF!</definedName>
    <definedName name="INICATCC">#REF!</definedName>
    <definedName name="inicio">#REF!</definedName>
    <definedName name="largo">#REF!</definedName>
    <definedName name="LargoTotal">#REF!</definedName>
    <definedName name="nnn">#REF!</definedName>
    <definedName name="Note">#REF!</definedName>
    <definedName name="noviembre">#REF!</definedName>
    <definedName name="octubre">#REF!</definedName>
    <definedName name="pzas">#REF!</definedName>
    <definedName name="RelacionNueva">#REF!</definedName>
    <definedName name="SalarioBase">#REF!</definedName>
    <definedName name="SalarioNominal">#REF!</definedName>
    <definedName name="SepVar">#REF!</definedName>
    <definedName name="_xlnm.Print_Titles" localSheetId="0">Catálogo!$71:$82</definedName>
    <definedName name="_xlnm.Print_Titles">#REF!</definedName>
  </definedNames>
  <calcPr calcId="162913" fullPrecision="0"/>
</workbook>
</file>

<file path=xl/calcChain.xml><?xml version="1.0" encoding="utf-8"?>
<calcChain xmlns="http://schemas.openxmlformats.org/spreadsheetml/2006/main">
  <c r="F58" i="1" l="1"/>
  <c r="F280" i="1"/>
  <c r="F95" i="1" l="1"/>
  <c r="F96" i="1"/>
  <c r="F97" i="1"/>
  <c r="F98" i="1"/>
  <c r="F99" i="1"/>
  <c r="F100" i="1"/>
  <c r="F101" i="1"/>
  <c r="F102" i="1"/>
  <c r="F103" i="1"/>
  <c r="F104" i="1"/>
  <c r="F105" i="1"/>
  <c r="F106" i="1"/>
  <c r="F107" i="1"/>
  <c r="F108" i="1"/>
  <c r="F111" i="1"/>
  <c r="F112" i="1"/>
  <c r="F113" i="1"/>
  <c r="F114" i="1"/>
  <c r="F115" i="1"/>
  <c r="F116" i="1"/>
  <c r="F117" i="1"/>
  <c r="F120" i="1"/>
  <c r="F121" i="1"/>
  <c r="F122" i="1"/>
  <c r="F123" i="1"/>
  <c r="F124" i="1"/>
  <c r="F127" i="1"/>
  <c r="F128" i="1"/>
  <c r="F129" i="1"/>
  <c r="F130" i="1"/>
  <c r="F131" i="1"/>
  <c r="F132" i="1"/>
  <c r="F133" i="1"/>
  <c r="F134" i="1"/>
  <c r="F135" i="1"/>
  <c r="F136" i="1"/>
  <c r="F137" i="1"/>
  <c r="F138" i="1"/>
  <c r="F139" i="1"/>
  <c r="F140" i="1"/>
  <c r="F141" i="1"/>
  <c r="F144" i="1"/>
  <c r="F145" i="1"/>
  <c r="F146" i="1"/>
  <c r="F147" i="1"/>
  <c r="F148" i="1"/>
  <c r="F151" i="1"/>
  <c r="F152" i="1"/>
  <c r="F153" i="1"/>
  <c r="F154" i="1"/>
  <c r="F155" i="1"/>
  <c r="F156" i="1"/>
  <c r="F157" i="1"/>
  <c r="F158" i="1"/>
  <c r="F159" i="1"/>
  <c r="F160" i="1"/>
  <c r="F161" i="1"/>
  <c r="F162" i="1"/>
  <c r="F163" i="1"/>
  <c r="F164" i="1"/>
  <c r="F165" i="1"/>
  <c r="F166" i="1"/>
  <c r="F167" i="1"/>
  <c r="F168" i="1"/>
  <c r="F169" i="1"/>
  <c r="F170" i="1"/>
  <c r="F171" i="1"/>
  <c r="F172" i="1"/>
  <c r="F173" i="1"/>
  <c r="F174" i="1"/>
  <c r="F177" i="1"/>
  <c r="F178" i="1"/>
  <c r="F179" i="1"/>
  <c r="F180" i="1"/>
  <c r="F181" i="1"/>
  <c r="F182" i="1"/>
  <c r="F185" i="1"/>
  <c r="F186" i="1"/>
  <c r="F187" i="1"/>
  <c r="F188" i="1"/>
  <c r="F189" i="1"/>
  <c r="F190" i="1"/>
  <c r="F195" i="1"/>
  <c r="F196" i="1"/>
  <c r="F197" i="1"/>
  <c r="F198" i="1"/>
  <c r="F199" i="1"/>
  <c r="F200" i="1"/>
  <c r="F201" i="1"/>
  <c r="F202" i="1"/>
  <c r="F203" i="1"/>
  <c r="F204" i="1"/>
  <c r="F205" i="1"/>
  <c r="F206" i="1"/>
  <c r="F207" i="1"/>
  <c r="F208" i="1"/>
  <c r="F211" i="1"/>
  <c r="F212" i="1"/>
  <c r="F213" i="1"/>
  <c r="F214" i="1"/>
  <c r="F215" i="1"/>
  <c r="F216" i="1"/>
  <c r="F217" i="1"/>
  <c r="F218" i="1"/>
  <c r="F219" i="1"/>
  <c r="F220" i="1"/>
  <c r="F221" i="1"/>
  <c r="F222" i="1"/>
  <c r="F223" i="1"/>
  <c r="F224" i="1"/>
  <c r="F228" i="1"/>
  <c r="F229" i="1"/>
  <c r="F230" i="1"/>
  <c r="F231" i="1"/>
  <c r="F232" i="1"/>
  <c r="F233" i="1"/>
  <c r="F234" i="1"/>
  <c r="F235" i="1"/>
  <c r="F236" i="1"/>
  <c r="F237" i="1"/>
  <c r="F238" i="1"/>
  <c r="F239" i="1"/>
  <c r="F240" i="1"/>
  <c r="F241" i="1"/>
  <c r="F242" i="1"/>
  <c r="F243" i="1"/>
  <c r="F244" i="1"/>
  <c r="F245" i="1"/>
  <c r="F248" i="1"/>
  <c r="F249" i="1"/>
  <c r="F250" i="1"/>
  <c r="F253" i="1"/>
  <c r="F254" i="1"/>
  <c r="F255" i="1"/>
  <c r="F256" i="1"/>
  <c r="F259" i="1"/>
  <c r="F260" i="1"/>
  <c r="F261" i="1"/>
  <c r="F262" i="1"/>
  <c r="F263" i="1"/>
  <c r="F264" i="1"/>
  <c r="F265" i="1"/>
  <c r="F266" i="1"/>
  <c r="F267" i="1"/>
  <c r="F268" i="1"/>
  <c r="F269" i="1"/>
  <c r="F270" i="1"/>
  <c r="F271" i="1"/>
  <c r="F272" i="1"/>
  <c r="F273" i="1"/>
  <c r="F274" i="1"/>
  <c r="F275" i="1"/>
  <c r="F278" i="1"/>
  <c r="F279" i="1" s="1"/>
  <c r="F60" i="1"/>
  <c r="F246" i="1" l="1"/>
  <c r="F34" i="1" s="1"/>
  <c r="F36" i="1" s="1"/>
  <c r="F251" i="1"/>
  <c r="F40" i="1" s="1"/>
  <c r="F42" i="1" s="1"/>
  <c r="F276" i="1"/>
  <c r="F52" i="1" s="1"/>
  <c r="F54" i="1" s="1"/>
  <c r="F257" i="1"/>
  <c r="F46" i="1" s="1"/>
  <c r="F48" i="1" s="1"/>
  <c r="F209" i="1"/>
  <c r="F27" i="1" s="1"/>
  <c r="F125" i="1"/>
  <c r="F16" i="1" s="1"/>
  <c r="F225" i="1"/>
  <c r="F149" i="1"/>
  <c r="F18" i="1" s="1"/>
  <c r="F191" i="1"/>
  <c r="F183" i="1"/>
  <c r="F20" i="1" s="1"/>
  <c r="F175" i="1"/>
  <c r="F19" i="1" s="1"/>
  <c r="F142" i="1"/>
  <c r="F17" i="1" s="1"/>
  <c r="F118" i="1"/>
  <c r="F15" i="1" s="1"/>
  <c r="F93" i="1"/>
  <c r="F94" i="1"/>
  <c r="F85" i="1"/>
  <c r="F86" i="1"/>
  <c r="F87" i="1"/>
  <c r="F88" i="1"/>
  <c r="F89" i="1"/>
  <c r="F90" i="1"/>
  <c r="F91" i="1"/>
  <c r="F92" i="1"/>
  <c r="B80" i="1"/>
  <c r="B79" i="1"/>
  <c r="B78" i="1"/>
  <c r="B77" i="1"/>
  <c r="F226" i="1" l="1"/>
  <c r="F28" i="1"/>
  <c r="F30" i="1" s="1"/>
  <c r="F21" i="1"/>
  <c r="F109" i="1"/>
  <c r="F14" i="1" s="1"/>
  <c r="F23" i="1" s="1"/>
  <c r="F62" i="1" s="1"/>
  <c r="F192" i="1" l="1"/>
  <c r="F63" i="1"/>
  <c r="F64" i="1" s="1"/>
</calcChain>
</file>

<file path=xl/sharedStrings.xml><?xml version="1.0" encoding="utf-8"?>
<sst xmlns="http://schemas.openxmlformats.org/spreadsheetml/2006/main" count="567" uniqueCount="287">
  <si>
    <t>P.U.</t>
  </si>
  <si>
    <t>I.V.A.</t>
  </si>
  <si>
    <t>Resumen:</t>
  </si>
  <si>
    <t>Subtotal de Obra</t>
  </si>
  <si>
    <t>Total</t>
  </si>
  <si>
    <t>Propone</t>
  </si>
  <si>
    <t>Contratista</t>
  </si>
  <si>
    <t>Nombre de Contratista</t>
  </si>
  <si>
    <t>Subtotal I</t>
  </si>
  <si>
    <t>Subtotal II</t>
  </si>
  <si>
    <t>Clave</t>
  </si>
  <si>
    <t>Concepto</t>
  </si>
  <si>
    <t>Unidad</t>
  </si>
  <si>
    <t>Volúmen</t>
  </si>
  <si>
    <t>Importe</t>
  </si>
  <si>
    <t>Nombre del Plantel: Universidad Autónoma de Baja California Sur (UABCS: Extensión Academica, Los Cabos)</t>
  </si>
  <si>
    <t>Localidad: Cabo San Lucas</t>
  </si>
  <si>
    <t>Municipio: Los Cabos, B.C.S.</t>
  </si>
  <si>
    <t>I. Construcción de barda frontal, pórtico de acceso, cerco perimetral, plaza estudiantil, andadores y rampas de accesibilidad, trabajos de terracería, alumbrado exterior y red hidrosanitaria</t>
  </si>
  <si>
    <t>Descripción: Construcción de barda frontal, pórtico de acceso, cerco perimetral, plaza estudiantil, andadores y rampas de accesibilidad, trabajos de terracería, alumbrado exterior y red hidrosanitaria</t>
  </si>
  <si>
    <t xml:space="preserve">01. Cimentación </t>
  </si>
  <si>
    <t xml:space="preserve">02. Estructura de concreto </t>
  </si>
  <si>
    <t>03. Estructura metálica</t>
  </si>
  <si>
    <t xml:space="preserve">04. Albañilería y acabados </t>
  </si>
  <si>
    <t xml:space="preserve">05. Herrería, carpintería y cancelería </t>
  </si>
  <si>
    <t xml:space="preserve">06. Instalaciones </t>
  </si>
  <si>
    <t>07. Instalación eléctrica arco y barda</t>
  </si>
  <si>
    <t xml:space="preserve">08. Alimentador eléctrico </t>
  </si>
  <si>
    <t xml:space="preserve">II. Barda y cerco primetral </t>
  </si>
  <si>
    <t>III. Plaza cívica, rotonda y andador</t>
  </si>
  <si>
    <t>Subtotal III</t>
  </si>
  <si>
    <t>IV. Luminaria exteriores solares</t>
  </si>
  <si>
    <t>Subtotal IV</t>
  </si>
  <si>
    <t>V. Estacionamiento</t>
  </si>
  <si>
    <t>VI. Rampa de accesibilidad</t>
  </si>
  <si>
    <t>Subtotal V</t>
  </si>
  <si>
    <t>Subtotal VI</t>
  </si>
  <si>
    <t>Subtotal VII</t>
  </si>
  <si>
    <t>VII. Terracería</t>
  </si>
  <si>
    <t>00184/04</t>
  </si>
  <si>
    <t>Desmonte de lugar consistente en poda de árboles y arbustos que existen de manera abundante en el terreno, incluye: retiro de árboles y arbustos fuera de la obra, maquinaria, equipo y mano de obra.</t>
  </si>
  <si>
    <t>m2</t>
  </si>
  <si>
    <t>08818/04</t>
  </si>
  <si>
    <t>Trasplantado de árboles y arbustos de diferentes tamaños a una distancia no mayor a los 10.00 m., incluye: excavación, movimiento y  retiro de material sobrante.</t>
  </si>
  <si>
    <t>pza</t>
  </si>
  <si>
    <t>10001/04</t>
  </si>
  <si>
    <t>Limpieza, trazo y nivelación del terreno con equipo topográfico; incluye: nivel de manguera y niveletas con polines y fajillas, hilos, cal, mano de obra y herramienta, despalme de terreno vegetal capa de 20 cm. y retiro de la misma fuera de la obra, colocación de banco de nivel según especificaciones. ( área de edificio ).</t>
  </si>
  <si>
    <t>08718/04</t>
  </si>
  <si>
    <t>Suministro y aplicación de fumigante contra termitas, clorpirifos, marca dusban 2e o similar aplicado a una dosis de 5.00lts/m2 o similar en área de excavación terminada y aplicación al relleno, incluye: materiales y mano de obra</t>
  </si>
  <si>
    <t>11074/04</t>
  </si>
  <si>
    <t>Excavación con máquina retroexcavadora en terreno investigado en obra, a cualquier profundidad.</t>
  </si>
  <si>
    <t>m3</t>
  </si>
  <si>
    <t>11101/04</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</si>
  <si>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</si>
  <si>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12034/04</t>
  </si>
  <si>
    <t>Acero de refuerzo en cimentación diámetro #3 f'y=4,200 kg/cm2; incluye: suministro, habilitado, armado, cortes, traslapes, ganchos y desperdicios, silletas, alambre recocido, mano de obra, herramienta, equipo de protección personal y limpieza del área de trabajo.</t>
  </si>
  <si>
    <t>kg</t>
  </si>
  <si>
    <t>12035/04</t>
  </si>
  <si>
    <t>Acero de refuerzo en cimentación diámetro #4 f'y=4,200 kg/cm2; incluye: suministro, habilitado, armado, cortes, traslapes, ganchos y desperdicios, silletas, alambre recocido, mano de obra, herramienta, equipo de protección personal y limpieza del área de trabajo.</t>
  </si>
  <si>
    <t>12036/04</t>
  </si>
  <si>
    <t>Acero de refuerzo en cimentación diámetro #5 f'y=4,200 kg/cm2; incluye: suministro, habilitado, armado, cortes, traslapes, ganchos y desperdicios, silletas, alambre recocido, mano de obra, herramienta, equipo de protección personal y limpieza del área de trabajo.</t>
  </si>
  <si>
    <t>12037/04</t>
  </si>
  <si>
    <t>Acero de refuerzo en cimentación diámetro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</si>
  <si>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12021/04</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</si>
  <si>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</si>
  <si>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12014/04</t>
  </si>
  <si>
    <t>Concreto premezclado f'c= 250 kg/cm2 en cimentación t.m.a. 3/4",con un revenimiento de 8-10 cm., incluye: bombeo cualquier distancia, colado, vibrado, afine, curado en elementos estructurales como zapatas, dados, muros de concreto, mínimo una muestra por cada 20 m3 o con la frecuencia que la residencia lo considere necesario (ver especificaciones complementarias)</t>
  </si>
  <si>
    <t>12063/04</t>
  </si>
  <si>
    <t>Murete de enrase acabado común en cimentación a base de block de cemento de 15x20x40 cm. (60 kg/cm2), asentado con mortero cemento-arena en proporción de 1:3 y con celdas rellenas de concreto f'c= 150 kg/cm2. incluye: desfondar block y varilla del # 3 @ 40 cm.</t>
  </si>
  <si>
    <t>10018/04</t>
  </si>
  <si>
    <t>Suministro y aplicación de impermeabilizante en cimentación a base de agua 2 capas de emulsika o similar en calidad y precio; incluye: limpieza preparación de superficie.</t>
  </si>
  <si>
    <t>12048/04</t>
  </si>
  <si>
    <t>Anclaje de castillos de 15x15 cm. en zapatas y enrases 0.00 a 1.20 m. altura con 4 varillas de 3/8" y estribos #2 @ 20 cm. incluye: cimbra común, colado, cruces de varillas, vibrado, curado y descimbrado.</t>
  </si>
  <si>
    <t>ml</t>
  </si>
  <si>
    <t>12060/04</t>
  </si>
  <si>
    <t>Anclaje de castillo de 15x30 cm. armado con 6 varillas 3/8" y estribos de 1/4" @ 20 cm,  con impermeabiliante integral en polvo sikalite graltex o/ similar en calidad y precio, concreto f´c=250 kg/cm cimbra común, colado, cruces de varillas, vibrado, curado y descimbrado.</t>
  </si>
  <si>
    <t>12079/04</t>
  </si>
  <si>
    <t>Anclaje de columna de 30X30 cm. en zapatas y enrases 0.00 a 1.20 m. altura con 8 varillas de 1/2" y estribos #3 @ 15 cm. incluye: colado, cimbra común, colado, cruces de varillas, vibrado, curado y descimbrado.</t>
  </si>
  <si>
    <t>12111/04</t>
  </si>
  <si>
    <t>Cadena de concreto f'c= 250 kg/cm2 sección de 15x20 cm. armada con 4 varillas de 3/8" y estribos # 2 @ 20 cm, incluye: cimbra común, cruces de varillas, colado, vibrado, descimbrado y curado.</t>
  </si>
  <si>
    <t>31062/04</t>
  </si>
  <si>
    <t>Cadena o castillo 20 x 30 cm, acabado común, concreto h. en o., f'c= 250 kg/cm2, armada con 6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</si>
  <si>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11121/04</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</si>
  <si>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</si>
  <si>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11122/04</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</si>
  <si>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</si>
  <si>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10016/04</t>
  </si>
  <si>
    <t>Suministro y colocación de plástico calibre 400 de polipropileno, en ancho cepa bajo plantilla y sentido vertical hasta nivel de terreno natural, incluye: cortes, desperdicios y elementos de fijación.</t>
  </si>
  <si>
    <t>31200/04</t>
  </si>
  <si>
    <t>Malla electrosoldada 6x6/10-10, se deberá considerar para este trabajo: suministro y colocación, cortes, sujeción, traslapes, silleta pm-50 plastificada 4 pza/m2, mano de obra, equipo, herramienta, acopio y retiro de desperdicios a tiro autorizado y limpieza del área de trabajo.</t>
  </si>
  <si>
    <t>31209/04</t>
  </si>
  <si>
    <t>Firme de concreto f´c=200 kg/cm2 de 10 cm. de espesor, acabado rugoso fino, se realizara integral al firme nivelado con regla según proyecto, según proyecto; incluye: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</si>
  <si>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 xml:space="preserve">Subtotal Cimentación </t>
  </si>
  <si>
    <t>21101/04</t>
  </si>
  <si>
    <t>Cimbra en columnas y muros acabado común; a base de triplay de pino 19 mm como cimbra de contacto; incluye: cimbrado, descimbrado, habilitado y chaflanes u ochavos</t>
  </si>
  <si>
    <t>21115/04</t>
  </si>
  <si>
    <t>Cimbra en trabes acabado común a base de triplay de pino 19 mm como cimbra de contacto, incluye: cimbrado, descimbrado, habilitado y chaflanes u ochavos.</t>
  </si>
  <si>
    <t>21110/04</t>
  </si>
  <si>
    <t>Cimbra para losas acabado común a base de triplay de pino 19 mm como cimbra de contacto, incluye: cimbrado, descimbrado, habilitado y chaflanes u ochavos.</t>
  </si>
  <si>
    <t>21203/04</t>
  </si>
  <si>
    <t>Acero de refuerzo en estructura #3 f'y=4,200 kg/cm2; incluye: suministro, habilitado, armado, cortes, traslapes, ganchos y desperdicios, silletas, alambre recocido, mano de obra, herramienta, equipo de protección personal y limpieza del área de trabajo.</t>
  </si>
  <si>
    <t>21204/04</t>
  </si>
  <si>
    <t>Acero de refuerzo en estructura #4 f'y=4,200 kg/cm2; incluye: suministro, habilitado, armado, cortes, traslapes, ganchos y desperdicios, silletas, alambre recocido, mano de obra, herramienta, equipo de protección personal y limpieza del área de trabajo.</t>
  </si>
  <si>
    <t>21205/04</t>
  </si>
  <si>
    <t>Acero de refuerzo en estructura #5 f'y=4,200 kg/cm2; incluye: suministro, habilitado, armado, cortes, traslapes, ganchos y desperdicios, silletas, alambre recocido, mano de obra, herramienta, equipo de protección personal y limpieza del área de trabajo.</t>
  </si>
  <si>
    <t>21300/04</t>
  </si>
  <si>
    <t>Concreto premezclado f'c=250 kg/cm2 en estructura y losa t.m.a. 3/4", con un revenimiento de 8-10 cm. incluye: bombeo cualquier distancia (en volúmenes mayores a 3 m3), colado, vibrado, curado, afine, nivelado y acabado para recibir impermeabilización en primer nivel o piso de cerámica en segundo nivel, pruebas de concreto a 7,14 y 28 días. (en volúmenes mayores a 2 m3) y aditivos especificados según proyecto.</t>
  </si>
  <si>
    <t xml:space="preserve">Subtotal Estructura de concreto </t>
  </si>
  <si>
    <t>20114/04</t>
  </si>
  <si>
    <t>Suministro, habilitado y colocación de perfil rectangular (PTR) de diferentes secciones y pesos para estructuras, incluye: corte, soldadura, nivelación, una mano de primario epóxico anticorrosivo ea p-10 color blanco con catalizador disolución a base de solvente y 2 manos de pintura esmalte en acabado final, color definido por la residencia</t>
  </si>
  <si>
    <t>20120/04</t>
  </si>
  <si>
    <t>Suministro, habilitado y colocación de perfil rectangular rolado de diferentes secciones y pesos, incluye: corte, soldadura, nivelación, una mano de primario epóxico anticorrosivo ea p-10 color blanco con catalizador disolución a base de solvente y 2 manos de pintura esmalte en acabado final, color definido por la residencia</t>
  </si>
  <si>
    <t>20037/04</t>
  </si>
  <si>
    <t>Suministro, habilitado y colocación de ancla con redondo de 3/4" de diámetro anclados al dado correspondiente al menos 24", roscados 6", escuadra de 8", de acero a-36 (resistencia a fluencia mínimo de 2530kg/cm2), incluye: acarreo dentro y fuera de la obra, tuerca y contratuerca de sujeción, rondanas de presión, biela plana, habilitado, colocación a plomo y nivel con plantilla, materiales, mano de obra, depreciación y demas cargos derivados del uso  de herramienta y equipo. (ver plano respectivo).</t>
  </si>
  <si>
    <t>20038/04</t>
  </si>
  <si>
    <t>Suministro, habilitado y colocación de ancla con redondo de 3/4" de diámetro anclados al dado correspondiente al menos 16", roscados 6", escuadra de16", de acero a-36 (resistencia a fluencia mínimo de 2530kg/cm2), incluye: acarreo dentro y fuera de la obra,  tuerca y contratuerca de sujeción, rondanas de presión, biela plana, habilitado, colocación a plomo y nivel con plantilla, materiales, mano de obra, depreciación y demas cargos derivados del uso  de herramienta y equipo. (ver plano respectivo).</t>
  </si>
  <si>
    <t>20106/04</t>
  </si>
  <si>
    <t>Suministro, habilitado y colocación de placa de diferentes medidas; incluye: soldadura 70-11, una mano de primario epóxico anticorrosivo ea p-10 color blanco con catalizador disolución a base de solvente y 2 manos de pintura esmalte en acabado final, color definido por la residencia, incluye: fletes, maniobras, mano de obra, herramienta y equipo.</t>
  </si>
  <si>
    <t>Subtotal Estructura metálica</t>
  </si>
  <si>
    <t>31017/04</t>
  </si>
  <si>
    <t>Cadena o castillo 15 x 15 cm, acabado común, concreto h. en o., f'c= 250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</si>
  <si>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31146/04</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</si>
  <si>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</si>
  <si>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32000/04</t>
  </si>
  <si>
    <t>Aplanado en muros, acabado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</si>
  <si>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32001/04</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</si>
  <si>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</si>
  <si>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32060/04</t>
  </si>
  <si>
    <t>Aplanado de yeso en plafones y trabes a cualquier altura y grado de dificultad, incluye; materiales, mano de obra, herramienta, equipo y andamios, carga acarreo y elevación de materiales, preparación y humedecido de superficie, remates, emboquillados, curado, remoción y retiro de escombros fuera de la obra, limpieza de área de trabajo.</t>
  </si>
  <si>
    <t>30085/04</t>
  </si>
  <si>
    <t>Elaboración de chaflán de 10 x 10 cm a 45° a base de mortero cemento arena en unión de muro  losa de azotea para recibir impermeabilizante, acabado con plana de madera,  incluye: acarreo dentro y fuera de la obra, elevación de los materiales, materiales, mano de obra, depreciación de herramienta y equipo.</t>
  </si>
  <si>
    <t>31220/04</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</si>
  <si>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</si>
  <si>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31226/04</t>
  </si>
  <si>
    <t>Suministro y colocación de piso a base de loseta cerámica extruida vitrificada, para tránsito pesado pei iv y v, tono y texturas uniformes, antiderrapante, con dimensiones de 33.3 x 33.3 cm,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suministro de piso de loseta, materiales, mano de obra, adhesivo (mortero) de línea, considerando recomendaciones del fabricante para su tiempo de fraguado, juntas de 5mm de ancho, rellenas con boquilla de línea, separadores, trazo, nivelación, acarreos, cortes, desperdicios, despiece, acopio y retiro de desperdicios a tiro autorizado y limpieza del área.</t>
  </si>
  <si>
    <t>31231/04</t>
  </si>
  <si>
    <t>Colocación de zoclo de hasta 15 cm de altura a base de cerámica extruida vitrificada para tránsito pesado, tono y texturas uniformes, antiderrapante, diseño y color s.m.a.;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el suministro del zoclo, materiales, mano de obra, adhesivo (mortero) de línea, considerando recomendaciones del fabricante para su tiempo de fraguado, juntas de 6mm de ancho, rellenas con boquilla de línea, trazo, nivelación, acarreos, cortes, desperdicios, despiece, acopio y retiro de desperdicios a tiro autorizado y limpieza del área.</t>
  </si>
  <si>
    <t>31229/04</t>
  </si>
  <si>
    <t>Suministro y colocación de lambrín de cerámica extruida vitrificada, tono y texturas uniformes, diseño y color s.m.a.; asentado con cemenquin o pega mármol, cumpliendo con las características de absorción de agua del esmalte  0.50-3.0% y cuerpo de la loseta 2.0-6.0%, módulo de ruptura mínimo 40.00 kg para toda la loseta; resistencia al choque térmico, abrasión y al agrietamiento; dureza del esmalte 5-6 según escala de mohs. se deberá considerar para este trabajo: el suministro del lambrín, materiales, mano de obra, adhesivo (mortero) de línea, considerando recomendaciones del fabricante para su tiempo de fraguado, emboquillado sin arena y anti hongos, rellenas con boquilla de línea, trazo, nivelación, acarreos, cortes, desperdicios, despiece, acopio y retiro de desperdicios a tiro autorizado y limpieza del área de trabajo.</t>
  </si>
  <si>
    <t>38001/04</t>
  </si>
  <si>
    <t>Meseta de concreto f'c= 250 kg/cm2 para lavabo de 8 cm. de espesor anclado a muro de block con varilla # 3 @ 20 cm., cimbrado, armado, colado; incluye: recubrimiento de azulejo y tiratrim en frontera.</t>
  </si>
  <si>
    <t>35106/04</t>
  </si>
  <si>
    <t>Suministro y aplicación de impermeabilización prefabricado tipo sbs pg 4 mm espesor, reforzada con fibra poliéster 180 gr/m2, aplicado con termo fusión color terracota o color indicado por supervisión, incluye: aplicación primer, imperprim s.l. base solvente, sellado de remates y detalles con cemento sellador. (Garantía 10 años por escrito).</t>
  </si>
  <si>
    <t>30001/04</t>
  </si>
  <si>
    <t>Pintura acrílica marca osel línea oro máxima, berel línea berelex green, comex línea vinimex total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5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</si>
  <si>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20039/04</t>
  </si>
  <si>
    <t>Suministro y colocación de metal desplegado calibre # 22, soldado en estructura metálica, soldadura E-60, incluye: acarreo de los materiales, cortes, habilitado de metal desplegado en contorno de unión, andamiaje, elementos de fijación a estructura metálica, soldadura, mano de obra, desperdicios, traslapes, equipo de protección, mano de obra, depreciación y demas cargos derivados del uso de herramienta y equipo.</t>
  </si>
  <si>
    <t xml:space="preserve">Subtotal Albañilería y acabados </t>
  </si>
  <si>
    <t>40342/04</t>
  </si>
  <si>
    <t>Suministro y colocación de cancelería de aluminio línea 3000 en color negro en ventana combinación de paneles fijos-corredizo,  con vidrio de 6mm, jaladera universal, sellador negro por ambos lados, incluye:acarreos dentro y fuera de la obra, cortes, armado, felpas, empaque de plástico color negro,  elementos de fijación,  material, andamiaje,  mano de obra, depreciación y demás cargos derivados del uso de herramienta y equipo,, equipo de protección personal y limpieza del área de trabajo.</t>
  </si>
  <si>
    <t xml:space="preserve"> m2</t>
  </si>
  <si>
    <t>40356/04</t>
  </si>
  <si>
    <t>Suministro y colocación de puerta combinada de aluminio color negro con contramarco de 3" x 1 3/4" marco de 1" x 2", melanina de 9 mm hasta 90 cm. color definido por supervisión y otra de vidrio de 6 mm acabado traslucido cinta para dividir (según diseño) chapa tetra, bisagras, felpas, sellador con silicón, guardapolvo y limpieza.</t>
  </si>
  <si>
    <t>48055/04</t>
  </si>
  <si>
    <t>Suministro, habilitado y colocación de reja de protección a base de varilla cuadrada solida de 1/2" ángulo de 1 1/4" x 3/16" y solera de 1" x 3/16"; soldada a placas en vano interior de ventana, incluye: placas de acero de 10x10x1/4", una mano de primario epóxico anticorrosivo ea p-10 color blanco con catalizador disolución a base de solvente y 2 manos de pintura esmalte en acabado final, color definido por la residencia, cortes, cortes a 45, soldadura, material, equipo y herramienta necesaria.</t>
  </si>
  <si>
    <t>40031/04</t>
  </si>
  <si>
    <t>Suministro y colocación de puerta combinada de aluminio anodizado natural con contramarco de 3" x 1 3/4" marco de 1" x 2", melanina de 9 mm  hasta 90 cm. color definido por supervisión y otra de vidrio de 6 mm acabado traslucido cinta para dividir (según diseño) chapa tetra, bisagras, felpas, sellador con silicón, guardapolvo y limpieza.</t>
  </si>
  <si>
    <t>48073/04</t>
  </si>
  <si>
    <t>Suministro y colocación de portón a base de tubo mecánico cedula 30 2 1/2" incluye: refuerzo con solera de 3 1/2 x 5/16 en inferior y 2 1/2" x 5/16 en superior, lamina calibre no.18 en parte inferior (30 cm) 2 caras, incluye: tejuelos, bisagras, pasadores, una mano de primario epóxico anticorrosivo ea p-10 color blanco con catalizador disolución a base de solvente y 2 manos de pintura esmalte en acabado final, color definido por la residencia, limpieza, mano de obra, equipo de protección personal, herramienta y equipo.</t>
  </si>
  <si>
    <t xml:space="preserve">Subtotal Herrería, carpintería y cancelería </t>
  </si>
  <si>
    <t>50009/04</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</si>
  <si>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</si>
  <si>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sal</t>
  </si>
  <si>
    <t>50011/04</t>
  </si>
  <si>
    <t>Salida para teléfono, intercomunicación, sonido o computadora con caja lamina de 2 x 4" y tubo pvc pesado de 1", incluye: conexiones, alambre galvanizado para guía y tapa ciega.</t>
  </si>
  <si>
    <t>50007/04</t>
  </si>
  <si>
    <t>Salida de alumbrado con caja de p.v.c. y tubo pvc pesado cedula 30 (gris), incluye: apagador levinton y cable vinanel aislamiento tipo ls calibres indicados en planos.</t>
  </si>
  <si>
    <t>50019/04</t>
  </si>
  <si>
    <t>Suministro, colocación y conexión de lámpara marca magg de led de 30 w sobreponer hermética a prueba de polvo y agua modelo: gamma tot 1500  clave: L5401-510 4000°k incluye; difusor de policarbonato, driver electrónico integrado, fijada a losa con taquete y tornillo, pruebas, conexiones, mano de obra, herramienta, equipo de protección personal y limpieza del área de trabajo.</t>
  </si>
  <si>
    <t>51009/04</t>
  </si>
  <si>
    <t>Suministro, colocación y conexión de fotocelda en pasillos y andadores en caja de pvc 2 x 4, incluye: tubo pvc pesado cedula 30 (gris), cable vinanel aislamiento tipo ls, fotocelda prefabricada ( de ojo en tapa ciega 2x4 ) interactic modelo k4321 cs</t>
  </si>
  <si>
    <t>54225/04</t>
  </si>
  <si>
    <t>Preparación para conexión de equipo de aire acondicionado minisplit en azotea con tubo p.v.c. eléctrico 27 mm (1") c-40 desde el centro de carga, tubo p.v.c. 3" para paso en losa, incluye codos, tapones, materiales necesarios y mano de obra.(ver plano correspondiente), caja galvanizada 2x4 y tubo de 16 mm (1/2") para interconexión de condensadora y difusor, cable desde el centro de carga hasta el desconectador de navajas colocado en losa con calibres 2-6 para fases 1-10 de tierra física, pruebas, conexiones e identificación.</t>
  </si>
  <si>
    <t>54221/04</t>
  </si>
  <si>
    <t>Suministro, colocación y conexión de interruptor de seguridad (navajas) 2 polos 30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</si>
  <si>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60038/04</t>
  </si>
  <si>
    <t>Salida para dren de desgue en equipo condensador de aire acondicionado con tubo de pvc de 3/4" de diámetro, desde unidad condensadora en interior de edificio hasta la base de edificio en exterior, incluye: suministro, instalación y conexión, pruebas, materiales, mano de obra, herramienta y equipo, andamios, cargas, descargas, acarreos, elevaciones, cortes, desperdicios, fijaciones, limpieza de la zona de trabajo, (ver plano aer-004-03)</t>
  </si>
  <si>
    <t>50043/04</t>
  </si>
  <si>
    <t>Suministro, colocación y conexión de centro de carga qo8-2f-3h-220-127 volts con zapatas principales de 100 amperes marca square " d " incluye: ranurado y resanes.</t>
  </si>
  <si>
    <t>54316/04</t>
  </si>
  <si>
    <t>Suministro e instalación de equipo de aire acondicionado inverter tipo mini-split marca: midea, lennox, trane, carrier o similar en calidad y especificaciones técnicas, con capacidad nominal de 12000 btu (1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</si>
  <si>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55714/04</t>
  </si>
  <si>
    <t>Suministro, colocación y conexión de lámpara tipo arbotante de led marca astro led lighting línea nautilus modelo 05-2804 o similar en calidad y precio incluye flete a la obra, armado de lámpara y conexión en muro donde el proyecto indique, aterrizaje con terminal de ojo y cable calibre #12 awg, pruebas, conexiones, mano de obra, herramienta, equipo de protección personal y limpieza del área de trabajo.</t>
  </si>
  <si>
    <t>55716/04</t>
  </si>
  <si>
    <t>Registro eléctrico 60 x 60 x 80 cm. de profundidad con block 15 x 20 x 40 cm. (60 kg/cm2) y cadena de remate con armex 15-20/4 concreto f´c= 150 kg/cm2, aplanado interior y exterior floteado con marco y contramarco metálico de ángulo de 3/16 x 1 1/4 acero no. 3, concreto f´c=150 kg/cm2, asa, mano de obra, equipo de protección personal y herramienta.</t>
  </si>
  <si>
    <t>70004/04</t>
  </si>
  <si>
    <t>Salida en w.c. con tubo pvc sanitario 103 mm duralon y pvc hidráulico de 16 y 21 mm flowguard; incluye: codos, coples, niples, pasta, lija. ( ver plano sser-007-ot)</t>
  </si>
  <si>
    <t>61531/04</t>
  </si>
  <si>
    <t>Salida en lavabo, mingitorio o tarjas con tubo pvc sanitario 53 mm duralon y pvc hidráulico de 16 y 21 mm ced-40 ; incluye: codos, coples, niples, pegamento, lija, pruebas..</t>
  </si>
  <si>
    <t>70021/04</t>
  </si>
  <si>
    <t>Suministro y colocación de sanitario 2 piezas, descarga 4.8 litros línea verde, taza redonda, trampa expuesta 2", incluye: válvula flotador fluidmaster 400 ls pro de aluminio de bronce o primera calidad, cuello de cera, pijas, manguera alimentadora coflex, trenzado con vinilo reforzado, llave de control angular compacta sin contratuerca 4015 y asiento solido completo.</t>
  </si>
  <si>
    <t>60009/04</t>
  </si>
  <si>
    <t>Suministro y colocación de lavabo ovalin de sobreponer en losa, marca lamosa línea venezia en color blanco, o similar en calidad y precio, incluye: silicón plástico, trampa, llave mezcladora marca urrea modelo 91dm, cubierta de latón cromo, manerales, dórico cromo, contrarejilla, cespol, manguera flexible '' t '' hule epdm trenzado de vinilo reforzado vl-t55, llave de control angular 401 sc., mano de obra y herramienta.</t>
  </si>
  <si>
    <t>70023/04</t>
  </si>
  <si>
    <t>Colocación de cespol de latón cromado de 32 mm, con tapón de registro, se deberá considerar para este trabajo: suministro de los materiales, herramienta, equipo, acarreos, elevaciones, acopio y retiro de materiales producto de los desperdicios a tiro autorizado y limpieza del área de trabajo.</t>
  </si>
  <si>
    <t>70010/04</t>
  </si>
  <si>
    <t>Registro sanitario de 60x40x80 cm. con block 15x20x40 cm. (60 kg/cm2), aplanado interior pulido con media caña y exterior floteado, formación de media caña para desagüe, marco y contramarco de ángulo de 1 1/4" x 3/16", incluye: cadena de remate de 15 -20-4 con armex, concreto f'c=150 kg/cm2 y acero no.3 en tapa, incluye: argolla de redondo liso de 1/4" como jaladera en marco una mano de inhibidor de corrosión, una mano de primario epóxico anticorrosivo ea p-10 color blanco con catalizador disolución a base de solvente y 2 manos de pintura esmalte en acabado final, color definido por la residencia, en tapa y pintura acrílica en el registro.</t>
  </si>
  <si>
    <t>60042/04</t>
  </si>
  <si>
    <t>Registro hidráulico 40x40x40 cm. con block 10x20x40 cm. (60 kg/cm2), aplanado, interior pulido, exterior floteado marco y contramarco con ángulo 1 1/4x3/16", acero # 3, concreto f'c = 150 kg/cm2, cadena remate con armex 15-20-4, fondo grava y pintura.</t>
  </si>
  <si>
    <t>61464/04</t>
  </si>
  <si>
    <t>Suministro y colocación de llave de cerrado rápido de pvc de 21 mm, incluye: conexiones, materiales, mano de obra y pruebas.</t>
  </si>
  <si>
    <t>60015/04</t>
  </si>
  <si>
    <t>Suministro y tendido de tubo pvc hidráulico de 21 mm (3/4") de diámetro, incluye: tendido, conexiones, pegamento, trazos, excavación, relleno, material, mano de obra, herramienta, equipo de protección personal y limpieza del área de trabajo.</t>
  </si>
  <si>
    <t>60016/04</t>
  </si>
  <si>
    <t>Suministro y tendido de tubo pvc hidráulico pesado 27 mm (1") de diámetro, incluye: tendido, conexiones, pegamento, trazos, excavación, relleno, material, mano de obra, herramienta, equipo de protección personal y limpieza del área de trabajo.</t>
  </si>
  <si>
    <t>70026/04</t>
  </si>
  <si>
    <t>Suministro y tendido de tubo pvc duralón de 103 mm (4") de diámetro, incluye: tendido, conexiones, pegamento, trazos, excavación, relleno, material, mano de obra, herramienta, equipo de protección personal y limpieza del área de trabajo.</t>
  </si>
  <si>
    <t>51008/04</t>
  </si>
  <si>
    <t>Suministro, colocación y conexión de fotocelda en pasillos y andadores en caja de metálica 2 x 4, incluye: tubo galvanizado 1/2" ced-40, cable vinanel aislamiento tipo ls, fotocelda prefabricada ( de ojo en tapa ciega 2x4 ) modelo 3010 instalación empotrable en caja estándar a prueba de lluvia.</t>
  </si>
  <si>
    <t xml:space="preserve">Subtotal Instalaciones </t>
  </si>
  <si>
    <t>50206/04</t>
  </si>
  <si>
    <t>Salida de alumbrado en jardín, incluye tubería pvc c-40, coples, corvas , conectores, cableado calibre 12 awg ( ver plano ), caja octagonal fc (intemperie) y tapa ciega con empaque de neopreno, así como aterrizaje de caja con terminal de ojo, identificación y pruebas.</t>
  </si>
  <si>
    <t>54136/05</t>
  </si>
  <si>
    <t>Suministro e instalación de luminaria montada en muro marca Astro Led línea osiris moon, modelo 05-7302-04, incluye montaje e instalación en salida de alumbrado en barda, foco led max 18 watts con soquet E26, pruebas y conexiones</t>
  </si>
  <si>
    <t xml:space="preserve"> pza</t>
  </si>
  <si>
    <t>54137/05</t>
  </si>
  <si>
    <t>Suministro e instalación de luminaria montada en muro marca Astro Led línea cosmos II, modelo 5-21301-RGB, incluye montaje e instalación en salida de alumbrado en barda, foco led max 100 watts con soquet E26, pruebas y conexiones</t>
  </si>
  <si>
    <t>50058/04</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</si>
  <si>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</si>
  <si>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51357/04</t>
  </si>
  <si>
    <t>Suministro, colocación y conexión de centro de carga tipo qo 20 circuitos 3f-4h 220/127 v con zapatas principales de 125 amperes, en gabinete nema 3r modelo qo312l125grb, marca square d o similar en calidad y precio, incluye: fijación conexiones, identificación y pruebas.</t>
  </si>
  <si>
    <t>55780/04</t>
  </si>
  <si>
    <t>Registro eléctrico 40 x 40 x 60 cm. de profundidad con block 15 x 20 x 40 cm. (60 kg/cm2) y cadena de remate con armex 15-20/4 concreto f´c= 150 kg/cm2, aplanado interior y exterior floteado con marco y contramarco metálico de angulo de 3/16 x 1 1/4 acero no. 3, concreto f´c=150 kg/cm2, asa, mano de obra, equipo de protección personal y herramienta.</t>
  </si>
  <si>
    <t>51430/04</t>
  </si>
  <si>
    <t>Suministro y tendido de tubo conduit pvc c-40 de 41 mm (1 1/2") diámetro, incluye: tendido, conexiones, pegamento, trazos, excavación, relleno, material, mano de obra, herramienta, equipo de protección personal y limpieza del área de trabajo.</t>
  </si>
  <si>
    <t>51470/04</t>
  </si>
  <si>
    <t>Suministro, colocación y conexión de cable de cobre con aislamiento thw-ls o thhw-ls a 75 grados calibre # 4, incluye: cinta aislante, vulcanizada, barniz y perno de conexión, cocas y desperdicios.</t>
  </si>
  <si>
    <t>51466/04</t>
  </si>
  <si>
    <t>Suministro, colocación y conexión de cable de cobre con aislamiento thw-ls o thw-ls a 75 grados calibre # 10, incluye: cinta aislante, vulcanizada, barniz y perno de conexión, cocas y desperdicios.</t>
  </si>
  <si>
    <t>55511/04</t>
  </si>
  <si>
    <t>Suministro, colocación y conexión de interruptor termomagnético tipo qo (enchufable) de 2 polos 50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</si>
  <si>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 xml:space="preserve">Subtotal Alimentador eléctrico </t>
  </si>
  <si>
    <t>Subtotal Construcción de barda frontal, pórtico de acceso, cerco perimetral, plaza estudiantil, andadores y rampas de accesibilidad, trabajos de terracería, alumbrado exterior y red hidrosanitaria</t>
  </si>
  <si>
    <t>12038/04</t>
  </si>
  <si>
    <t>Anclaje de castillos de 15x20 cm. en zapatas y enrases 0.00 a 1.20 m. altura con 4 varillas no. 3/8" y estribos # 2 @ 20 cm, concreto f'c=250 kg/cm2; incluye: cimbra común, colado, cruces de varillas, vibrado, curado y descimbrado.</t>
  </si>
  <si>
    <t xml:space="preserve">Subtotal cimentación </t>
  </si>
  <si>
    <t xml:space="preserve">02. Albañilería y acabados </t>
  </si>
  <si>
    <t>31010/04</t>
  </si>
  <si>
    <t>Cadena o castillo 15 x 20 cm, acabado común, concreto h. en o., f'c= 250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</si>
  <si>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31004/04</t>
  </si>
  <si>
    <t>Cadena o castillo 15 x 25 cm, acabado común, concreto h. en o., f'c= 250 kg/cm2, armada con 4 varillas del no. 3 (3/8") +2 adicionales del # 3 (3/8") y estribos del no. 2 (1/4") @ 20cm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</si>
  <si>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31023/04</t>
  </si>
  <si>
    <t>Cadena o castillo 15 x 30 cm, acabado común, concreto h. en o., f'c= 250 kg/cm2, armada con 4 varillas del no.4 (1/2") y estribos del no. 2 (1/4") @ 20 cm a cualquier altura y grado de dificulta,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</si>
  <si>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38020/04</t>
  </si>
  <si>
    <t>Separación muro-columna con canal lamina calibre #18 con 28 cm. de desarrollo con placa poliestireno 3/4" x 18 cm. ancho, fijada a columna con ancla tipo hilti 6 por cada metro; incluye: pintura esmalte en lamina.</t>
  </si>
  <si>
    <t>39181/04</t>
  </si>
  <si>
    <t>Guarnición de concreto de 20 cm. de base, 65 cm. de alto y 15 cm. de corona, a base de concreto f'c=250 kg/cm2, armada con 2 varillas. #3 y ganchos del #2 @30 cm., acabado aparente en caras laterales y pulido fino en cara superior, confinamiento de guarnición con material seleccionado producto de la excavación, libre de boleos de más de 3", producto de la excavación: incluye: acarreos dentro y fuera de la obra del material, trazo, excavación, materiales, cimbrado, descimbrado, relleno producto de excavación, compactación por ambos lados de guarnición, cruces de varillas, mano de obra, depreciación y demás cargos derivados del uso de herramienta y equipo.</t>
  </si>
  <si>
    <t>30098/04</t>
  </si>
  <si>
    <t>Fabricación de boca de tormenta en barda perimetral de 1.50 de largo, confinada entre cadenas y castillos de concreto f'c=200 kg/cm2 armado a base de varilla 1'' a cada 20 cm. de altura promedio de 60 cm. entre claros de 1.50 m. entre castillos, incluye: acarreo dentro y fuera de la obra, habilitado de acero, amarres, alambre, plomo, materiales, mano de obra, herramienta, equipo de protección personal y limpieza del área de trabajo.</t>
  </si>
  <si>
    <t>39169/04</t>
  </si>
  <si>
    <t>Guarnición rectangular de 15x45 cm, de concreto hecho en obra de f'c=150 kg/cm2 sin armar, incluye: materiales, acarreos, cimbrado, fabricación, vaciado, colocado de concreto, descimbrado, mano de obra, herramienta, equipo de protección personal y limpieza del área de trabajo.</t>
  </si>
  <si>
    <t>49971/04</t>
  </si>
  <si>
    <t>Suministro y colocación de malla tipo ciclónica de 10.5 mm y 2.00 m. de altura incluye: postes, tubos esquineros de 3", de línea 2", barra superior, retenida, alambre galvanizado tapa capucha, abrazaderas, coples, conector, cercha, capuchones y muertos de concreto de f´c= 150 kg/cm2 (ver plano-oex-055).</t>
  </si>
  <si>
    <t xml:space="preserve">Subtotal  Barda y cerco primetral </t>
  </si>
  <si>
    <t>90007/04</t>
  </si>
  <si>
    <t>Corte de taludes, relleno y compensación con material producto del corte para nivelación del terreno en área para construcción de edificio, incluye: trazo y nivelación con equipo topográfico, corte en talud con maquinaria pesada, preparación del material de corte, retiro de material no utilizado fuera de la obra, carga y acarreo dentro de la obra, confinación y compensación de áreas con producto de corte, extendido y compactación con incorporación de humedad al 90% proctor en capas de 30 cm. de espesor.</t>
  </si>
  <si>
    <t>11072/04</t>
  </si>
  <si>
    <t>Excavación a mano en terreno tipo "B" investigado en obra por el contratista, a cualquier profundidad, incluye: afine de taludes, sobre excavación por ángulo de reposo de material, compactación de fondo de cepas,.</t>
  </si>
  <si>
    <t>10003/04</t>
  </si>
  <si>
    <t>Mampostería de piedra braza de la región, asentada con mortero cemento-arena en proporción de 1:3 para cimentación, acabado común en una cara y aparente en la otra a 1 o 2 escarpios, incluye: materiales, acarreo, cortes, cuatrapeo, desperdicios, equipo individual de protección, mano de obra, equipo y herramienta.</t>
  </si>
  <si>
    <t>30008/04</t>
  </si>
  <si>
    <t>Fabricación de asiento y moldura tipo pecho de paloma en perímetro de jardineras de 35 cm. de ancho forjada con tubo de pvc 4", concreto f'c=150 kg/cm2 armado con 3 varillas de 3/8 en sentido horizontal y grapas de 3/8 a.c. 25 cm, incluye: cimbrado armado colado acabado pulido con brocha de pelo y limpieza (en nuevas creaciones )</t>
  </si>
  <si>
    <t>90012/04</t>
  </si>
  <si>
    <t>Guarnición de concreto de 20 cm. de base, 45 cm. de alto y 15 cm. de corona, para confinamiento del área, a base de concreto f'c=250 kg/cm2, armada con 2 varillas. #3 y ganchos del #2 @30 cm., confinamiento de guarnición con material seleccionado producto de la excavación, libre de boleos de más de 3", producto de la excavación: incluye: excavación, materiales, cimbrado, descimbrado, cruces de varillas, mano de obra y herramienta.</t>
  </si>
  <si>
    <t>31279/04</t>
  </si>
  <si>
    <t>Forjado de escalón con una altura de 17 cm. y una huella de 30 cm. a base de block 15 x 20 x 40 cm, (60 kg/cm2), relleno con material de trituración para forjar huella, piso de concreto f´c=200 kg/cm2, acabado rayado, aplanado frontal con mortero cemento-arena 1:3, incluye: pintura, mano de obra, herramienta y equipo.</t>
  </si>
  <si>
    <t>Subtotal  Plaza cívica, rotonda y andador</t>
  </si>
  <si>
    <t>55636/04</t>
  </si>
  <si>
    <t>Fabricación de base de concreto h.o. de 150 kg/cm2 piramidal con dimensiones de 0.60x0.30x0.80 m., para el montaje de luminaria, incluye: anclas de varilla redonda 1/2" y varilla 3/8" a cada 15 cm. (ver plano oex-057)</t>
  </si>
  <si>
    <t>55665/04</t>
  </si>
  <si>
    <t>Suministro y colocación de poste cónico circular de fábrica marca isesa o similar en calidad y precio  para luminaria de 6.00 m. altura  incluye registro de inspección de 10x6.5 cm a 35 o 40 cm de la base  así como la tapa atornillable de dicho registro, cartabones y placa 3/8", una mano de primario epóxico anticorrosivo ea p-10 color blanco con catalizador disolución a base de solvente y 2 manos de pintura esmalte en acabado final, color definido por la residencia, 2 cables #10 y 1-12t. hasta registro pie de luminaria, aterrizaje de poste por medio de cable y terminal de ojo calibre 12 awg, montaje nivelación, mano de obra, herramienta, equipo de protección personal y limpieza del área de trabajo.</t>
  </si>
  <si>
    <t>54138/04</t>
  </si>
  <si>
    <t>Suministro, instalación y puesta en marcha de lámpara led solar all in one marca Phillips ALX-80 W instalado en poste cónico circular, incluye prueba de funcionamiento y de orientación de luminarias en horario nocturno, herramienta, equipo de protección personal y mano de obra calificada.</t>
  </si>
  <si>
    <t>Subtotal   Luminaria exteriores solares</t>
  </si>
  <si>
    <t>Subtotal  Estacionamiento</t>
  </si>
  <si>
    <t>31031/04</t>
  </si>
  <si>
    <t>Cadena o castillo 15 x 40 cm, acabado común, concreto h. en o., f'c= 250 kg/cm2, armada con 6 varillas del no.3 (3/8") y estribos del no. 3 (3/8") @ 20 cm a cualquier altura y grado de dificulta,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</si>
  <si>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39197/04</t>
  </si>
  <si>
    <t>Sardinel perimetral de .10 x .10 m. de concreto armado f´c=200kg/cm2 con 1 varilla #3/8" en sentido longitudinal amarrado con varillas verticales de murete, incluye: cimbrado, mano de obra, pulido acabado fino escobillado con brocha por canto interior y exterior, limpieza del área de trabajo.</t>
  </si>
  <si>
    <t>40030/04</t>
  </si>
  <si>
    <t>Pasamanos a base de tubo mecánico 38 mm. cedula 30, empotrado en muro con 4 cm de separación con placa de 10 x 10 cm y tubo de la misma sección a cada 3.00 m. para rampas y/o andadores, colocado a 90 cm. y un segundo a 75 cm. de nivel de piso terminado, incluye: soldadura, tapa de placa 3/16", corte, plomeo, una mano de primario epóxico anticorrosivo ea p-10 color blanco con catalizador disolución a base de solvente y 2 manos de pintura esmalte en acabado final, color definido por la residencia (ver plano).</t>
  </si>
  <si>
    <t>92029/04</t>
  </si>
  <si>
    <t>Suministro y aplicación de  pintura epoxica azul reglamentaria y señalamiento en blanco misma calidad de pintura para rampa de discapacitados , incluye material, mano de obra y todo lo necesario para su ejecución según proyecto.</t>
  </si>
  <si>
    <t>Subtotal  Rampa de accesibilidad</t>
  </si>
  <si>
    <t>Subtotal  Terracería</t>
  </si>
  <si>
    <t>Subtotal  de Obra</t>
  </si>
  <si>
    <t>LPO-000000009-081-2022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</si>
</sst>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00000"/>
    <numFmt numFmtId="166" formatCode="&quot;$&quot;#,##0\ ;\(&quot;$&quot;#,##0\)"/>
    <numFmt numFmtId="167" formatCode="_-* #,##0.00\ &quot;€&quot;_-;\-* #,##0.00\ &quot;€&quot;_-;_-* &quot;-&quot;??\ &quot;€&quot;_-;_-@_-"/>
  </numFmts>
  <fonts count="19"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b/>
      <sz val="12"/>
      <color indexed="8"/>
      <name val="Arial"/>
      <family val="2"/>
    </font>
    <font>
      <b/>
      <sz val="12"/>
      <color rgb="FFFF0000"/>
      <name val="Arial"/>
      <family val="2"/>
    </font>
    <font>
      <sz val="12"/>
      <color rgb="FFFF0000"/>
      <name val="Arial"/>
      <family val="2"/>
    </font>
    <font>
      <b/>
      <sz val="12"/>
      <color theme="0"/>
      <name val="Arial"/>
      <family val="2"/>
    </font>
    <font>
      <sz val="12"/>
      <color theme="0"/>
      <name val="Arial"/>
      <family val="2"/>
    </font>
    <font>
      <sz val="10"/>
      <color indexed="24"/>
      <name val="Arial"/>
      <family val="2"/>
    </font>
    <font>
      <b/>
      <sz val="18"/>
      <color indexed="24"/>
      <name val="Arial"/>
      <family val="2"/>
    </font>
    <font>
      <b/>
      <sz val="12"/>
      <color indexed="24"/>
      <name val="Arial"/>
      <family val="2"/>
    </font>
    <font>
      <sz val="8"/>
      <name val="Century Gothic"/>
      <family val="2"/>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9F2241"/>
        <bgColor indexed="64"/>
      </patternFill>
    </fill>
    <fill>
      <patternFill patternType="solid">
        <fgColor rgb="FFBE9655"/>
        <bgColor indexed="64"/>
      </patternFill>
    </fill>
    <fill>
      <patternFill patternType="solid">
        <fgColor theme="0" tint="-0.34998626667073579"/>
        <bgColor indexed="64"/>
      </patternFill>
    </fill>
    <fill>
      <patternFill patternType="solid">
        <fgColor indexed="9"/>
        <bgColor indexed="64"/>
      </patternFill>
    </fill>
    <fill>
      <patternFill patternType="solid">
        <fgColor theme="0" tint="-0.49998474074526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75">
    <xf numFmtId="0" fontId="0" fillId="0" borderId="0"/>
    <xf numFmtId="0" fontId="2" fillId="0" borderId="0"/>
    <xf numFmtId="0" fontId="1" fillId="0" borderId="0"/>
    <xf numFmtId="44" fontId="2"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0"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8" fillId="0" borderId="0"/>
    <xf numFmtId="9" fontId="2" fillId="0" borderId="0" applyFont="0" applyFill="0" applyBorder="0" applyAlignment="0" applyProtection="0"/>
    <xf numFmtId="0" fontId="9" fillId="0" borderId="0" applyNumberFormat="0" applyFill="0" applyBorder="0" applyAlignment="0" applyProtection="0"/>
    <xf numFmtId="0" fontId="2" fillId="0" borderId="0"/>
    <xf numFmtId="39" fontId="8" fillId="0" borderId="0"/>
    <xf numFmtId="39" fontId="8" fillId="0" borderId="0"/>
    <xf numFmtId="0" fontId="2"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4" fontId="2" fillId="0" borderId="0" applyFont="0" applyFill="0" applyBorder="0" applyAlignment="0" applyProtection="0"/>
    <xf numFmtId="3" fontId="15" fillId="0" borderId="0" applyFont="0" applyFill="0" applyBorder="0" applyAlignment="0" applyProtection="0"/>
    <xf numFmtId="166" fontId="15" fillId="0" borderId="0" applyFont="0" applyFill="0" applyBorder="0" applyAlignment="0" applyProtection="0"/>
    <xf numFmtId="0" fontId="15" fillId="0" borderId="0" applyFont="0" applyFill="0" applyBorder="0" applyAlignment="0" applyProtection="0"/>
    <xf numFmtId="167" fontId="2" fillId="0" borderId="0" applyFont="0" applyFill="0" applyBorder="0" applyAlignment="0" applyProtection="0"/>
    <xf numFmtId="2" fontId="15"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xf numFmtId="39" fontId="8" fillId="0" borderId="0"/>
    <xf numFmtId="0" fontId="2" fillId="0" borderId="0"/>
    <xf numFmtId="0" fontId="6" fillId="0" borderId="0"/>
    <xf numFmtId="0" fontId="2" fillId="0" borderId="0"/>
    <xf numFmtId="0" fontId="2" fillId="0" borderId="0"/>
    <xf numFmtId="0" fontId="1" fillId="0" borderId="0"/>
    <xf numFmtId="39" fontId="8" fillId="0" borderId="0"/>
    <xf numFmtId="0" fontId="1" fillId="0" borderId="0"/>
    <xf numFmtId="0" fontId="2" fillId="0" borderId="0"/>
    <xf numFmtId="39" fontId="8" fillId="0" borderId="0"/>
    <xf numFmtId="0" fontId="1" fillId="0" borderId="0"/>
    <xf numFmtId="0" fontId="2" fillId="0" borderId="0"/>
    <xf numFmtId="39" fontId="8"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18" fillId="0" borderId="0">
      <alignment horizontal="center" vertical="center"/>
    </xf>
    <xf numFmtId="0" fontId="2" fillId="0" borderId="0"/>
  </cellStyleXfs>
  <cellXfs count="133">
    <xf numFmtId="0" fontId="0" fillId="0" borderId="0" xfId="0"/>
    <xf numFmtId="0" fontId="3" fillId="0" borderId="6" xfId="1" applyFont="1" applyFill="1" applyBorder="1" applyAlignment="1">
      <alignment horizontal="center" vertical="top" wrapText="1"/>
    </xf>
    <xf numFmtId="0" fontId="3" fillId="0" borderId="0" xfId="1" applyFont="1" applyFill="1" applyBorder="1" applyAlignment="1">
      <alignment horizontal="left" vertical="top"/>
    </xf>
    <xf numFmtId="49" fontId="3" fillId="0" borderId="0" xfId="1" applyNumberFormat="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horizontal="left" vertical="top" wrapText="1"/>
    </xf>
    <xf numFmtId="0" fontId="3" fillId="0" borderId="0" xfId="1" applyFont="1" applyFill="1" applyBorder="1" applyAlignment="1">
      <alignment horizontal="center" vertical="top" wrapText="1"/>
    </xf>
    <xf numFmtId="165" fontId="4" fillId="3" borderId="7" xfId="1" applyNumberFormat="1" applyFont="1" applyFill="1" applyBorder="1" applyAlignment="1">
      <alignment horizontal="center" vertical="center" wrapText="1"/>
    </xf>
    <xf numFmtId="0" fontId="4" fillId="3" borderId="7" xfId="1" applyFont="1" applyFill="1" applyBorder="1" applyAlignment="1">
      <alignment horizontal="justify" vertical="center" wrapText="1"/>
    </xf>
    <xf numFmtId="0" fontId="4" fillId="3" borderId="7" xfId="1" applyFont="1" applyFill="1" applyBorder="1" applyAlignment="1">
      <alignment horizontal="center" vertical="center" wrapText="1"/>
    </xf>
    <xf numFmtId="44" fontId="4" fillId="3" borderId="7"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top" wrapText="1"/>
    </xf>
    <xf numFmtId="39" fontId="3" fillId="0" borderId="0" xfId="31" applyFont="1" applyBorder="1" applyAlignment="1" applyProtection="1">
      <alignment horizontal="right" vertical="top" wrapText="1"/>
      <protection locked="0"/>
    </xf>
    <xf numFmtId="39" fontId="3" fillId="0" borderId="5" xfId="31" applyFont="1" applyBorder="1" applyAlignment="1" applyProtection="1">
      <alignment vertical="top" wrapText="1"/>
      <protection locked="0"/>
    </xf>
    <xf numFmtId="0" fontId="4" fillId="0" borderId="5" xfId="0" applyFont="1" applyBorder="1" applyAlignment="1" applyProtection="1">
      <alignment vertical="top"/>
      <protection locked="0"/>
    </xf>
    <xf numFmtId="39" fontId="3" fillId="0" borderId="0" xfId="31" applyFont="1" applyBorder="1" applyAlignment="1" applyProtection="1">
      <alignment horizontal="right" vertical="top"/>
      <protection locked="0"/>
    </xf>
    <xf numFmtId="0" fontId="4" fillId="0" borderId="4" xfId="0" applyFont="1" applyBorder="1" applyAlignment="1" applyProtection="1">
      <alignment horizontal="right" vertical="top"/>
      <protection locked="0"/>
    </xf>
    <xf numFmtId="0" fontId="4" fillId="0" borderId="4" xfId="0" applyFont="1" applyBorder="1" applyAlignment="1" applyProtection="1">
      <alignment vertical="top"/>
      <protection locked="0"/>
    </xf>
    <xf numFmtId="0" fontId="3" fillId="0" borderId="5" xfId="1" applyFont="1" applyFill="1" applyBorder="1" applyAlignment="1">
      <alignment vertical="center" wrapText="1"/>
    </xf>
    <xf numFmtId="39" fontId="4" fillId="0" borderId="0" xfId="32" applyFont="1" applyAlignment="1" applyProtection="1">
      <alignment vertical="top"/>
      <protection locked="0"/>
    </xf>
    <xf numFmtId="39" fontId="4" fillId="0" borderId="0" xfId="32" applyFont="1" applyAlignment="1" applyProtection="1">
      <alignment horizontal="center" vertical="top"/>
      <protection locked="0"/>
    </xf>
    <xf numFmtId="39" fontId="4" fillId="0" borderId="8" xfId="32" applyNumberFormat="1" applyFont="1" applyBorder="1" applyAlignment="1" applyProtection="1">
      <alignment horizontal="left" vertical="top"/>
      <protection locked="0"/>
    </xf>
    <xf numFmtId="39" fontId="3" fillId="0" borderId="9" xfId="32" applyNumberFormat="1" applyFont="1" applyBorder="1" applyAlignment="1" applyProtection="1">
      <alignment horizontal="center" vertical="top"/>
      <protection locked="0"/>
    </xf>
    <xf numFmtId="39" fontId="10" fillId="3" borderId="9" xfId="32" applyNumberFormat="1" applyFont="1" applyFill="1" applyBorder="1" applyAlignment="1" applyProtection="1">
      <alignment horizontal="left" vertical="top" wrapText="1"/>
      <protection locked="0"/>
    </xf>
    <xf numFmtId="0" fontId="4" fillId="0" borderId="0" xfId="30" applyFont="1" applyAlignment="1">
      <alignment vertical="top"/>
    </xf>
    <xf numFmtId="39" fontId="4" fillId="0" borderId="11" xfId="32" applyNumberFormat="1" applyFont="1" applyBorder="1" applyAlignment="1" applyProtection="1">
      <alignment horizontal="left" vertical="top"/>
      <protection locked="0"/>
    </xf>
    <xf numFmtId="39" fontId="3" fillId="0" borderId="0" xfId="32" applyNumberFormat="1" applyFont="1" applyBorder="1" applyAlignment="1" applyProtection="1">
      <alignment horizontal="center" vertical="top"/>
      <protection locked="0"/>
    </xf>
    <xf numFmtId="39" fontId="3" fillId="3" borderId="0" xfId="32" applyNumberFormat="1" applyFont="1" applyFill="1" applyBorder="1" applyAlignment="1" applyProtection="1">
      <alignment horizontal="justify" vertical="top" wrapText="1"/>
      <protection locked="0"/>
    </xf>
    <xf numFmtId="39" fontId="3" fillId="3" borderId="12" xfId="32" applyNumberFormat="1" applyFont="1" applyFill="1" applyBorder="1" applyAlignment="1" applyProtection="1">
      <alignment horizontal="justify" vertical="top" wrapText="1"/>
      <protection locked="0"/>
    </xf>
    <xf numFmtId="0" fontId="4" fillId="0" borderId="0" xfId="1" applyFont="1" applyAlignment="1">
      <alignment vertical="center"/>
    </xf>
    <xf numFmtId="0" fontId="3" fillId="0" borderId="6"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5" xfId="1" applyFont="1" applyFill="1" applyBorder="1" applyAlignment="1">
      <alignment horizontal="center" vertical="center" wrapText="1"/>
    </xf>
    <xf numFmtId="44" fontId="4" fillId="0" borderId="0" xfId="1" applyNumberFormat="1" applyFont="1" applyAlignment="1">
      <alignment vertical="center"/>
    </xf>
    <xf numFmtId="0" fontId="3" fillId="0" borderId="0" xfId="1" applyFont="1" applyBorder="1" applyAlignment="1">
      <alignment horizontal="center" vertical="center"/>
    </xf>
    <xf numFmtId="0" fontId="4" fillId="0" borderId="0" xfId="1" applyFont="1" applyBorder="1" applyAlignment="1">
      <alignment vertical="center"/>
    </xf>
    <xf numFmtId="44" fontId="3" fillId="0" borderId="0" xfId="1" applyNumberFormat="1" applyFont="1" applyFill="1" applyBorder="1" applyAlignment="1">
      <alignment horizontal="center" vertical="center" wrapText="1"/>
    </xf>
    <xf numFmtId="49" fontId="4" fillId="0" borderId="0" xfId="1" applyNumberFormat="1" applyFont="1" applyAlignment="1">
      <alignment vertical="center"/>
    </xf>
    <xf numFmtId="0" fontId="4" fillId="0" borderId="0" xfId="1" applyFont="1" applyAlignment="1">
      <alignment horizontal="center" vertical="center"/>
    </xf>
    <xf numFmtId="49" fontId="3" fillId="0" borderId="6" xfId="1" applyNumberFormat="1" applyFont="1" applyFill="1" applyBorder="1" applyAlignment="1">
      <alignment horizontal="center" vertical="top" wrapText="1"/>
    </xf>
    <xf numFmtId="49" fontId="3" fillId="0" borderId="0" xfId="1" applyNumberFormat="1" applyFont="1" applyBorder="1" applyAlignment="1">
      <alignment horizontal="center" vertical="center"/>
    </xf>
    <xf numFmtId="44" fontId="3" fillId="0" borderId="0" xfId="3" applyFont="1" applyBorder="1" applyAlignment="1">
      <alignment vertical="center" wrapText="1"/>
    </xf>
    <xf numFmtId="44" fontId="3" fillId="0" borderId="0" xfId="3" applyFont="1" applyFill="1" applyBorder="1" applyAlignment="1">
      <alignment vertical="center" wrapText="1"/>
    </xf>
    <xf numFmtId="39" fontId="3" fillId="0" borderId="0" xfId="32" applyFont="1" applyFill="1" applyAlignment="1" applyProtection="1">
      <alignment vertical="top"/>
      <protection locked="0"/>
    </xf>
    <xf numFmtId="39" fontId="4" fillId="0" borderId="0" xfId="32" applyFont="1" applyFill="1" applyAlignment="1" applyProtection="1">
      <alignment vertical="top"/>
      <protection locked="0"/>
    </xf>
    <xf numFmtId="39" fontId="4" fillId="0" borderId="0" xfId="32" applyFont="1" applyFill="1" applyAlignment="1" applyProtection="1">
      <alignment horizontal="center" vertical="top"/>
      <protection locked="0"/>
    </xf>
    <xf numFmtId="0" fontId="4" fillId="0" borderId="5" xfId="1" applyFont="1" applyFill="1" applyBorder="1" applyAlignment="1">
      <alignment vertical="center" wrapText="1"/>
    </xf>
    <xf numFmtId="39" fontId="4" fillId="0" borderId="17" xfId="32" applyNumberFormat="1" applyFont="1" applyBorder="1" applyAlignment="1" applyProtection="1">
      <alignment horizontal="left" vertical="top"/>
      <protection locked="0"/>
    </xf>
    <xf numFmtId="39" fontId="3" fillId="0" borderId="18" xfId="32" applyNumberFormat="1" applyFont="1" applyBorder="1" applyAlignment="1" applyProtection="1">
      <alignment horizontal="center" vertical="top"/>
      <protection locked="0"/>
    </xf>
    <xf numFmtId="39" fontId="3" fillId="3" borderId="18" xfId="32" applyNumberFormat="1" applyFont="1" applyFill="1" applyBorder="1" applyAlignment="1" applyProtection="1">
      <alignment horizontal="justify" vertical="top" wrapText="1"/>
      <protection locked="0"/>
    </xf>
    <xf numFmtId="39" fontId="3" fillId="3" borderId="19" xfId="32" applyNumberFormat="1" applyFont="1" applyFill="1" applyBorder="1" applyAlignment="1" applyProtection="1">
      <alignment horizontal="justify" vertical="top" wrapText="1"/>
      <protection locked="0"/>
    </xf>
    <xf numFmtId="49" fontId="3" fillId="0" borderId="16" xfId="1" applyNumberFormat="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2" borderId="1" xfId="1" applyFont="1" applyFill="1" applyBorder="1" applyAlignment="1">
      <alignment vertical="center" wrapText="1"/>
    </xf>
    <xf numFmtId="0" fontId="3" fillId="2" borderId="2" xfId="1" applyFont="1" applyFill="1" applyBorder="1" applyAlignment="1">
      <alignment vertical="center" wrapText="1"/>
    </xf>
    <xf numFmtId="0" fontId="3" fillId="2" borderId="3" xfId="1" applyFont="1" applyFill="1" applyBorder="1" applyAlignment="1">
      <alignment vertical="center" wrapText="1"/>
    </xf>
    <xf numFmtId="0" fontId="3" fillId="0" borderId="0" xfId="1" applyFont="1" applyFill="1" applyBorder="1" applyAlignment="1">
      <alignment horizontal="center" vertical="center"/>
    </xf>
    <xf numFmtId="0" fontId="4" fillId="0" borderId="0" xfId="30" applyFont="1" applyAlignment="1"/>
    <xf numFmtId="0" fontId="3" fillId="2" borderId="0" xfId="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horizontal="right" vertical="center" wrapText="1"/>
    </xf>
    <xf numFmtId="44" fontId="3" fillId="0" borderId="6" xfId="1" applyNumberFormat="1" applyFont="1" applyFill="1" applyBorder="1" applyAlignment="1">
      <alignment horizontal="center" vertical="center" wrapText="1"/>
    </xf>
    <xf numFmtId="49" fontId="11" fillId="0" borderId="0" xfId="1" applyNumberFormat="1" applyFont="1" applyFill="1" applyBorder="1" applyAlignment="1">
      <alignment horizontal="center" vertical="top" wrapText="1"/>
    </xf>
    <xf numFmtId="0" fontId="11" fillId="0" borderId="0" xfId="1" applyFont="1" applyFill="1" applyBorder="1" applyAlignment="1">
      <alignment horizontal="left" vertical="center" wrapText="1"/>
    </xf>
    <xf numFmtId="0" fontId="11" fillId="0" borderId="0" xfId="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Alignment="1">
      <alignment vertical="center"/>
    </xf>
    <xf numFmtId="44" fontId="4" fillId="0" borderId="0" xfId="1" applyNumberFormat="1" applyFont="1" applyFill="1" applyBorder="1" applyAlignment="1">
      <alignment horizontal="center" vertical="center" wrapText="1"/>
    </xf>
    <xf numFmtId="0" fontId="4" fillId="0" borderId="0" xfId="1" applyFont="1" applyFill="1" applyBorder="1" applyAlignment="1">
      <alignment horizontal="center" vertical="top" wrapText="1"/>
    </xf>
    <xf numFmtId="39" fontId="4" fillId="15" borderId="8" xfId="32" applyNumberFormat="1" applyFont="1" applyFill="1" applyBorder="1" applyAlignment="1" applyProtection="1">
      <alignment horizontal="left" vertical="top"/>
      <protection locked="0"/>
    </xf>
    <xf numFmtId="39" fontId="4" fillId="15" borderId="11" xfId="32" applyNumberFormat="1" applyFont="1" applyFill="1" applyBorder="1" applyAlignment="1" applyProtection="1">
      <alignment horizontal="left" vertical="top"/>
      <protection locked="0"/>
    </xf>
    <xf numFmtId="39" fontId="4" fillId="15" borderId="11" xfId="32" applyFont="1" applyFill="1" applyBorder="1" applyAlignment="1" applyProtection="1">
      <alignment vertical="top"/>
      <protection locked="0"/>
    </xf>
    <xf numFmtId="39" fontId="4" fillId="15" borderId="13" xfId="32" applyNumberFormat="1" applyFont="1" applyFill="1" applyBorder="1" applyAlignment="1" applyProtection="1">
      <alignment horizontal="left" vertical="top"/>
      <protection locked="0"/>
    </xf>
    <xf numFmtId="0" fontId="3" fillId="17" borderId="1" xfId="1" applyFont="1" applyFill="1" applyBorder="1" applyAlignment="1">
      <alignment vertical="top"/>
    </xf>
    <xf numFmtId="0" fontId="3" fillId="17" borderId="3" xfId="1" applyFont="1" applyFill="1" applyBorder="1" applyAlignment="1">
      <alignment vertical="top"/>
    </xf>
    <xf numFmtId="39" fontId="13" fillId="15" borderId="9" xfId="32" applyNumberFormat="1" applyFont="1" applyFill="1" applyBorder="1" applyAlignment="1" applyProtection="1">
      <alignment horizontal="left"/>
      <protection locked="0"/>
    </xf>
    <xf numFmtId="39" fontId="13" fillId="15" borderId="9" xfId="32" applyNumberFormat="1" applyFont="1" applyFill="1" applyBorder="1" applyAlignment="1" applyProtection="1">
      <alignment horizontal="left" vertical="top" wrapText="1"/>
      <protection locked="0"/>
    </xf>
    <xf numFmtId="39" fontId="13" fillId="15" borderId="12" xfId="32" applyNumberFormat="1" applyFont="1" applyFill="1" applyBorder="1" applyAlignment="1" applyProtection="1">
      <alignment horizontal="justify" vertical="top" wrapText="1"/>
      <protection locked="0"/>
    </xf>
    <xf numFmtId="39" fontId="13" fillId="15" borderId="0" xfId="32" applyFont="1" applyFill="1" applyBorder="1" applyAlignment="1" applyProtection="1">
      <alignment vertical="top"/>
      <protection locked="0"/>
    </xf>
    <xf numFmtId="39" fontId="13" fillId="15" borderId="0" xfId="32" applyNumberFormat="1" applyFont="1" applyFill="1" applyBorder="1" applyAlignment="1" applyProtection="1">
      <alignment horizontal="left" vertical="top"/>
      <protection locked="0"/>
    </xf>
    <xf numFmtId="39" fontId="13" fillId="15" borderId="0" xfId="32" applyFont="1" applyFill="1" applyBorder="1" applyAlignment="1" applyProtection="1">
      <alignment horizontal="left" vertical="top"/>
      <protection locked="0"/>
    </xf>
    <xf numFmtId="39" fontId="13" fillId="15" borderId="12" xfId="32" applyFont="1" applyFill="1" applyBorder="1" applyAlignment="1" applyProtection="1">
      <alignment horizontal="left" vertical="top"/>
      <protection locked="0"/>
    </xf>
    <xf numFmtId="39" fontId="13" fillId="15" borderId="14" xfId="32" applyNumberFormat="1" applyFont="1" applyFill="1" applyBorder="1" applyAlignment="1" applyProtection="1">
      <alignment horizontal="left" vertical="top"/>
      <protection locked="0"/>
    </xf>
    <xf numFmtId="39" fontId="13" fillId="15" borderId="14" xfId="32" applyNumberFormat="1" applyFont="1" applyFill="1" applyBorder="1" applyAlignment="1" applyProtection="1">
      <alignment horizontal="left" vertical="top" wrapText="1"/>
      <protection locked="0"/>
    </xf>
    <xf numFmtId="4" fontId="13" fillId="15" borderId="9" xfId="33" applyNumberFormat="1" applyFont="1" applyFill="1" applyBorder="1" applyAlignment="1">
      <alignment vertical="top" wrapText="1"/>
    </xf>
    <xf numFmtId="4" fontId="13" fillId="15" borderId="10" xfId="33" applyNumberFormat="1" applyFont="1" applyFill="1" applyBorder="1" applyAlignment="1">
      <alignment vertical="top" wrapText="1"/>
    </xf>
    <xf numFmtId="2" fontId="4" fillId="3" borderId="7" xfId="1" applyNumberFormat="1" applyFont="1" applyFill="1" applyBorder="1" applyAlignment="1">
      <alignment vertical="center" wrapText="1"/>
    </xf>
    <xf numFmtId="165" fontId="4" fillId="2" borderId="2" xfId="1" applyNumberFormat="1" applyFont="1" applyFill="1" applyBorder="1" applyAlignment="1">
      <alignment vertical="center" wrapText="1"/>
    </xf>
    <xf numFmtId="0" fontId="3" fillId="0" borderId="0" xfId="1" applyFont="1" applyBorder="1" applyAlignment="1">
      <alignment vertical="center"/>
    </xf>
    <xf numFmtId="0" fontId="11" fillId="0" borderId="0" xfId="1" applyFont="1" applyFill="1" applyBorder="1" applyAlignment="1">
      <alignment vertical="center" wrapText="1"/>
    </xf>
    <xf numFmtId="0" fontId="3" fillId="0" borderId="6" xfId="1" applyFont="1" applyFill="1" applyBorder="1" applyAlignment="1">
      <alignment vertical="center" wrapText="1"/>
    </xf>
    <xf numFmtId="39" fontId="3" fillId="3" borderId="18" xfId="32" applyNumberFormat="1" applyFont="1" applyFill="1" applyBorder="1" applyAlignment="1" applyProtection="1">
      <alignment vertical="top" wrapText="1"/>
      <protection locked="0"/>
    </xf>
    <xf numFmtId="165" fontId="4" fillId="19" borderId="3" xfId="1" applyNumberFormat="1" applyFont="1" applyFill="1" applyBorder="1" applyAlignment="1">
      <alignment vertical="center" wrapText="1"/>
    </xf>
    <xf numFmtId="0" fontId="3" fillId="0" borderId="16" xfId="1" applyFont="1" applyFill="1" applyBorder="1" applyAlignment="1">
      <alignment vertical="center" wrapText="1"/>
    </xf>
    <xf numFmtId="165" fontId="4" fillId="19" borderId="2" xfId="1" applyNumberFormat="1" applyFont="1" applyFill="1" applyBorder="1" applyAlignment="1">
      <alignment vertical="center" wrapText="1"/>
    </xf>
    <xf numFmtId="165" fontId="4" fillId="17" borderId="3" xfId="1" applyNumberFormat="1" applyFont="1" applyFill="1" applyBorder="1" applyAlignment="1">
      <alignment vertical="center" wrapText="1"/>
    </xf>
    <xf numFmtId="165" fontId="4" fillId="17" borderId="2" xfId="1" applyNumberFormat="1" applyFont="1" applyFill="1" applyBorder="1" applyAlignment="1">
      <alignment vertical="center" wrapText="1"/>
    </xf>
    <xf numFmtId="39" fontId="3" fillId="3" borderId="0" xfId="32" applyNumberFormat="1" applyFont="1" applyFill="1" applyBorder="1" applyAlignment="1" applyProtection="1">
      <alignment vertical="top" wrapText="1"/>
      <protection locked="0"/>
    </xf>
    <xf numFmtId="165" fontId="4" fillId="17" borderId="1" xfId="1" applyNumberFormat="1" applyFont="1" applyFill="1" applyBorder="1" applyAlignment="1">
      <alignment vertical="center" wrapText="1"/>
    </xf>
    <xf numFmtId="165" fontId="4" fillId="2" borderId="1" xfId="1" applyNumberFormat="1" applyFont="1" applyFill="1" applyBorder="1" applyAlignment="1">
      <alignment vertical="center" wrapText="1"/>
    </xf>
    <xf numFmtId="165" fontId="3" fillId="2" borderId="2" xfId="1" applyNumberFormat="1" applyFont="1" applyFill="1" applyBorder="1" applyAlignment="1">
      <alignment horizontal="right" vertical="center" wrapText="1"/>
    </xf>
    <xf numFmtId="44" fontId="3" fillId="3" borderId="7" xfId="1" applyNumberFormat="1" applyFont="1" applyFill="1" applyBorder="1" applyAlignment="1">
      <alignment horizontal="center" vertical="center" wrapText="1"/>
    </xf>
    <xf numFmtId="165" fontId="3" fillId="19" borderId="2" xfId="1" applyNumberFormat="1" applyFont="1" applyFill="1" applyBorder="1" applyAlignment="1">
      <alignment horizontal="right" vertical="center" wrapText="1"/>
    </xf>
    <xf numFmtId="165" fontId="4" fillId="2" borderId="3" xfId="1" applyNumberFormat="1" applyFont="1" applyFill="1" applyBorder="1" applyAlignment="1">
      <alignment vertical="center" wrapText="1"/>
    </xf>
    <xf numFmtId="165" fontId="3" fillId="17" borderId="2" xfId="1" applyNumberFormat="1" applyFont="1" applyFill="1" applyBorder="1" applyAlignment="1">
      <alignment horizontal="right" vertical="center" wrapText="1"/>
    </xf>
    <xf numFmtId="165" fontId="4" fillId="19" borderId="1" xfId="1" applyNumberFormat="1" applyFont="1" applyFill="1" applyBorder="1" applyAlignment="1">
      <alignment vertical="center" wrapText="1"/>
    </xf>
    <xf numFmtId="43" fontId="4" fillId="0" borderId="7" xfId="34" applyFont="1" applyFill="1" applyBorder="1" applyAlignment="1">
      <alignment vertical="center" wrapText="1"/>
    </xf>
    <xf numFmtId="0" fontId="4" fillId="0" borderId="0" xfId="1" applyFont="1" applyAlignment="1">
      <alignment vertical="center"/>
    </xf>
    <xf numFmtId="39" fontId="4" fillId="0" borderId="0" xfId="32" applyFont="1" applyAlignment="1" applyProtection="1">
      <alignment vertical="top"/>
      <protection locked="0"/>
    </xf>
    <xf numFmtId="0" fontId="3" fillId="0" borderId="5" xfId="1" applyFont="1" applyFill="1" applyBorder="1" applyAlignment="1">
      <alignment vertical="center" wrapText="1"/>
    </xf>
    <xf numFmtId="0" fontId="4" fillId="0" borderId="0" xfId="1" applyFont="1" applyFill="1" applyBorder="1" applyAlignment="1">
      <alignment vertical="center"/>
    </xf>
    <xf numFmtId="0" fontId="3" fillId="0" borderId="0" xfId="1" applyFont="1" applyFill="1" applyBorder="1" applyAlignment="1">
      <alignment vertical="center"/>
    </xf>
    <xf numFmtId="0" fontId="4" fillId="0" borderId="5" xfId="0" applyFont="1" applyBorder="1" applyAlignment="1" applyProtection="1">
      <alignment vertical="top"/>
      <protection locked="0"/>
    </xf>
    <xf numFmtId="0" fontId="4" fillId="0" borderId="4" xfId="0" applyFont="1" applyBorder="1" applyAlignment="1" applyProtection="1">
      <alignment vertical="top"/>
      <protection locked="0"/>
    </xf>
    <xf numFmtId="165" fontId="4" fillId="0" borderId="7" xfId="1" applyNumberFormat="1" applyFont="1" applyFill="1" applyBorder="1" applyAlignment="1">
      <alignment horizontal="center" vertical="center" wrapText="1"/>
    </xf>
    <xf numFmtId="43" fontId="4" fillId="0" borderId="7" xfId="34" applyFont="1" applyFill="1" applyBorder="1" applyAlignment="1">
      <alignment horizontal="center" vertical="center" wrapText="1"/>
    </xf>
    <xf numFmtId="39" fontId="4" fillId="18" borderId="7" xfId="32" applyFont="1" applyFill="1" applyBorder="1" applyAlignment="1" applyProtection="1">
      <alignment horizontal="center" vertical="center"/>
      <protection locked="0"/>
    </xf>
    <xf numFmtId="49" fontId="4" fillId="0" borderId="7" xfId="1" applyNumberFormat="1" applyFont="1" applyFill="1" applyBorder="1" applyAlignment="1">
      <alignment horizontal="center" vertical="center" wrapText="1"/>
    </xf>
    <xf numFmtId="0" fontId="4" fillId="0" borderId="7" xfId="1" applyFont="1" applyBorder="1" applyAlignment="1" applyProtection="1">
      <alignment horizontal="justify" vertical="center"/>
    </xf>
    <xf numFmtId="0" fontId="3" fillId="17" borderId="2" xfId="1" applyFont="1" applyFill="1" applyBorder="1" applyAlignment="1">
      <alignment horizontal="left" vertical="top" wrapText="1"/>
    </xf>
    <xf numFmtId="0" fontId="3" fillId="2" borderId="0" xfId="1" applyFont="1" applyFill="1" applyBorder="1" applyAlignment="1">
      <alignment horizontal="left" vertical="center" wrapText="1"/>
    </xf>
    <xf numFmtId="49" fontId="3" fillId="16" borderId="0" xfId="1" applyNumberFormat="1" applyFont="1" applyFill="1" applyAlignment="1">
      <alignment horizontal="center"/>
    </xf>
    <xf numFmtId="4" fontId="13" fillId="15" borderId="14" xfId="33" applyNumberFormat="1" applyFont="1" applyFill="1" applyBorder="1" applyAlignment="1">
      <alignment horizontal="left" vertical="top" wrapText="1"/>
    </xf>
    <xf numFmtId="4" fontId="13" fillId="15" borderId="15" xfId="33" applyNumberFormat="1" applyFont="1" applyFill="1" applyBorder="1" applyAlignment="1">
      <alignment horizontal="left" vertical="top" wrapText="1"/>
    </xf>
    <xf numFmtId="39" fontId="13" fillId="15" borderId="0" xfId="32" applyNumberFormat="1" applyFont="1" applyFill="1" applyBorder="1" applyAlignment="1" applyProtection="1">
      <alignment horizontal="left" vertical="center" wrapText="1"/>
      <protection locked="0"/>
    </xf>
    <xf numFmtId="0" fontId="14" fillId="15" borderId="0" xfId="0" applyFont="1" applyFill="1" applyAlignment="1">
      <alignment horizontal="left" vertical="center" wrapText="1"/>
    </xf>
    <xf numFmtId="4" fontId="3" fillId="3" borderId="9" xfId="33" applyNumberFormat="1" applyFont="1" applyFill="1" applyBorder="1" applyAlignment="1">
      <alignment horizontal="left" vertical="top" wrapText="1"/>
    </xf>
    <xf numFmtId="4" fontId="3" fillId="3" borderId="10" xfId="33" applyNumberFormat="1" applyFont="1" applyFill="1" applyBorder="1" applyAlignment="1">
      <alignment horizontal="left" vertical="top" wrapText="1"/>
    </xf>
    <xf numFmtId="39" fontId="10" fillId="3" borderId="0" xfId="32" applyNumberFormat="1" applyFont="1" applyFill="1" applyBorder="1" applyAlignment="1" applyProtection="1">
      <alignment horizontal="left" vertical="top" wrapText="1"/>
      <protection locked="0"/>
    </xf>
    <xf numFmtId="39" fontId="10" fillId="3" borderId="12" xfId="32" applyNumberFormat="1" applyFont="1" applyFill="1" applyBorder="1" applyAlignment="1" applyProtection="1">
      <alignment horizontal="left" vertical="top" wrapText="1"/>
      <protection locked="0"/>
    </xf>
    <xf numFmtId="39" fontId="3" fillId="3" borderId="0" xfId="32" applyNumberFormat="1" applyFont="1" applyFill="1" applyBorder="1" applyAlignment="1" applyProtection="1">
      <alignment horizontal="justify" vertical="top" wrapText="1"/>
      <protection locked="0"/>
    </xf>
    <xf numFmtId="39" fontId="3" fillId="3" borderId="12" xfId="32" applyNumberFormat="1" applyFont="1" applyFill="1" applyBorder="1" applyAlignment="1" applyProtection="1">
      <alignment horizontal="justify" vertical="top" wrapText="1"/>
      <protection locked="0"/>
    </xf>
  </cellXfs>
  <cellStyles count="75">
    <cellStyle name="Comma0" xfId="38"/>
    <cellStyle name="Currency0" xfId="39"/>
    <cellStyle name="Date" xfId="40"/>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41"/>
    <cellStyle name="Fixed" xfId="42"/>
    <cellStyle name="Heading 1" xfId="43"/>
    <cellStyle name="Heading 2" xfId="44"/>
    <cellStyle name="Millares 2" xfId="26"/>
    <cellStyle name="Millares 2 2" xfId="46"/>
    <cellStyle name="Millares 2 3" xfId="45"/>
    <cellStyle name="Millares 3" xfId="47"/>
    <cellStyle name="Millares 3 2" xfId="48"/>
    <cellStyle name="Millares 4" xfId="49"/>
    <cellStyle name="Millares 5" xfId="50"/>
    <cellStyle name="Millares 6" xfId="34"/>
    <cellStyle name="Moneda 2" xfId="3"/>
    <cellStyle name="Moneda 2 2" xfId="51"/>
    <cellStyle name="Moneda 2 3" xfId="37"/>
    <cellStyle name="Moneda 3" xfId="52"/>
    <cellStyle name="Moneda 4" xfId="53"/>
    <cellStyle name="Moneda 5" xfId="54"/>
    <cellStyle name="Moneda 6" xfId="35"/>
    <cellStyle name="Normal" xfId="0" builtinId="0"/>
    <cellStyle name="Normal 10" xfId="55"/>
    <cellStyle name="Normal 11" xfId="56"/>
    <cellStyle name="Normal 13" xfId="57"/>
    <cellStyle name="Normal 2" xfId="1"/>
    <cellStyle name="Normal 2 2" xfId="30"/>
    <cellStyle name="Normal 2 2 2" xfId="36"/>
    <cellStyle name="Normal 2 2 2 2" xfId="74"/>
    <cellStyle name="Normal 2 2 3" xfId="58"/>
    <cellStyle name="Normal 2 3" xfId="59"/>
    <cellStyle name="Normal 3" xfId="2"/>
    <cellStyle name="Normal 3 2" xfId="61"/>
    <cellStyle name="Normal 3 2 2" xfId="62"/>
    <cellStyle name="Normal 3 3" xfId="60"/>
    <cellStyle name="Normal 4" xfId="63"/>
    <cellStyle name="Normal 5" xfId="27"/>
    <cellStyle name="Normal 5 2" xfId="64"/>
    <cellStyle name="Normal 6" xfId="65"/>
    <cellStyle name="Normal 6 2" xfId="66"/>
    <cellStyle name="Normal 7" xfId="67"/>
    <cellStyle name="Normal 7 2" xfId="68"/>
    <cellStyle name="Normal 8" xfId="69"/>
    <cellStyle name="Normal 9" xfId="70"/>
    <cellStyle name="Normal_CATALOGO POZO DE ABSORCION 1.5X1.50 MTS" xfId="33"/>
    <cellStyle name="Normal_CBTIS-256-SIN PRECIOS" xfId="32"/>
    <cellStyle name="Normal_E.P. Vicente Guerrero(La Paz)" xfId="31"/>
    <cellStyle name="Porcentaje 2" xfId="71"/>
    <cellStyle name="Porcentaje 2 2" xfId="72"/>
    <cellStyle name="Porcentual 2" xfId="28"/>
    <cellStyle name="SASSO" xfId="73"/>
    <cellStyle name="Título de hoja" xfId="29"/>
  </cellStyles>
  <dxfs count="0"/>
  <tableStyles count="0" defaultTableStyle="TableStyleMedium2" defaultPivotStyle="PivotStyleLight16"/>
  <colors>
    <mruColors>
      <color rgb="FFBE9655"/>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2</xdr:row>
      <xdr:rowOff>68035</xdr:rowOff>
    </xdr:from>
    <xdr:to>
      <xdr:col>1</xdr:col>
      <xdr:colOff>2843893</xdr:colOff>
      <xdr:row>2</xdr:row>
      <xdr:rowOff>841594</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975" r="55149" b="20731"/>
        <a:stretch/>
      </xdr:blipFill>
      <xdr:spPr>
        <a:xfrm>
          <a:off x="27214" y="476249"/>
          <a:ext cx="3673929" cy="773559"/>
        </a:xfrm>
        <a:prstGeom prst="rect">
          <a:avLst/>
        </a:prstGeom>
      </xdr:spPr>
    </xdr:pic>
    <xdr:clientData/>
  </xdr:twoCellAnchor>
  <xdr:twoCellAnchor editAs="oneCell">
    <xdr:from>
      <xdr:col>3</xdr:col>
      <xdr:colOff>108857</xdr:colOff>
      <xdr:row>2</xdr:row>
      <xdr:rowOff>57149</xdr:rowOff>
    </xdr:from>
    <xdr:to>
      <xdr:col>5</xdr:col>
      <xdr:colOff>1172935</xdr:colOff>
      <xdr:row>2</xdr:row>
      <xdr:rowOff>830708</xdr:rowOff>
    </xdr:to>
    <xdr:pic>
      <xdr:nvPicPr>
        <xdr:cNvPr id="7" name="6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6477000" y="465363"/>
          <a:ext cx="3513364" cy="773559"/>
        </a:xfrm>
        <a:prstGeom prst="rect">
          <a:avLst/>
        </a:prstGeom>
      </xdr:spPr>
    </xdr:pic>
    <xdr:clientData/>
  </xdr:twoCellAnchor>
  <xdr:twoCellAnchor editAs="oneCell">
    <xdr:from>
      <xdr:col>0</xdr:col>
      <xdr:colOff>27214</xdr:colOff>
      <xdr:row>72</xdr:row>
      <xdr:rowOff>65314</xdr:rowOff>
    </xdr:from>
    <xdr:to>
      <xdr:col>1</xdr:col>
      <xdr:colOff>2843893</xdr:colOff>
      <xdr:row>75</xdr:row>
      <xdr:rowOff>226551</xdr:rowOff>
    </xdr:to>
    <xdr:pic>
      <xdr:nvPicPr>
        <xdr:cNvPr id="8" name="7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975" r="55149" b="20731"/>
        <a:stretch/>
      </xdr:blipFill>
      <xdr:spPr>
        <a:xfrm>
          <a:off x="27214" y="12801600"/>
          <a:ext cx="3673929" cy="773559"/>
        </a:xfrm>
        <a:prstGeom prst="rect">
          <a:avLst/>
        </a:prstGeom>
      </xdr:spPr>
    </xdr:pic>
    <xdr:clientData/>
  </xdr:twoCellAnchor>
  <xdr:twoCellAnchor editAs="oneCell">
    <xdr:from>
      <xdr:col>3</xdr:col>
      <xdr:colOff>108857</xdr:colOff>
      <xdr:row>72</xdr:row>
      <xdr:rowOff>54428</xdr:rowOff>
    </xdr:from>
    <xdr:to>
      <xdr:col>5</xdr:col>
      <xdr:colOff>1172935</xdr:colOff>
      <xdr:row>75</xdr:row>
      <xdr:rowOff>215665</xdr:rowOff>
    </xdr:to>
    <xdr:pic>
      <xdr:nvPicPr>
        <xdr:cNvPr id="13" name="12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6477000" y="12790714"/>
          <a:ext cx="3513364" cy="7735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G280"/>
  <sheetViews>
    <sheetView tabSelected="1" view="pageBreakPreview" zoomScale="70" zoomScaleNormal="70" zoomScaleSheetLayoutView="70" workbookViewId="0">
      <selection activeCell="K59" sqref="K59"/>
    </sheetView>
  </sheetViews>
  <sheetFormatPr baseColWidth="10" defaultRowHeight="15" x14ac:dyDescent="0.25"/>
  <cols>
    <col min="1" max="1" width="12.85546875" style="37" customWidth="1"/>
    <col min="2" max="2" width="73.140625" style="29" customWidth="1"/>
    <col min="3" max="3" width="9.5703125" style="38" customWidth="1"/>
    <col min="4" max="4" width="18.42578125" style="108" customWidth="1"/>
    <col min="5" max="5" width="18.42578125" style="38" customWidth="1"/>
    <col min="6" max="6" width="18.42578125" style="29" customWidth="1"/>
    <col min="7" max="7" width="16" style="29" customWidth="1"/>
    <col min="8" max="8" width="11.140625" style="29"/>
    <col min="9" max="9" width="15.5703125" style="29" customWidth="1"/>
    <col min="10" max="243" width="11.140625" style="29"/>
    <col min="244" max="244" width="2.85546875" style="29" customWidth="1"/>
    <col min="245" max="246" width="12.85546875" style="29" customWidth="1"/>
    <col min="247" max="248" width="8.85546875" style="29" customWidth="1"/>
    <col min="249" max="249" width="17" style="29" customWidth="1"/>
    <col min="250" max="256" width="8.85546875" style="29" customWidth="1"/>
    <col min="257" max="257" width="15.140625" style="29" customWidth="1"/>
    <col min="258" max="258" width="12.140625" style="29" customWidth="1"/>
    <col min="259" max="259" width="16.85546875" style="29" customWidth="1"/>
    <col min="260" max="260" width="14.85546875" style="29" customWidth="1"/>
    <col min="261" max="261" width="25.140625" style="29" customWidth="1"/>
    <col min="262" max="499" width="11.140625" style="29"/>
    <col min="500" max="500" width="2.85546875" style="29" customWidth="1"/>
    <col min="501" max="502" width="12.85546875" style="29" customWidth="1"/>
    <col min="503" max="504" width="8.85546875" style="29" customWidth="1"/>
    <col min="505" max="505" width="17" style="29" customWidth="1"/>
    <col min="506" max="512" width="8.85546875" style="29" customWidth="1"/>
    <col min="513" max="513" width="15.140625" style="29" customWidth="1"/>
    <col min="514" max="514" width="12.140625" style="29" customWidth="1"/>
    <col min="515" max="515" width="16.85546875" style="29" customWidth="1"/>
    <col min="516" max="516" width="14.85546875" style="29" customWidth="1"/>
    <col min="517" max="517" width="25.140625" style="29" customWidth="1"/>
    <col min="518" max="755" width="11.140625" style="29"/>
    <col min="756" max="756" width="2.85546875" style="29" customWidth="1"/>
    <col min="757" max="758" width="12.85546875" style="29" customWidth="1"/>
    <col min="759" max="760" width="8.85546875" style="29" customWidth="1"/>
    <col min="761" max="761" width="17" style="29" customWidth="1"/>
    <col min="762" max="768" width="8.85546875" style="29" customWidth="1"/>
    <col min="769" max="769" width="15.140625" style="29" customWidth="1"/>
    <col min="770" max="770" width="12.140625" style="29" customWidth="1"/>
    <col min="771" max="771" width="16.85546875" style="29" customWidth="1"/>
    <col min="772" max="772" width="14.85546875" style="29" customWidth="1"/>
    <col min="773" max="773" width="25.140625" style="29" customWidth="1"/>
    <col min="774" max="1011" width="11.42578125" style="29"/>
    <col min="1012" max="1012" width="2.85546875" style="29" customWidth="1"/>
    <col min="1013" max="1014" width="12.85546875" style="29" customWidth="1"/>
    <col min="1015" max="1016" width="8.85546875" style="29" customWidth="1"/>
    <col min="1017" max="1017" width="17" style="29" customWidth="1"/>
    <col min="1018" max="1024" width="8.85546875" style="29" customWidth="1"/>
    <col min="1025" max="1025" width="15.140625" style="29" customWidth="1"/>
    <col min="1026" max="1026" width="12.140625" style="29" customWidth="1"/>
    <col min="1027" max="1027" width="16.85546875" style="29" customWidth="1"/>
    <col min="1028" max="1028" width="14.85546875" style="29" customWidth="1"/>
    <col min="1029" max="1029" width="25.140625" style="29" customWidth="1"/>
    <col min="1030" max="1267" width="11.140625" style="29"/>
    <col min="1268" max="1268" width="2.85546875" style="29" customWidth="1"/>
    <col min="1269" max="1270" width="12.85546875" style="29" customWidth="1"/>
    <col min="1271" max="1272" width="8.85546875" style="29" customWidth="1"/>
    <col min="1273" max="1273" width="17" style="29" customWidth="1"/>
    <col min="1274" max="1280" width="8.85546875" style="29" customWidth="1"/>
    <col min="1281" max="1281" width="15.140625" style="29" customWidth="1"/>
    <col min="1282" max="1282" width="12.140625" style="29" customWidth="1"/>
    <col min="1283" max="1283" width="16.85546875" style="29" customWidth="1"/>
    <col min="1284" max="1284" width="14.85546875" style="29" customWidth="1"/>
    <col min="1285" max="1285" width="25.140625" style="29" customWidth="1"/>
    <col min="1286" max="1523" width="11.140625" style="29"/>
    <col min="1524" max="1524" width="2.85546875" style="29" customWidth="1"/>
    <col min="1525" max="1526" width="12.85546875" style="29" customWidth="1"/>
    <col min="1527" max="1528" width="8.85546875" style="29" customWidth="1"/>
    <col min="1529" max="1529" width="17" style="29" customWidth="1"/>
    <col min="1530" max="1536" width="8.85546875" style="29" customWidth="1"/>
    <col min="1537" max="1537" width="15.140625" style="29" customWidth="1"/>
    <col min="1538" max="1538" width="12.140625" style="29" customWidth="1"/>
    <col min="1539" max="1539" width="16.85546875" style="29" customWidth="1"/>
    <col min="1540" max="1540" width="14.85546875" style="29" customWidth="1"/>
    <col min="1541" max="1541" width="25.140625" style="29" customWidth="1"/>
    <col min="1542" max="1779" width="11.140625" style="29"/>
    <col min="1780" max="1780" width="2.85546875" style="29" customWidth="1"/>
    <col min="1781" max="1782" width="12.85546875" style="29" customWidth="1"/>
    <col min="1783" max="1784" width="8.85546875" style="29" customWidth="1"/>
    <col min="1785" max="1785" width="17" style="29" customWidth="1"/>
    <col min="1786" max="1792" width="8.85546875" style="29" customWidth="1"/>
    <col min="1793" max="1793" width="15.140625" style="29" customWidth="1"/>
    <col min="1794" max="1794" width="12.140625" style="29" customWidth="1"/>
    <col min="1795" max="1795" width="16.85546875" style="29" customWidth="1"/>
    <col min="1796" max="1796" width="14.85546875" style="29" customWidth="1"/>
    <col min="1797" max="1797" width="25.140625" style="29" customWidth="1"/>
    <col min="1798" max="2035" width="11.42578125" style="29"/>
    <col min="2036" max="2036" width="2.85546875" style="29" customWidth="1"/>
    <col min="2037" max="2038" width="12.85546875" style="29" customWidth="1"/>
    <col min="2039" max="2040" width="8.85546875" style="29" customWidth="1"/>
    <col min="2041" max="2041" width="17" style="29" customWidth="1"/>
    <col min="2042" max="2048" width="8.85546875" style="29" customWidth="1"/>
    <col min="2049" max="2049" width="15.140625" style="29" customWidth="1"/>
    <col min="2050" max="2050" width="12.140625" style="29" customWidth="1"/>
    <col min="2051" max="2051" width="16.85546875" style="29" customWidth="1"/>
    <col min="2052" max="2052" width="14.85546875" style="29" customWidth="1"/>
    <col min="2053" max="2053" width="25.140625" style="29" customWidth="1"/>
    <col min="2054" max="2291" width="11.140625" style="29"/>
    <col min="2292" max="2292" width="2.85546875" style="29" customWidth="1"/>
    <col min="2293" max="2294" width="12.85546875" style="29" customWidth="1"/>
    <col min="2295" max="2296" width="8.85546875" style="29" customWidth="1"/>
    <col min="2297" max="2297" width="17" style="29" customWidth="1"/>
    <col min="2298" max="2304" width="8.85546875" style="29" customWidth="1"/>
    <col min="2305" max="2305" width="15.140625" style="29" customWidth="1"/>
    <col min="2306" max="2306" width="12.140625" style="29" customWidth="1"/>
    <col min="2307" max="2307" width="16.85546875" style="29" customWidth="1"/>
    <col min="2308" max="2308" width="14.85546875" style="29" customWidth="1"/>
    <col min="2309" max="2309" width="25.140625" style="29" customWidth="1"/>
    <col min="2310" max="2547" width="11.140625" style="29"/>
    <col min="2548" max="2548" width="2.85546875" style="29" customWidth="1"/>
    <col min="2549" max="2550" width="12.85546875" style="29" customWidth="1"/>
    <col min="2551" max="2552" width="8.85546875" style="29" customWidth="1"/>
    <col min="2553" max="2553" width="17" style="29" customWidth="1"/>
    <col min="2554" max="2560" width="8.85546875" style="29" customWidth="1"/>
    <col min="2561" max="2561" width="15.140625" style="29" customWidth="1"/>
    <col min="2562" max="2562" width="12.140625" style="29" customWidth="1"/>
    <col min="2563" max="2563" width="16.85546875" style="29" customWidth="1"/>
    <col min="2564" max="2564" width="14.85546875" style="29" customWidth="1"/>
    <col min="2565" max="2565" width="25.140625" style="29" customWidth="1"/>
    <col min="2566" max="2803" width="11.140625" style="29"/>
    <col min="2804" max="2804" width="2.85546875" style="29" customWidth="1"/>
    <col min="2805" max="2806" width="12.85546875" style="29" customWidth="1"/>
    <col min="2807" max="2808" width="8.85546875" style="29" customWidth="1"/>
    <col min="2809" max="2809" width="17" style="29" customWidth="1"/>
    <col min="2810" max="2816" width="8.85546875" style="29" customWidth="1"/>
    <col min="2817" max="2817" width="15.140625" style="29" customWidth="1"/>
    <col min="2818" max="2818" width="12.140625" style="29" customWidth="1"/>
    <col min="2819" max="2819" width="16.85546875" style="29" customWidth="1"/>
    <col min="2820" max="2820" width="14.85546875" style="29" customWidth="1"/>
    <col min="2821" max="2821" width="25.140625" style="29" customWidth="1"/>
    <col min="2822" max="3059" width="11.42578125" style="29"/>
    <col min="3060" max="3060" width="2.85546875" style="29" customWidth="1"/>
    <col min="3061" max="3062" width="12.85546875" style="29" customWidth="1"/>
    <col min="3063" max="3064" width="8.85546875" style="29" customWidth="1"/>
    <col min="3065" max="3065" width="17" style="29" customWidth="1"/>
    <col min="3066" max="3072" width="8.85546875" style="29" customWidth="1"/>
    <col min="3073" max="3073" width="15.140625" style="29" customWidth="1"/>
    <col min="3074" max="3074" width="12.140625" style="29" customWidth="1"/>
    <col min="3075" max="3075" width="16.85546875" style="29" customWidth="1"/>
    <col min="3076" max="3076" width="14.85546875" style="29" customWidth="1"/>
    <col min="3077" max="3077" width="25.140625" style="29" customWidth="1"/>
    <col min="3078" max="3315" width="11.140625" style="29"/>
    <col min="3316" max="3316" width="2.85546875" style="29" customWidth="1"/>
    <col min="3317" max="3318" width="12.85546875" style="29" customWidth="1"/>
    <col min="3319" max="3320" width="8.85546875" style="29" customWidth="1"/>
    <col min="3321" max="3321" width="17" style="29" customWidth="1"/>
    <col min="3322" max="3328" width="8.85546875" style="29" customWidth="1"/>
    <col min="3329" max="3329" width="15.140625" style="29" customWidth="1"/>
    <col min="3330" max="3330" width="12.140625" style="29" customWidth="1"/>
    <col min="3331" max="3331" width="16.85546875" style="29" customWidth="1"/>
    <col min="3332" max="3332" width="14.85546875" style="29" customWidth="1"/>
    <col min="3333" max="3333" width="25.140625" style="29" customWidth="1"/>
    <col min="3334" max="3571" width="11.140625" style="29"/>
    <col min="3572" max="3572" width="2.85546875" style="29" customWidth="1"/>
    <col min="3573" max="3574" width="12.85546875" style="29" customWidth="1"/>
    <col min="3575" max="3576" width="8.85546875" style="29" customWidth="1"/>
    <col min="3577" max="3577" width="17" style="29" customWidth="1"/>
    <col min="3578" max="3584" width="8.85546875" style="29" customWidth="1"/>
    <col min="3585" max="3585" width="15.140625" style="29" customWidth="1"/>
    <col min="3586" max="3586" width="12.140625" style="29" customWidth="1"/>
    <col min="3587" max="3587" width="16.85546875" style="29" customWidth="1"/>
    <col min="3588" max="3588" width="14.85546875" style="29" customWidth="1"/>
    <col min="3589" max="3589" width="25.140625" style="29" customWidth="1"/>
    <col min="3590" max="3827" width="11.140625" style="29"/>
    <col min="3828" max="3828" width="2.85546875" style="29" customWidth="1"/>
    <col min="3829" max="3830" width="12.85546875" style="29" customWidth="1"/>
    <col min="3831" max="3832" width="8.85546875" style="29" customWidth="1"/>
    <col min="3833" max="3833" width="17" style="29" customWidth="1"/>
    <col min="3834" max="3840" width="8.85546875" style="29" customWidth="1"/>
    <col min="3841" max="3841" width="15.140625" style="29" customWidth="1"/>
    <col min="3842" max="3842" width="12.140625" style="29" customWidth="1"/>
    <col min="3843" max="3843" width="16.85546875" style="29" customWidth="1"/>
    <col min="3844" max="3844" width="14.85546875" style="29" customWidth="1"/>
    <col min="3845" max="3845" width="25.140625" style="29" customWidth="1"/>
    <col min="3846" max="4083" width="11.42578125" style="29"/>
    <col min="4084" max="4084" width="2.85546875" style="29" customWidth="1"/>
    <col min="4085" max="4086" width="12.85546875" style="29" customWidth="1"/>
    <col min="4087" max="4088" width="8.85546875" style="29" customWidth="1"/>
    <col min="4089" max="4089" width="17" style="29" customWidth="1"/>
    <col min="4090" max="4096" width="8.85546875" style="29" customWidth="1"/>
    <col min="4097" max="4097" width="15.140625" style="29" customWidth="1"/>
    <col min="4098" max="4098" width="12.140625" style="29" customWidth="1"/>
    <col min="4099" max="4099" width="16.85546875" style="29" customWidth="1"/>
    <col min="4100" max="4100" width="14.85546875" style="29" customWidth="1"/>
    <col min="4101" max="4101" width="25.140625" style="29" customWidth="1"/>
    <col min="4102" max="4339" width="11.140625" style="29"/>
    <col min="4340" max="4340" width="2.85546875" style="29" customWidth="1"/>
    <col min="4341" max="4342" width="12.85546875" style="29" customWidth="1"/>
    <col min="4343" max="4344" width="8.85546875" style="29" customWidth="1"/>
    <col min="4345" max="4345" width="17" style="29" customWidth="1"/>
    <col min="4346" max="4352" width="8.85546875" style="29" customWidth="1"/>
    <col min="4353" max="4353" width="15.140625" style="29" customWidth="1"/>
    <col min="4354" max="4354" width="12.140625" style="29" customWidth="1"/>
    <col min="4355" max="4355" width="16.85546875" style="29" customWidth="1"/>
    <col min="4356" max="4356" width="14.85546875" style="29" customWidth="1"/>
    <col min="4357" max="4357" width="25.140625" style="29" customWidth="1"/>
    <col min="4358" max="4595" width="11.140625" style="29"/>
    <col min="4596" max="4596" width="2.85546875" style="29" customWidth="1"/>
    <col min="4597" max="4598" width="12.85546875" style="29" customWidth="1"/>
    <col min="4599" max="4600" width="8.85546875" style="29" customWidth="1"/>
    <col min="4601" max="4601" width="17" style="29" customWidth="1"/>
    <col min="4602" max="4608" width="8.85546875" style="29" customWidth="1"/>
    <col min="4609" max="4609" width="15.140625" style="29" customWidth="1"/>
    <col min="4610" max="4610" width="12.140625" style="29" customWidth="1"/>
    <col min="4611" max="4611" width="16.85546875" style="29" customWidth="1"/>
    <col min="4612" max="4612" width="14.85546875" style="29" customWidth="1"/>
    <col min="4613" max="4613" width="25.140625" style="29" customWidth="1"/>
    <col min="4614" max="4851" width="11.140625" style="29"/>
    <col min="4852" max="4852" width="2.85546875" style="29" customWidth="1"/>
    <col min="4853" max="4854" width="12.85546875" style="29" customWidth="1"/>
    <col min="4855" max="4856" width="8.85546875" style="29" customWidth="1"/>
    <col min="4857" max="4857" width="17" style="29" customWidth="1"/>
    <col min="4858" max="4864" width="8.85546875" style="29" customWidth="1"/>
    <col min="4865" max="4865" width="15.140625" style="29" customWidth="1"/>
    <col min="4866" max="4866" width="12.140625" style="29" customWidth="1"/>
    <col min="4867" max="4867" width="16.85546875" style="29" customWidth="1"/>
    <col min="4868" max="4868" width="14.85546875" style="29" customWidth="1"/>
    <col min="4869" max="4869" width="25.140625" style="29" customWidth="1"/>
    <col min="4870" max="5107" width="11.42578125" style="29"/>
    <col min="5108" max="5108" width="2.85546875" style="29" customWidth="1"/>
    <col min="5109" max="5110" width="12.85546875" style="29" customWidth="1"/>
    <col min="5111" max="5112" width="8.85546875" style="29" customWidth="1"/>
    <col min="5113" max="5113" width="17" style="29" customWidth="1"/>
    <col min="5114" max="5120" width="8.85546875" style="29" customWidth="1"/>
    <col min="5121" max="5121" width="15.140625" style="29" customWidth="1"/>
    <col min="5122" max="5122" width="12.140625" style="29" customWidth="1"/>
    <col min="5123" max="5123" width="16.85546875" style="29" customWidth="1"/>
    <col min="5124" max="5124" width="14.85546875" style="29" customWidth="1"/>
    <col min="5125" max="5125" width="25.140625" style="29" customWidth="1"/>
    <col min="5126" max="5363" width="11.140625" style="29"/>
    <col min="5364" max="5364" width="2.85546875" style="29" customWidth="1"/>
    <col min="5365" max="5366" width="12.85546875" style="29" customWidth="1"/>
    <col min="5367" max="5368" width="8.85546875" style="29" customWidth="1"/>
    <col min="5369" max="5369" width="17" style="29" customWidth="1"/>
    <col min="5370" max="5376" width="8.85546875" style="29" customWidth="1"/>
    <col min="5377" max="5377" width="15.140625" style="29" customWidth="1"/>
    <col min="5378" max="5378" width="12.140625" style="29" customWidth="1"/>
    <col min="5379" max="5379" width="16.85546875" style="29" customWidth="1"/>
    <col min="5380" max="5380" width="14.85546875" style="29" customWidth="1"/>
    <col min="5381" max="5381" width="25.140625" style="29" customWidth="1"/>
    <col min="5382" max="5619" width="11.140625" style="29"/>
    <col min="5620" max="5620" width="2.85546875" style="29" customWidth="1"/>
    <col min="5621" max="5622" width="12.85546875" style="29" customWidth="1"/>
    <col min="5623" max="5624" width="8.85546875" style="29" customWidth="1"/>
    <col min="5625" max="5625" width="17" style="29" customWidth="1"/>
    <col min="5626" max="5632" width="8.85546875" style="29" customWidth="1"/>
    <col min="5633" max="5633" width="15.140625" style="29" customWidth="1"/>
    <col min="5634" max="5634" width="12.140625" style="29" customWidth="1"/>
    <col min="5635" max="5635" width="16.85546875" style="29" customWidth="1"/>
    <col min="5636" max="5636" width="14.85546875" style="29" customWidth="1"/>
    <col min="5637" max="5637" width="25.140625" style="29" customWidth="1"/>
    <col min="5638" max="5875" width="11.140625" style="29"/>
    <col min="5876" max="5876" width="2.85546875" style="29" customWidth="1"/>
    <col min="5877" max="5878" width="12.85546875" style="29" customWidth="1"/>
    <col min="5879" max="5880" width="8.85546875" style="29" customWidth="1"/>
    <col min="5881" max="5881" width="17" style="29" customWidth="1"/>
    <col min="5882" max="5888" width="8.85546875" style="29" customWidth="1"/>
    <col min="5889" max="5889" width="15.140625" style="29" customWidth="1"/>
    <col min="5890" max="5890" width="12.140625" style="29" customWidth="1"/>
    <col min="5891" max="5891" width="16.85546875" style="29" customWidth="1"/>
    <col min="5892" max="5892" width="14.85546875" style="29" customWidth="1"/>
    <col min="5893" max="5893" width="25.140625" style="29" customWidth="1"/>
    <col min="5894" max="6131" width="11.42578125" style="29"/>
    <col min="6132" max="6132" width="2.85546875" style="29" customWidth="1"/>
    <col min="6133" max="6134" width="12.85546875" style="29" customWidth="1"/>
    <col min="6135" max="6136" width="8.85546875" style="29" customWidth="1"/>
    <col min="6137" max="6137" width="17" style="29" customWidth="1"/>
    <col min="6138" max="6144" width="8.85546875" style="29" customWidth="1"/>
    <col min="6145" max="6145" width="15.140625" style="29" customWidth="1"/>
    <col min="6146" max="6146" width="12.140625" style="29" customWidth="1"/>
    <col min="6147" max="6147" width="16.85546875" style="29" customWidth="1"/>
    <col min="6148" max="6148" width="14.85546875" style="29" customWidth="1"/>
    <col min="6149" max="6149" width="25.140625" style="29" customWidth="1"/>
    <col min="6150" max="6387" width="11.140625" style="29"/>
    <col min="6388" max="6388" width="2.85546875" style="29" customWidth="1"/>
    <col min="6389" max="6390" width="12.85546875" style="29" customWidth="1"/>
    <col min="6391" max="6392" width="8.85546875" style="29" customWidth="1"/>
    <col min="6393" max="6393" width="17" style="29" customWidth="1"/>
    <col min="6394" max="6400" width="8.85546875" style="29" customWidth="1"/>
    <col min="6401" max="6401" width="15.140625" style="29" customWidth="1"/>
    <col min="6402" max="6402" width="12.140625" style="29" customWidth="1"/>
    <col min="6403" max="6403" width="16.85546875" style="29" customWidth="1"/>
    <col min="6404" max="6404" width="14.85546875" style="29" customWidth="1"/>
    <col min="6405" max="6405" width="25.140625" style="29" customWidth="1"/>
    <col min="6406" max="6643" width="11.140625" style="29"/>
    <col min="6644" max="6644" width="2.85546875" style="29" customWidth="1"/>
    <col min="6645" max="6646" width="12.85546875" style="29" customWidth="1"/>
    <col min="6647" max="6648" width="8.85546875" style="29" customWidth="1"/>
    <col min="6649" max="6649" width="17" style="29" customWidth="1"/>
    <col min="6650" max="6656" width="8.85546875" style="29" customWidth="1"/>
    <col min="6657" max="6657" width="15.140625" style="29" customWidth="1"/>
    <col min="6658" max="6658" width="12.140625" style="29" customWidth="1"/>
    <col min="6659" max="6659" width="16.85546875" style="29" customWidth="1"/>
    <col min="6660" max="6660" width="14.85546875" style="29" customWidth="1"/>
    <col min="6661" max="6661" width="25.140625" style="29" customWidth="1"/>
    <col min="6662" max="6899" width="11.140625" style="29"/>
    <col min="6900" max="6900" width="2.85546875" style="29" customWidth="1"/>
    <col min="6901" max="6902" width="12.85546875" style="29" customWidth="1"/>
    <col min="6903" max="6904" width="8.85546875" style="29" customWidth="1"/>
    <col min="6905" max="6905" width="17" style="29" customWidth="1"/>
    <col min="6906" max="6912" width="8.85546875" style="29" customWidth="1"/>
    <col min="6913" max="6913" width="15.140625" style="29" customWidth="1"/>
    <col min="6914" max="6914" width="12.140625" style="29" customWidth="1"/>
    <col min="6915" max="6915" width="16.85546875" style="29" customWidth="1"/>
    <col min="6916" max="6916" width="14.85546875" style="29" customWidth="1"/>
    <col min="6917" max="6917" width="25.140625" style="29" customWidth="1"/>
    <col min="6918" max="7155" width="11.42578125" style="29"/>
    <col min="7156" max="7156" width="2.85546875" style="29" customWidth="1"/>
    <col min="7157" max="7158" width="12.85546875" style="29" customWidth="1"/>
    <col min="7159" max="7160" width="8.85546875" style="29" customWidth="1"/>
    <col min="7161" max="7161" width="17" style="29" customWidth="1"/>
    <col min="7162" max="7168" width="8.85546875" style="29" customWidth="1"/>
    <col min="7169" max="7169" width="15.140625" style="29" customWidth="1"/>
    <col min="7170" max="7170" width="12.140625" style="29" customWidth="1"/>
    <col min="7171" max="7171" width="16.85546875" style="29" customWidth="1"/>
    <col min="7172" max="7172" width="14.85546875" style="29" customWidth="1"/>
    <col min="7173" max="7173" width="25.140625" style="29" customWidth="1"/>
    <col min="7174" max="7411" width="11.140625" style="29"/>
    <col min="7412" max="7412" width="2.85546875" style="29" customWidth="1"/>
    <col min="7413" max="7414" width="12.85546875" style="29" customWidth="1"/>
    <col min="7415" max="7416" width="8.85546875" style="29" customWidth="1"/>
    <col min="7417" max="7417" width="17" style="29" customWidth="1"/>
    <col min="7418" max="7424" width="8.85546875" style="29" customWidth="1"/>
    <col min="7425" max="7425" width="15.140625" style="29" customWidth="1"/>
    <col min="7426" max="7426" width="12.140625" style="29" customWidth="1"/>
    <col min="7427" max="7427" width="16.85546875" style="29" customWidth="1"/>
    <col min="7428" max="7428" width="14.85546875" style="29" customWidth="1"/>
    <col min="7429" max="7429" width="25.140625" style="29" customWidth="1"/>
    <col min="7430" max="7667" width="11.140625" style="29"/>
    <col min="7668" max="7668" width="2.85546875" style="29" customWidth="1"/>
    <col min="7669" max="7670" width="12.85546875" style="29" customWidth="1"/>
    <col min="7671" max="7672" width="8.85546875" style="29" customWidth="1"/>
    <col min="7673" max="7673" width="17" style="29" customWidth="1"/>
    <col min="7674" max="7680" width="8.85546875" style="29" customWidth="1"/>
    <col min="7681" max="7681" width="15.140625" style="29" customWidth="1"/>
    <col min="7682" max="7682" width="12.140625" style="29" customWidth="1"/>
    <col min="7683" max="7683" width="16.85546875" style="29" customWidth="1"/>
    <col min="7684" max="7684" width="14.85546875" style="29" customWidth="1"/>
    <col min="7685" max="7685" width="25.140625" style="29" customWidth="1"/>
    <col min="7686" max="7923" width="11.140625" style="29"/>
    <col min="7924" max="7924" width="2.85546875" style="29" customWidth="1"/>
    <col min="7925" max="7926" width="12.85546875" style="29" customWidth="1"/>
    <col min="7927" max="7928" width="8.85546875" style="29" customWidth="1"/>
    <col min="7929" max="7929" width="17" style="29" customWidth="1"/>
    <col min="7930" max="7936" width="8.85546875" style="29" customWidth="1"/>
    <col min="7937" max="7937" width="15.140625" style="29" customWidth="1"/>
    <col min="7938" max="7938" width="12.140625" style="29" customWidth="1"/>
    <col min="7939" max="7939" width="16.85546875" style="29" customWidth="1"/>
    <col min="7940" max="7940" width="14.85546875" style="29" customWidth="1"/>
    <col min="7941" max="7941" width="25.140625" style="29" customWidth="1"/>
    <col min="7942" max="8179" width="11.42578125" style="29"/>
    <col min="8180" max="8180" width="2.85546875" style="29" customWidth="1"/>
    <col min="8181" max="8182" width="12.85546875" style="29" customWidth="1"/>
    <col min="8183" max="8184" width="8.85546875" style="29" customWidth="1"/>
    <col min="8185" max="8185" width="17" style="29" customWidth="1"/>
    <col min="8186" max="8192" width="8.85546875" style="29" customWidth="1"/>
    <col min="8193" max="8193" width="15.140625" style="29" customWidth="1"/>
    <col min="8194" max="8194" width="12.140625" style="29" customWidth="1"/>
    <col min="8195" max="8195" width="16.85546875" style="29" customWidth="1"/>
    <col min="8196" max="8196" width="14.85546875" style="29" customWidth="1"/>
    <col min="8197" max="8197" width="25.140625" style="29" customWidth="1"/>
    <col min="8198" max="8435" width="11.140625" style="29"/>
    <col min="8436" max="8436" width="2.85546875" style="29" customWidth="1"/>
    <col min="8437" max="8438" width="12.85546875" style="29" customWidth="1"/>
    <col min="8439" max="8440" width="8.85546875" style="29" customWidth="1"/>
    <col min="8441" max="8441" width="17" style="29" customWidth="1"/>
    <col min="8442" max="8448" width="8.85546875" style="29" customWidth="1"/>
    <col min="8449" max="8449" width="15.140625" style="29" customWidth="1"/>
    <col min="8450" max="8450" width="12.140625" style="29" customWidth="1"/>
    <col min="8451" max="8451" width="16.85546875" style="29" customWidth="1"/>
    <col min="8452" max="8452" width="14.85546875" style="29" customWidth="1"/>
    <col min="8453" max="8453" width="25.140625" style="29" customWidth="1"/>
    <col min="8454" max="8691" width="11.140625" style="29"/>
    <col min="8692" max="8692" width="2.85546875" style="29" customWidth="1"/>
    <col min="8693" max="8694" width="12.85546875" style="29" customWidth="1"/>
    <col min="8695" max="8696" width="8.85546875" style="29" customWidth="1"/>
    <col min="8697" max="8697" width="17" style="29" customWidth="1"/>
    <col min="8698" max="8704" width="8.85546875" style="29" customWidth="1"/>
    <col min="8705" max="8705" width="15.140625" style="29" customWidth="1"/>
    <col min="8706" max="8706" width="12.140625" style="29" customWidth="1"/>
    <col min="8707" max="8707" width="16.85546875" style="29" customWidth="1"/>
    <col min="8708" max="8708" width="14.85546875" style="29" customWidth="1"/>
    <col min="8709" max="8709" width="25.140625" style="29" customWidth="1"/>
    <col min="8710" max="8947" width="11.140625" style="29"/>
    <col min="8948" max="8948" width="2.85546875" style="29" customWidth="1"/>
    <col min="8949" max="8950" width="12.85546875" style="29" customWidth="1"/>
    <col min="8951" max="8952" width="8.85546875" style="29" customWidth="1"/>
    <col min="8953" max="8953" width="17" style="29" customWidth="1"/>
    <col min="8954" max="8960" width="8.85546875" style="29" customWidth="1"/>
    <col min="8961" max="8961" width="15.140625" style="29" customWidth="1"/>
    <col min="8962" max="8962" width="12.140625" style="29" customWidth="1"/>
    <col min="8963" max="8963" width="16.85546875" style="29" customWidth="1"/>
    <col min="8964" max="8964" width="14.85546875" style="29" customWidth="1"/>
    <col min="8965" max="8965" width="25.140625" style="29" customWidth="1"/>
    <col min="8966" max="9203" width="11.42578125" style="29"/>
    <col min="9204" max="9204" width="2.85546875" style="29" customWidth="1"/>
    <col min="9205" max="9206" width="12.85546875" style="29" customWidth="1"/>
    <col min="9207" max="9208" width="8.85546875" style="29" customWidth="1"/>
    <col min="9209" max="9209" width="17" style="29" customWidth="1"/>
    <col min="9210" max="9216" width="8.85546875" style="29" customWidth="1"/>
    <col min="9217" max="9217" width="15.140625" style="29" customWidth="1"/>
    <col min="9218" max="9218" width="12.140625" style="29" customWidth="1"/>
    <col min="9219" max="9219" width="16.85546875" style="29" customWidth="1"/>
    <col min="9220" max="9220" width="14.85546875" style="29" customWidth="1"/>
    <col min="9221" max="9221" width="25.140625" style="29" customWidth="1"/>
    <col min="9222" max="9459" width="11.140625" style="29"/>
    <col min="9460" max="9460" width="2.85546875" style="29" customWidth="1"/>
    <col min="9461" max="9462" width="12.85546875" style="29" customWidth="1"/>
    <col min="9463" max="9464" width="8.85546875" style="29" customWidth="1"/>
    <col min="9465" max="9465" width="17" style="29" customWidth="1"/>
    <col min="9466" max="9472" width="8.85546875" style="29" customWidth="1"/>
    <col min="9473" max="9473" width="15.140625" style="29" customWidth="1"/>
    <col min="9474" max="9474" width="12.140625" style="29" customWidth="1"/>
    <col min="9475" max="9475" width="16.85546875" style="29" customWidth="1"/>
    <col min="9476" max="9476" width="14.85546875" style="29" customWidth="1"/>
    <col min="9477" max="9477" width="25.140625" style="29" customWidth="1"/>
    <col min="9478" max="9715" width="11.140625" style="29"/>
    <col min="9716" max="9716" width="2.85546875" style="29" customWidth="1"/>
    <col min="9717" max="9718" width="12.85546875" style="29" customWidth="1"/>
    <col min="9719" max="9720" width="8.85546875" style="29" customWidth="1"/>
    <col min="9721" max="9721" width="17" style="29" customWidth="1"/>
    <col min="9722" max="9728" width="8.85546875" style="29" customWidth="1"/>
    <col min="9729" max="9729" width="15.140625" style="29" customWidth="1"/>
    <col min="9730" max="9730" width="12.140625" style="29" customWidth="1"/>
    <col min="9731" max="9731" width="16.85546875" style="29" customWidth="1"/>
    <col min="9732" max="9732" width="14.85546875" style="29" customWidth="1"/>
    <col min="9733" max="9733" width="25.140625" style="29" customWidth="1"/>
    <col min="9734" max="9971" width="11.140625" style="29"/>
    <col min="9972" max="9972" width="2.85546875" style="29" customWidth="1"/>
    <col min="9973" max="9974" width="12.85546875" style="29" customWidth="1"/>
    <col min="9975" max="9976" width="8.85546875" style="29" customWidth="1"/>
    <col min="9977" max="9977" width="17" style="29" customWidth="1"/>
    <col min="9978" max="9984" width="8.85546875" style="29" customWidth="1"/>
    <col min="9985" max="9985" width="15.140625" style="29" customWidth="1"/>
    <col min="9986" max="9986" width="12.140625" style="29" customWidth="1"/>
    <col min="9987" max="9987" width="16.85546875" style="29" customWidth="1"/>
    <col min="9988" max="9988" width="14.85546875" style="29" customWidth="1"/>
    <col min="9989" max="9989" width="25.140625" style="29" customWidth="1"/>
    <col min="9990" max="10227" width="11.42578125" style="29"/>
    <col min="10228" max="10228" width="2.85546875" style="29" customWidth="1"/>
    <col min="10229" max="10230" width="12.85546875" style="29" customWidth="1"/>
    <col min="10231" max="10232" width="8.85546875" style="29" customWidth="1"/>
    <col min="10233" max="10233" width="17" style="29" customWidth="1"/>
    <col min="10234" max="10240" width="8.85546875" style="29" customWidth="1"/>
    <col min="10241" max="10241" width="15.140625" style="29" customWidth="1"/>
    <col min="10242" max="10242" width="12.140625" style="29" customWidth="1"/>
    <col min="10243" max="10243" width="16.85546875" style="29" customWidth="1"/>
    <col min="10244" max="10244" width="14.85546875" style="29" customWidth="1"/>
    <col min="10245" max="10245" width="25.140625" style="29" customWidth="1"/>
    <col min="10246" max="10483" width="11.140625" style="29"/>
    <col min="10484" max="10484" width="2.85546875" style="29" customWidth="1"/>
    <col min="10485" max="10486" width="12.85546875" style="29" customWidth="1"/>
    <col min="10487" max="10488" width="8.85546875" style="29" customWidth="1"/>
    <col min="10489" max="10489" width="17" style="29" customWidth="1"/>
    <col min="10490" max="10496" width="8.85546875" style="29" customWidth="1"/>
    <col min="10497" max="10497" width="15.140625" style="29" customWidth="1"/>
    <col min="10498" max="10498" width="12.140625" style="29" customWidth="1"/>
    <col min="10499" max="10499" width="16.85546875" style="29" customWidth="1"/>
    <col min="10500" max="10500" width="14.85546875" style="29" customWidth="1"/>
    <col min="10501" max="10501" width="25.140625" style="29" customWidth="1"/>
    <col min="10502" max="10739" width="11.140625" style="29"/>
    <col min="10740" max="10740" width="2.85546875" style="29" customWidth="1"/>
    <col min="10741" max="10742" width="12.85546875" style="29" customWidth="1"/>
    <col min="10743" max="10744" width="8.85546875" style="29" customWidth="1"/>
    <col min="10745" max="10745" width="17" style="29" customWidth="1"/>
    <col min="10746" max="10752" width="8.85546875" style="29" customWidth="1"/>
    <col min="10753" max="10753" width="15.140625" style="29" customWidth="1"/>
    <col min="10754" max="10754" width="12.140625" style="29" customWidth="1"/>
    <col min="10755" max="10755" width="16.85546875" style="29" customWidth="1"/>
    <col min="10756" max="10756" width="14.85546875" style="29" customWidth="1"/>
    <col min="10757" max="10757" width="25.140625" style="29" customWidth="1"/>
    <col min="10758" max="10995" width="11.140625" style="29"/>
    <col min="10996" max="10996" width="2.85546875" style="29" customWidth="1"/>
    <col min="10997" max="10998" width="12.85546875" style="29" customWidth="1"/>
    <col min="10999" max="11000" width="8.85546875" style="29" customWidth="1"/>
    <col min="11001" max="11001" width="17" style="29" customWidth="1"/>
    <col min="11002" max="11008" width="8.85546875" style="29" customWidth="1"/>
    <col min="11009" max="11009" width="15.140625" style="29" customWidth="1"/>
    <col min="11010" max="11010" width="12.140625" style="29" customWidth="1"/>
    <col min="11011" max="11011" width="16.85546875" style="29" customWidth="1"/>
    <col min="11012" max="11012" width="14.85546875" style="29" customWidth="1"/>
    <col min="11013" max="11013" width="25.140625" style="29" customWidth="1"/>
    <col min="11014" max="11251" width="11.42578125" style="29"/>
    <col min="11252" max="11252" width="2.85546875" style="29" customWidth="1"/>
    <col min="11253" max="11254" width="12.85546875" style="29" customWidth="1"/>
    <col min="11255" max="11256" width="8.85546875" style="29" customWidth="1"/>
    <col min="11257" max="11257" width="17" style="29" customWidth="1"/>
    <col min="11258" max="11264" width="8.85546875" style="29" customWidth="1"/>
    <col min="11265" max="11265" width="15.140625" style="29" customWidth="1"/>
    <col min="11266" max="11266" width="12.140625" style="29" customWidth="1"/>
    <col min="11267" max="11267" width="16.85546875" style="29" customWidth="1"/>
    <col min="11268" max="11268" width="14.85546875" style="29" customWidth="1"/>
    <col min="11269" max="11269" width="25.140625" style="29" customWidth="1"/>
    <col min="11270" max="11507" width="11.140625" style="29"/>
    <col min="11508" max="11508" width="2.85546875" style="29" customWidth="1"/>
    <col min="11509" max="11510" width="12.85546875" style="29" customWidth="1"/>
    <col min="11511" max="11512" width="8.85546875" style="29" customWidth="1"/>
    <col min="11513" max="11513" width="17" style="29" customWidth="1"/>
    <col min="11514" max="11520" width="8.85546875" style="29" customWidth="1"/>
    <col min="11521" max="11521" width="15.140625" style="29" customWidth="1"/>
    <col min="11522" max="11522" width="12.140625" style="29" customWidth="1"/>
    <col min="11523" max="11523" width="16.85546875" style="29" customWidth="1"/>
    <col min="11524" max="11524" width="14.85546875" style="29" customWidth="1"/>
    <col min="11525" max="11525" width="25.140625" style="29" customWidth="1"/>
    <col min="11526" max="11763" width="11.140625" style="29"/>
    <col min="11764" max="11764" width="2.85546875" style="29" customWidth="1"/>
    <col min="11765" max="11766" width="12.85546875" style="29" customWidth="1"/>
    <col min="11767" max="11768" width="8.85546875" style="29" customWidth="1"/>
    <col min="11769" max="11769" width="17" style="29" customWidth="1"/>
    <col min="11770" max="11776" width="8.85546875" style="29" customWidth="1"/>
    <col min="11777" max="11777" width="15.140625" style="29" customWidth="1"/>
    <col min="11778" max="11778" width="12.140625" style="29" customWidth="1"/>
    <col min="11779" max="11779" width="16.85546875" style="29" customWidth="1"/>
    <col min="11780" max="11780" width="14.85546875" style="29" customWidth="1"/>
    <col min="11781" max="11781" width="25.140625" style="29" customWidth="1"/>
    <col min="11782" max="12019" width="11.140625" style="29"/>
    <col min="12020" max="12020" width="2.85546875" style="29" customWidth="1"/>
    <col min="12021" max="12022" width="12.85546875" style="29" customWidth="1"/>
    <col min="12023" max="12024" width="8.85546875" style="29" customWidth="1"/>
    <col min="12025" max="12025" width="17" style="29" customWidth="1"/>
    <col min="12026" max="12032" width="8.85546875" style="29" customWidth="1"/>
    <col min="12033" max="12033" width="15.140625" style="29" customWidth="1"/>
    <col min="12034" max="12034" width="12.140625" style="29" customWidth="1"/>
    <col min="12035" max="12035" width="16.85546875" style="29" customWidth="1"/>
    <col min="12036" max="12036" width="14.85546875" style="29" customWidth="1"/>
    <col min="12037" max="12037" width="25.140625" style="29" customWidth="1"/>
    <col min="12038" max="12275" width="11.42578125" style="29"/>
    <col min="12276" max="12276" width="2.85546875" style="29" customWidth="1"/>
    <col min="12277" max="12278" width="12.85546875" style="29" customWidth="1"/>
    <col min="12279" max="12280" width="8.85546875" style="29" customWidth="1"/>
    <col min="12281" max="12281" width="17" style="29" customWidth="1"/>
    <col min="12282" max="12288" width="8.85546875" style="29" customWidth="1"/>
    <col min="12289" max="12289" width="15.140625" style="29" customWidth="1"/>
    <col min="12290" max="12290" width="12.140625" style="29" customWidth="1"/>
    <col min="12291" max="12291" width="16.85546875" style="29" customWidth="1"/>
    <col min="12292" max="12292" width="14.85546875" style="29" customWidth="1"/>
    <col min="12293" max="12293" width="25.140625" style="29" customWidth="1"/>
    <col min="12294" max="12531" width="11.140625" style="29"/>
    <col min="12532" max="12532" width="2.85546875" style="29" customWidth="1"/>
    <col min="12533" max="12534" width="12.85546875" style="29" customWidth="1"/>
    <col min="12535" max="12536" width="8.85546875" style="29" customWidth="1"/>
    <col min="12537" max="12537" width="17" style="29" customWidth="1"/>
    <col min="12538" max="12544" width="8.85546875" style="29" customWidth="1"/>
    <col min="12545" max="12545" width="15.140625" style="29" customWidth="1"/>
    <col min="12546" max="12546" width="12.140625" style="29" customWidth="1"/>
    <col min="12547" max="12547" width="16.85546875" style="29" customWidth="1"/>
    <col min="12548" max="12548" width="14.85546875" style="29" customWidth="1"/>
    <col min="12549" max="12549" width="25.140625" style="29" customWidth="1"/>
    <col min="12550" max="12787" width="11.140625" style="29"/>
    <col min="12788" max="12788" width="2.85546875" style="29" customWidth="1"/>
    <col min="12789" max="12790" width="12.85546875" style="29" customWidth="1"/>
    <col min="12791" max="12792" width="8.85546875" style="29" customWidth="1"/>
    <col min="12793" max="12793" width="17" style="29" customWidth="1"/>
    <col min="12794" max="12800" width="8.85546875" style="29" customWidth="1"/>
    <col min="12801" max="12801" width="15.140625" style="29" customWidth="1"/>
    <col min="12802" max="12802" width="12.140625" style="29" customWidth="1"/>
    <col min="12803" max="12803" width="16.85546875" style="29" customWidth="1"/>
    <col min="12804" max="12804" width="14.85546875" style="29" customWidth="1"/>
    <col min="12805" max="12805" width="25.140625" style="29" customWidth="1"/>
    <col min="12806" max="13043" width="11.140625" style="29"/>
    <col min="13044" max="13044" width="2.85546875" style="29" customWidth="1"/>
    <col min="13045" max="13046" width="12.85546875" style="29" customWidth="1"/>
    <col min="13047" max="13048" width="8.85546875" style="29" customWidth="1"/>
    <col min="13049" max="13049" width="17" style="29" customWidth="1"/>
    <col min="13050" max="13056" width="8.85546875" style="29" customWidth="1"/>
    <col min="13057" max="13057" width="15.140625" style="29" customWidth="1"/>
    <col min="13058" max="13058" width="12.140625" style="29" customWidth="1"/>
    <col min="13059" max="13059" width="16.85546875" style="29" customWidth="1"/>
    <col min="13060" max="13060" width="14.85546875" style="29" customWidth="1"/>
    <col min="13061" max="13061" width="25.140625" style="29" customWidth="1"/>
    <col min="13062" max="13299" width="11.42578125" style="29"/>
    <col min="13300" max="13300" width="2.85546875" style="29" customWidth="1"/>
    <col min="13301" max="13302" width="12.85546875" style="29" customWidth="1"/>
    <col min="13303" max="13304" width="8.85546875" style="29" customWidth="1"/>
    <col min="13305" max="13305" width="17" style="29" customWidth="1"/>
    <col min="13306" max="13312" width="8.85546875" style="29" customWidth="1"/>
    <col min="13313" max="13313" width="15.140625" style="29" customWidth="1"/>
    <col min="13314" max="13314" width="12.140625" style="29" customWidth="1"/>
    <col min="13315" max="13315" width="16.85546875" style="29" customWidth="1"/>
    <col min="13316" max="13316" width="14.85546875" style="29" customWidth="1"/>
    <col min="13317" max="13317" width="25.140625" style="29" customWidth="1"/>
    <col min="13318" max="13555" width="11.140625" style="29"/>
    <col min="13556" max="13556" width="2.85546875" style="29" customWidth="1"/>
    <col min="13557" max="13558" width="12.85546875" style="29" customWidth="1"/>
    <col min="13559" max="13560" width="8.85546875" style="29" customWidth="1"/>
    <col min="13561" max="13561" width="17" style="29" customWidth="1"/>
    <col min="13562" max="13568" width="8.85546875" style="29" customWidth="1"/>
    <col min="13569" max="13569" width="15.140625" style="29" customWidth="1"/>
    <col min="13570" max="13570" width="12.140625" style="29" customWidth="1"/>
    <col min="13571" max="13571" width="16.85546875" style="29" customWidth="1"/>
    <col min="13572" max="13572" width="14.85546875" style="29" customWidth="1"/>
    <col min="13573" max="13573" width="25.140625" style="29" customWidth="1"/>
    <col min="13574" max="13811" width="11.140625" style="29"/>
    <col min="13812" max="13812" width="2.85546875" style="29" customWidth="1"/>
    <col min="13813" max="13814" width="12.85546875" style="29" customWidth="1"/>
    <col min="13815" max="13816" width="8.85546875" style="29" customWidth="1"/>
    <col min="13817" max="13817" width="17" style="29" customWidth="1"/>
    <col min="13818" max="13824" width="8.85546875" style="29" customWidth="1"/>
    <col min="13825" max="13825" width="15.140625" style="29" customWidth="1"/>
    <col min="13826" max="13826" width="12.140625" style="29" customWidth="1"/>
    <col min="13827" max="13827" width="16.85546875" style="29" customWidth="1"/>
    <col min="13828" max="13828" width="14.85546875" style="29" customWidth="1"/>
    <col min="13829" max="13829" width="25.140625" style="29" customWidth="1"/>
    <col min="13830" max="14067" width="11.140625" style="29"/>
    <col min="14068" max="14068" width="2.85546875" style="29" customWidth="1"/>
    <col min="14069" max="14070" width="12.85546875" style="29" customWidth="1"/>
    <col min="14071" max="14072" width="8.85546875" style="29" customWidth="1"/>
    <col min="14073" max="14073" width="17" style="29" customWidth="1"/>
    <col min="14074" max="14080" width="8.85546875" style="29" customWidth="1"/>
    <col min="14081" max="14081" width="15.140625" style="29" customWidth="1"/>
    <col min="14082" max="14082" width="12.140625" style="29" customWidth="1"/>
    <col min="14083" max="14083" width="16.85546875" style="29" customWidth="1"/>
    <col min="14084" max="14084" width="14.85546875" style="29" customWidth="1"/>
    <col min="14085" max="14085" width="25.140625" style="29" customWidth="1"/>
    <col min="14086" max="14323" width="11.42578125" style="29"/>
    <col min="14324" max="14324" width="2.85546875" style="29" customWidth="1"/>
    <col min="14325" max="14326" width="12.85546875" style="29" customWidth="1"/>
    <col min="14327" max="14328" width="8.85546875" style="29" customWidth="1"/>
    <col min="14329" max="14329" width="17" style="29" customWidth="1"/>
    <col min="14330" max="14336" width="8.85546875" style="29" customWidth="1"/>
    <col min="14337" max="14337" width="15.140625" style="29" customWidth="1"/>
    <col min="14338" max="14338" width="12.140625" style="29" customWidth="1"/>
    <col min="14339" max="14339" width="16.85546875" style="29" customWidth="1"/>
    <col min="14340" max="14340" width="14.85546875" style="29" customWidth="1"/>
    <col min="14341" max="14341" width="25.140625" style="29" customWidth="1"/>
    <col min="14342" max="14579" width="11.140625" style="29"/>
    <col min="14580" max="14580" width="2.85546875" style="29" customWidth="1"/>
    <col min="14581" max="14582" width="12.85546875" style="29" customWidth="1"/>
    <col min="14583" max="14584" width="8.85546875" style="29" customWidth="1"/>
    <col min="14585" max="14585" width="17" style="29" customWidth="1"/>
    <col min="14586" max="14592" width="8.85546875" style="29" customWidth="1"/>
    <col min="14593" max="14593" width="15.140625" style="29" customWidth="1"/>
    <col min="14594" max="14594" width="12.140625" style="29" customWidth="1"/>
    <col min="14595" max="14595" width="16.85546875" style="29" customWidth="1"/>
    <col min="14596" max="14596" width="14.85546875" style="29" customWidth="1"/>
    <col min="14597" max="14597" width="25.140625" style="29" customWidth="1"/>
    <col min="14598" max="14835" width="11.140625" style="29"/>
    <col min="14836" max="14836" width="2.85546875" style="29" customWidth="1"/>
    <col min="14837" max="14838" width="12.85546875" style="29" customWidth="1"/>
    <col min="14839" max="14840" width="8.85546875" style="29" customWidth="1"/>
    <col min="14841" max="14841" width="17" style="29" customWidth="1"/>
    <col min="14842" max="14848" width="8.85546875" style="29" customWidth="1"/>
    <col min="14849" max="14849" width="15.140625" style="29" customWidth="1"/>
    <col min="14850" max="14850" width="12.140625" style="29" customWidth="1"/>
    <col min="14851" max="14851" width="16.85546875" style="29" customWidth="1"/>
    <col min="14852" max="14852" width="14.85546875" style="29" customWidth="1"/>
    <col min="14853" max="14853" width="25.140625" style="29" customWidth="1"/>
    <col min="14854" max="15091" width="11.140625" style="29"/>
    <col min="15092" max="15092" width="2.85546875" style="29" customWidth="1"/>
    <col min="15093" max="15094" width="12.85546875" style="29" customWidth="1"/>
    <col min="15095" max="15096" width="8.85546875" style="29" customWidth="1"/>
    <col min="15097" max="15097" width="17" style="29" customWidth="1"/>
    <col min="15098" max="15104" width="8.85546875" style="29" customWidth="1"/>
    <col min="15105" max="15105" width="15.140625" style="29" customWidth="1"/>
    <col min="15106" max="15106" width="12.140625" style="29" customWidth="1"/>
    <col min="15107" max="15107" width="16.85546875" style="29" customWidth="1"/>
    <col min="15108" max="15108" width="14.85546875" style="29" customWidth="1"/>
    <col min="15109" max="15109" width="25.140625" style="29" customWidth="1"/>
    <col min="15110" max="15347" width="11.42578125" style="29"/>
    <col min="15348" max="15348" width="2.85546875" style="29" customWidth="1"/>
    <col min="15349" max="15350" width="12.85546875" style="29" customWidth="1"/>
    <col min="15351" max="15352" width="8.85546875" style="29" customWidth="1"/>
    <col min="15353" max="15353" width="17" style="29" customWidth="1"/>
    <col min="15354" max="15360" width="8.85546875" style="29" customWidth="1"/>
    <col min="15361" max="15361" width="15.140625" style="29" customWidth="1"/>
    <col min="15362" max="15362" width="12.140625" style="29" customWidth="1"/>
    <col min="15363" max="15363" width="16.85546875" style="29" customWidth="1"/>
    <col min="15364" max="15364" width="14.85546875" style="29" customWidth="1"/>
    <col min="15365" max="15365" width="25.140625" style="29" customWidth="1"/>
    <col min="15366" max="15603" width="11.140625" style="29"/>
    <col min="15604" max="15604" width="2.85546875" style="29" customWidth="1"/>
    <col min="15605" max="15606" width="12.85546875" style="29" customWidth="1"/>
    <col min="15607" max="15608" width="8.85546875" style="29" customWidth="1"/>
    <col min="15609" max="15609" width="17" style="29" customWidth="1"/>
    <col min="15610" max="15616" width="8.85546875" style="29" customWidth="1"/>
    <col min="15617" max="15617" width="15.140625" style="29" customWidth="1"/>
    <col min="15618" max="15618" width="12.140625" style="29" customWidth="1"/>
    <col min="15619" max="15619" width="16.85546875" style="29" customWidth="1"/>
    <col min="15620" max="15620" width="14.85546875" style="29" customWidth="1"/>
    <col min="15621" max="15621" width="25.140625" style="29" customWidth="1"/>
    <col min="15622" max="15859" width="11.140625" style="29"/>
    <col min="15860" max="15860" width="2.85546875" style="29" customWidth="1"/>
    <col min="15861" max="15862" width="12.85546875" style="29" customWidth="1"/>
    <col min="15863" max="15864" width="8.85546875" style="29" customWidth="1"/>
    <col min="15865" max="15865" width="17" style="29" customWidth="1"/>
    <col min="15866" max="15872" width="8.85546875" style="29" customWidth="1"/>
    <col min="15873" max="15873" width="15.140625" style="29" customWidth="1"/>
    <col min="15874" max="15874" width="12.140625" style="29" customWidth="1"/>
    <col min="15875" max="15875" width="16.85546875" style="29" customWidth="1"/>
    <col min="15876" max="15876" width="14.85546875" style="29" customWidth="1"/>
    <col min="15877" max="15877" width="25.140625" style="29" customWidth="1"/>
    <col min="15878" max="16115" width="11.140625" style="29"/>
    <col min="16116" max="16116" width="2.85546875" style="29" customWidth="1"/>
    <col min="16117" max="16118" width="12.85546875" style="29" customWidth="1"/>
    <col min="16119" max="16120" width="8.85546875" style="29" customWidth="1"/>
    <col min="16121" max="16121" width="17" style="29" customWidth="1"/>
    <col min="16122" max="16128" width="8.85546875" style="29" customWidth="1"/>
    <col min="16129" max="16129" width="15.140625" style="29" customWidth="1"/>
    <col min="16130" max="16130" width="12.140625" style="29" customWidth="1"/>
    <col min="16131" max="16131" width="16.85546875" style="29" customWidth="1"/>
    <col min="16132" max="16132" width="14.85546875" style="29" customWidth="1"/>
    <col min="16133" max="16133" width="25.140625" style="29" customWidth="1"/>
    <col min="16134" max="16372" width="11.42578125" style="29"/>
    <col min="16373" max="16384" width="11.42578125" style="29" customWidth="1"/>
  </cols>
  <sheetData>
    <row r="1" spans="1:6" ht="15.75" x14ac:dyDescent="0.25">
      <c r="A1" s="122" t="s">
        <v>286</v>
      </c>
      <c r="B1" s="122"/>
      <c r="C1" s="122"/>
      <c r="D1" s="122"/>
      <c r="E1" s="122"/>
      <c r="F1" s="122"/>
    </row>
    <row r="2" spans="1:6" s="19" customFormat="1" ht="16.5" thickBot="1" x14ac:dyDescent="0.3">
      <c r="A2" s="43"/>
      <c r="C2" s="20"/>
      <c r="D2" s="109"/>
    </row>
    <row r="3" spans="1:6" s="24" customFormat="1" ht="69.95" customHeight="1" thickTop="1" thickBot="1" x14ac:dyDescent="0.3">
      <c r="A3" s="47"/>
      <c r="B3" s="48"/>
      <c r="C3" s="49"/>
      <c r="D3" s="92"/>
      <c r="E3" s="49"/>
      <c r="F3" s="50"/>
    </row>
    <row r="4" spans="1:6" s="24" customFormat="1" ht="27" customHeight="1" thickTop="1" x14ac:dyDescent="0.25">
      <c r="A4" s="70"/>
      <c r="B4" s="76" t="s">
        <v>15</v>
      </c>
      <c r="C4" s="77"/>
      <c r="D4" s="85"/>
      <c r="E4" s="85"/>
      <c r="F4" s="86"/>
    </row>
    <row r="5" spans="1:6" s="24" customFormat="1" ht="33.75" customHeight="1" x14ac:dyDescent="0.25">
      <c r="A5" s="71"/>
      <c r="B5" s="125" t="s">
        <v>19</v>
      </c>
      <c r="C5" s="126"/>
      <c r="D5" s="126"/>
      <c r="E5" s="126"/>
      <c r="F5" s="78"/>
    </row>
    <row r="6" spans="1:6" s="24" customFormat="1" ht="15.75" x14ac:dyDescent="0.25">
      <c r="A6" s="72"/>
      <c r="B6" s="79" t="s">
        <v>16</v>
      </c>
      <c r="C6" s="80"/>
      <c r="D6" s="79"/>
      <c r="E6" s="81"/>
      <c r="F6" s="82"/>
    </row>
    <row r="7" spans="1:6" s="24" customFormat="1" ht="27" customHeight="1" thickBot="1" x14ac:dyDescent="0.3">
      <c r="A7" s="73"/>
      <c r="B7" s="83" t="s">
        <v>17</v>
      </c>
      <c r="C7" s="84"/>
      <c r="D7" s="123"/>
      <c r="E7" s="123"/>
      <c r="F7" s="124"/>
    </row>
    <row r="8" spans="1:6" ht="16.5" thickTop="1" x14ac:dyDescent="0.25">
      <c r="A8" s="39"/>
      <c r="B8" s="1"/>
      <c r="C8" s="30"/>
      <c r="D8" s="91"/>
      <c r="E8" s="30"/>
      <c r="F8" s="30"/>
    </row>
    <row r="9" spans="1:6" ht="15.75" x14ac:dyDescent="0.25">
      <c r="A9" s="11"/>
      <c r="B9" s="5" t="s">
        <v>2</v>
      </c>
      <c r="C9" s="31"/>
      <c r="D9" s="4"/>
      <c r="E9" s="31"/>
      <c r="F9" s="31"/>
    </row>
    <row r="10" spans="1:6" ht="15.75" x14ac:dyDescent="0.25">
      <c r="A10" s="11"/>
      <c r="B10" s="6"/>
      <c r="C10" s="31"/>
      <c r="D10" s="4"/>
      <c r="E10" s="31"/>
      <c r="F10" s="31"/>
    </row>
    <row r="11" spans="1:6" ht="15.75" x14ac:dyDescent="0.25">
      <c r="A11" s="11"/>
      <c r="B11" s="6"/>
      <c r="C11" s="6"/>
      <c r="D11" s="4"/>
      <c r="E11" s="31"/>
      <c r="F11" s="31"/>
    </row>
    <row r="12" spans="1:6" ht="48.75" customHeight="1" x14ac:dyDescent="0.25">
      <c r="A12" s="11"/>
      <c r="B12" s="121" t="s">
        <v>18</v>
      </c>
      <c r="C12" s="121"/>
      <c r="D12" s="121"/>
      <c r="E12" s="58"/>
      <c r="F12" s="35"/>
    </row>
    <row r="13" spans="1:6" s="67" customFormat="1" ht="9.9499999999999993" customHeight="1" x14ac:dyDescent="0.25">
      <c r="A13" s="63"/>
      <c r="B13" s="64"/>
      <c r="C13" s="64"/>
      <c r="D13" s="90"/>
      <c r="E13" s="65"/>
      <c r="F13" s="66"/>
    </row>
    <row r="14" spans="1:6" ht="15.75" x14ac:dyDescent="0.25">
      <c r="A14" s="11"/>
      <c r="B14" s="46" t="s">
        <v>20</v>
      </c>
      <c r="C14" s="18"/>
      <c r="D14" s="110"/>
      <c r="E14" s="32"/>
      <c r="F14" s="68">
        <f>F109</f>
        <v>0</v>
      </c>
    </row>
    <row r="15" spans="1:6" ht="15.75" x14ac:dyDescent="0.25">
      <c r="A15" s="11"/>
      <c r="B15" s="46" t="s">
        <v>21</v>
      </c>
      <c r="C15" s="18"/>
      <c r="D15" s="110"/>
      <c r="E15" s="32"/>
      <c r="F15" s="68">
        <f>F118</f>
        <v>0</v>
      </c>
    </row>
    <row r="16" spans="1:6" ht="15.75" x14ac:dyDescent="0.25">
      <c r="A16" s="11"/>
      <c r="B16" s="46" t="s">
        <v>22</v>
      </c>
      <c r="C16" s="18"/>
      <c r="D16" s="110"/>
      <c r="E16" s="32"/>
      <c r="F16" s="68">
        <f>F125</f>
        <v>0</v>
      </c>
    </row>
    <row r="17" spans="1:6" ht="15.75" x14ac:dyDescent="0.25">
      <c r="A17" s="11"/>
      <c r="B17" s="46" t="s">
        <v>23</v>
      </c>
      <c r="C17" s="18"/>
      <c r="D17" s="110"/>
      <c r="E17" s="32"/>
      <c r="F17" s="68">
        <f>F142</f>
        <v>0</v>
      </c>
    </row>
    <row r="18" spans="1:6" ht="15.75" x14ac:dyDescent="0.25">
      <c r="A18" s="11"/>
      <c r="B18" s="46" t="s">
        <v>24</v>
      </c>
      <c r="C18" s="18"/>
      <c r="D18" s="110"/>
      <c r="E18" s="32"/>
      <c r="F18" s="68">
        <f>F149</f>
        <v>0</v>
      </c>
    </row>
    <row r="19" spans="1:6" ht="15.75" x14ac:dyDescent="0.25">
      <c r="A19" s="11"/>
      <c r="B19" s="46" t="s">
        <v>25</v>
      </c>
      <c r="C19" s="18"/>
      <c r="D19" s="110"/>
      <c r="E19" s="32"/>
      <c r="F19" s="68">
        <f>F175</f>
        <v>0</v>
      </c>
    </row>
    <row r="20" spans="1:6" ht="15.75" x14ac:dyDescent="0.25">
      <c r="A20" s="11"/>
      <c r="B20" s="46" t="s">
        <v>26</v>
      </c>
      <c r="C20" s="18"/>
      <c r="D20" s="110"/>
      <c r="E20" s="32"/>
      <c r="F20" s="68">
        <f>F183</f>
        <v>0</v>
      </c>
    </row>
    <row r="21" spans="1:6" ht="15.75" x14ac:dyDescent="0.25">
      <c r="A21" s="11"/>
      <c r="B21" s="46" t="s">
        <v>27</v>
      </c>
      <c r="C21" s="18"/>
      <c r="D21" s="110"/>
      <c r="E21" s="32"/>
      <c r="F21" s="68">
        <f>F191</f>
        <v>0</v>
      </c>
    </row>
    <row r="22" spans="1:6" ht="9.9499999999999993" customHeight="1" x14ac:dyDescent="0.25">
      <c r="A22" s="11"/>
      <c r="B22" s="60"/>
      <c r="C22" s="4"/>
      <c r="D22" s="4"/>
      <c r="E22" s="31"/>
      <c r="F22" s="36"/>
    </row>
    <row r="23" spans="1:6" ht="15.75" x14ac:dyDescent="0.25">
      <c r="A23" s="11"/>
      <c r="B23" s="60"/>
      <c r="C23" s="4"/>
      <c r="D23" s="4"/>
      <c r="E23" s="61" t="s">
        <v>8</v>
      </c>
      <c r="F23" s="62">
        <f>SUM(F14:F21)</f>
        <v>0</v>
      </c>
    </row>
    <row r="24" spans="1:6" ht="15.75" x14ac:dyDescent="0.25">
      <c r="A24" s="11"/>
      <c r="B24" s="2"/>
      <c r="C24" s="6"/>
      <c r="D24" s="4"/>
      <c r="E24" s="31"/>
      <c r="F24" s="35"/>
    </row>
    <row r="25" spans="1:6" ht="15.75" x14ac:dyDescent="0.25">
      <c r="A25" s="11"/>
      <c r="B25" s="121" t="s">
        <v>28</v>
      </c>
      <c r="C25" s="121"/>
      <c r="D25" s="121"/>
      <c r="E25" s="58"/>
      <c r="F25" s="36"/>
    </row>
    <row r="26" spans="1:6" s="67" customFormat="1" ht="9.9499999999999993" customHeight="1" x14ac:dyDescent="0.25">
      <c r="A26" s="63"/>
      <c r="B26" s="64"/>
      <c r="C26" s="64"/>
      <c r="D26" s="90"/>
      <c r="E26" s="65"/>
      <c r="F26" s="66"/>
    </row>
    <row r="27" spans="1:6" ht="15.75" x14ac:dyDescent="0.25">
      <c r="A27" s="11"/>
      <c r="B27" s="46" t="s">
        <v>20</v>
      </c>
      <c r="C27" s="18"/>
      <c r="D27" s="110"/>
      <c r="E27" s="32"/>
      <c r="F27" s="68">
        <f>F209</f>
        <v>0</v>
      </c>
    </row>
    <row r="28" spans="1:6" ht="15.75" x14ac:dyDescent="0.25">
      <c r="A28" s="11"/>
      <c r="B28" s="46" t="s">
        <v>236</v>
      </c>
      <c r="C28" s="18"/>
      <c r="D28" s="110"/>
      <c r="E28" s="32"/>
      <c r="F28" s="68">
        <f>F225</f>
        <v>0</v>
      </c>
    </row>
    <row r="29" spans="1:6" ht="9.9499999999999993" customHeight="1" x14ac:dyDescent="0.25">
      <c r="A29" s="11"/>
      <c r="B29" s="60"/>
      <c r="C29" s="4"/>
      <c r="D29" s="4"/>
      <c r="E29" s="31"/>
      <c r="F29" s="36"/>
    </row>
    <row r="30" spans="1:6" ht="15.75" x14ac:dyDescent="0.25">
      <c r="A30" s="11"/>
      <c r="B30" s="60"/>
      <c r="C30" s="4"/>
      <c r="D30" s="4"/>
      <c r="E30" s="61" t="s">
        <v>9</v>
      </c>
      <c r="F30" s="62">
        <f>SUM(F27:F28)</f>
        <v>0</v>
      </c>
    </row>
    <row r="31" spans="1:6" ht="15.75" x14ac:dyDescent="0.25">
      <c r="A31" s="11"/>
      <c r="B31" s="4"/>
      <c r="C31" s="4"/>
      <c r="D31" s="4"/>
      <c r="E31" s="31"/>
      <c r="F31" s="36"/>
    </row>
    <row r="32" spans="1:6" ht="15.75" x14ac:dyDescent="0.25">
      <c r="A32" s="11"/>
      <c r="B32" s="121" t="s">
        <v>29</v>
      </c>
      <c r="C32" s="121"/>
      <c r="D32" s="121"/>
      <c r="E32" s="58"/>
      <c r="F32" s="36"/>
    </row>
    <row r="33" spans="1:6" s="67" customFormat="1" ht="9.9499999999999993" customHeight="1" x14ac:dyDescent="0.25">
      <c r="A33" s="63"/>
      <c r="B33" s="64"/>
      <c r="C33" s="64"/>
      <c r="D33" s="90"/>
      <c r="E33" s="65"/>
      <c r="F33" s="66"/>
    </row>
    <row r="34" spans="1:6" ht="15.75" x14ac:dyDescent="0.25">
      <c r="A34" s="11"/>
      <c r="B34" s="46"/>
      <c r="C34" s="18"/>
      <c r="D34" s="110"/>
      <c r="E34" s="32"/>
      <c r="F34" s="68">
        <f>F246</f>
        <v>0</v>
      </c>
    </row>
    <row r="35" spans="1:6" ht="9.9499999999999993" customHeight="1" x14ac:dyDescent="0.25">
      <c r="A35" s="11"/>
      <c r="B35" s="60"/>
      <c r="C35" s="4"/>
      <c r="D35" s="4"/>
      <c r="E35" s="31"/>
      <c r="F35" s="36"/>
    </row>
    <row r="36" spans="1:6" ht="15.75" x14ac:dyDescent="0.25">
      <c r="A36" s="11"/>
      <c r="B36" s="60"/>
      <c r="C36" s="4"/>
      <c r="D36" s="4"/>
      <c r="E36" s="61" t="s">
        <v>30</v>
      </c>
      <c r="F36" s="62">
        <f>SUM(F34:F34)</f>
        <v>0</v>
      </c>
    </row>
    <row r="37" spans="1:6" ht="15.75" x14ac:dyDescent="0.25">
      <c r="A37" s="11"/>
      <c r="B37" s="4"/>
      <c r="C37" s="4"/>
      <c r="D37" s="4"/>
      <c r="E37" s="31"/>
      <c r="F37" s="36"/>
    </row>
    <row r="38" spans="1:6" ht="15.75" x14ac:dyDescent="0.25">
      <c r="A38" s="11"/>
      <c r="B38" s="121" t="s">
        <v>31</v>
      </c>
      <c r="C38" s="121"/>
      <c r="D38" s="121"/>
      <c r="E38" s="58"/>
      <c r="F38" s="36"/>
    </row>
    <row r="39" spans="1:6" s="67" customFormat="1" ht="9.9499999999999993" customHeight="1" x14ac:dyDescent="0.25">
      <c r="A39" s="63"/>
      <c r="B39" s="64"/>
      <c r="C39" s="64"/>
      <c r="D39" s="90"/>
      <c r="E39" s="65"/>
      <c r="F39" s="66"/>
    </row>
    <row r="40" spans="1:6" ht="15.75" x14ac:dyDescent="0.25">
      <c r="A40" s="11"/>
      <c r="B40" s="46"/>
      <c r="C40" s="18"/>
      <c r="D40" s="110"/>
      <c r="E40" s="32"/>
      <c r="F40" s="68">
        <f>F251</f>
        <v>0</v>
      </c>
    </row>
    <row r="41" spans="1:6" ht="9.9499999999999993" customHeight="1" x14ac:dyDescent="0.25">
      <c r="A41" s="11"/>
      <c r="B41" s="60"/>
      <c r="C41" s="4"/>
      <c r="D41" s="4"/>
      <c r="E41" s="31"/>
      <c r="F41" s="36"/>
    </row>
    <row r="42" spans="1:6" ht="15.75" x14ac:dyDescent="0.25">
      <c r="A42" s="11"/>
      <c r="B42" s="60"/>
      <c r="C42" s="4"/>
      <c r="D42" s="4"/>
      <c r="E42" s="61" t="s">
        <v>32</v>
      </c>
      <c r="F42" s="62">
        <f>SUM(F40:F40)</f>
        <v>0</v>
      </c>
    </row>
    <row r="43" spans="1:6" ht="15.75" x14ac:dyDescent="0.25">
      <c r="A43" s="11"/>
      <c r="B43" s="4"/>
      <c r="C43" s="4"/>
      <c r="D43" s="4"/>
      <c r="E43" s="31"/>
      <c r="F43" s="36"/>
    </row>
    <row r="44" spans="1:6" ht="15.75" x14ac:dyDescent="0.25">
      <c r="A44" s="11"/>
      <c r="B44" s="121" t="s">
        <v>33</v>
      </c>
      <c r="C44" s="121"/>
      <c r="D44" s="121"/>
      <c r="E44" s="58"/>
      <c r="F44" s="36"/>
    </row>
    <row r="45" spans="1:6" s="67" customFormat="1" ht="9.9499999999999993" customHeight="1" x14ac:dyDescent="0.25">
      <c r="A45" s="63"/>
      <c r="B45" s="64"/>
      <c r="C45" s="64"/>
      <c r="D45" s="90"/>
      <c r="E45" s="65"/>
      <c r="F45" s="66"/>
    </row>
    <row r="46" spans="1:6" ht="15.75" x14ac:dyDescent="0.25">
      <c r="A46" s="11"/>
      <c r="B46" s="46"/>
      <c r="C46" s="18"/>
      <c r="D46" s="110"/>
      <c r="E46" s="32"/>
      <c r="F46" s="68">
        <f>F257</f>
        <v>0</v>
      </c>
    </row>
    <row r="47" spans="1:6" ht="9.9499999999999993" customHeight="1" x14ac:dyDescent="0.25">
      <c r="A47" s="11"/>
      <c r="B47" s="60"/>
      <c r="C47" s="4"/>
      <c r="D47" s="4"/>
      <c r="E47" s="31"/>
      <c r="F47" s="36"/>
    </row>
    <row r="48" spans="1:6" ht="15.75" x14ac:dyDescent="0.25">
      <c r="A48" s="11"/>
      <c r="B48" s="60"/>
      <c r="C48" s="4"/>
      <c r="D48" s="4"/>
      <c r="E48" s="61" t="s">
        <v>35</v>
      </c>
      <c r="F48" s="62">
        <f>SUM(F46:F46)</f>
        <v>0</v>
      </c>
    </row>
    <row r="49" spans="1:7" ht="15.75" x14ac:dyDescent="0.25">
      <c r="A49" s="11"/>
      <c r="B49" s="6"/>
      <c r="C49" s="6"/>
      <c r="D49" s="4"/>
      <c r="E49" s="31"/>
      <c r="F49" s="31"/>
    </row>
    <row r="50" spans="1:7" ht="15.75" x14ac:dyDescent="0.25">
      <c r="A50" s="11"/>
      <c r="B50" s="121" t="s">
        <v>34</v>
      </c>
      <c r="C50" s="121"/>
      <c r="D50" s="121"/>
      <c r="E50" s="58"/>
      <c r="F50" s="36"/>
    </row>
    <row r="51" spans="1:7" s="67" customFormat="1" ht="9.9499999999999993" customHeight="1" x14ac:dyDescent="0.25">
      <c r="A51" s="63"/>
      <c r="B51" s="64"/>
      <c r="C51" s="64"/>
      <c r="D51" s="90"/>
      <c r="E51" s="65"/>
      <c r="F51" s="66"/>
    </row>
    <row r="52" spans="1:7" ht="15.75" x14ac:dyDescent="0.25">
      <c r="A52" s="11"/>
      <c r="B52" s="46"/>
      <c r="C52" s="18"/>
      <c r="D52" s="110"/>
      <c r="E52" s="32"/>
      <c r="F52" s="68">
        <f>F276</f>
        <v>0</v>
      </c>
    </row>
    <row r="53" spans="1:7" ht="9.9499999999999993" customHeight="1" x14ac:dyDescent="0.25">
      <c r="A53" s="11"/>
      <c r="B53" s="60"/>
      <c r="C53" s="4"/>
      <c r="D53" s="4"/>
      <c r="E53" s="31"/>
      <c r="F53" s="36"/>
    </row>
    <row r="54" spans="1:7" ht="15.75" x14ac:dyDescent="0.25">
      <c r="A54" s="11"/>
      <c r="B54" s="60"/>
      <c r="C54" s="4"/>
      <c r="D54" s="4"/>
      <c r="E54" s="61" t="s">
        <v>36</v>
      </c>
      <c r="F54" s="62">
        <f>SUM(F52:F52)</f>
        <v>0</v>
      </c>
    </row>
    <row r="55" spans="1:7" ht="15.75" x14ac:dyDescent="0.25">
      <c r="A55" s="11"/>
      <c r="B55" s="6"/>
      <c r="C55" s="6"/>
      <c r="D55" s="4"/>
      <c r="E55" s="31"/>
      <c r="F55" s="31"/>
    </row>
    <row r="56" spans="1:7" ht="15.75" x14ac:dyDescent="0.25">
      <c r="A56" s="11"/>
      <c r="B56" s="121" t="s">
        <v>38</v>
      </c>
      <c r="C56" s="121"/>
      <c r="D56" s="121"/>
      <c r="E56" s="58"/>
      <c r="F56" s="36"/>
    </row>
    <row r="57" spans="1:7" s="67" customFormat="1" ht="9.9499999999999993" customHeight="1" x14ac:dyDescent="0.25">
      <c r="A57" s="63"/>
      <c r="B57" s="64"/>
      <c r="C57" s="64"/>
      <c r="D57" s="90"/>
      <c r="E57" s="65"/>
      <c r="F57" s="66"/>
    </row>
    <row r="58" spans="1:7" ht="15.75" x14ac:dyDescent="0.25">
      <c r="A58" s="11"/>
      <c r="B58" s="46"/>
      <c r="C58" s="18"/>
      <c r="D58" s="110"/>
      <c r="E58" s="32"/>
      <c r="F58" s="68">
        <f>F279</f>
        <v>0</v>
      </c>
    </row>
    <row r="59" spans="1:7" ht="9.9499999999999993" customHeight="1" x14ac:dyDescent="0.25">
      <c r="A59" s="11"/>
      <c r="B59" s="60"/>
      <c r="C59" s="4"/>
      <c r="D59" s="4"/>
      <c r="E59" s="31"/>
      <c r="F59" s="36"/>
    </row>
    <row r="60" spans="1:7" ht="15.75" x14ac:dyDescent="0.25">
      <c r="A60" s="11"/>
      <c r="B60" s="60"/>
      <c r="C60" s="4"/>
      <c r="D60" s="4"/>
      <c r="E60" s="61" t="s">
        <v>37</v>
      </c>
      <c r="F60" s="62">
        <f>SUM(F58:F58)</f>
        <v>0</v>
      </c>
    </row>
    <row r="61" spans="1:7" ht="15.75" x14ac:dyDescent="0.25">
      <c r="A61" s="11"/>
      <c r="B61" s="6"/>
      <c r="C61" s="31"/>
      <c r="D61" s="4"/>
      <c r="E61" s="31"/>
      <c r="F61" s="31"/>
    </row>
    <row r="62" spans="1:7" ht="15.75" x14ac:dyDescent="0.25">
      <c r="A62" s="3"/>
      <c r="B62" s="12" t="s">
        <v>3</v>
      </c>
      <c r="C62" s="13"/>
      <c r="D62" s="113"/>
      <c r="E62" s="14"/>
      <c r="F62" s="41">
        <f>F30+F23+F36+F42+F48+F54+F60</f>
        <v>0</v>
      </c>
      <c r="G62" s="33"/>
    </row>
    <row r="63" spans="1:7" ht="15.75" x14ac:dyDescent="0.25">
      <c r="A63" s="3"/>
      <c r="B63" s="15" t="s">
        <v>1</v>
      </c>
      <c r="C63" s="16"/>
      <c r="D63" s="114"/>
      <c r="E63" s="17"/>
      <c r="F63" s="41">
        <f>ROUND(F62*16%,2)</f>
        <v>0</v>
      </c>
    </row>
    <row r="64" spans="1:7" ht="15.75" x14ac:dyDescent="0.25">
      <c r="A64" s="40"/>
      <c r="B64" s="15" t="s">
        <v>4</v>
      </c>
      <c r="C64" s="16"/>
      <c r="D64" s="114"/>
      <c r="E64" s="17"/>
      <c r="F64" s="42">
        <f>SUM(F62:F63)</f>
        <v>0</v>
      </c>
    </row>
    <row r="65" spans="1:6" ht="15.75" x14ac:dyDescent="0.25">
      <c r="A65" s="40"/>
      <c r="B65" s="34"/>
      <c r="C65" s="34"/>
      <c r="D65" s="89"/>
      <c r="E65" s="34"/>
      <c r="F65" s="35"/>
    </row>
    <row r="66" spans="1:6" s="35" customFormat="1" ht="15.75" x14ac:dyDescent="0.25">
      <c r="A66" s="11"/>
      <c r="B66" s="6"/>
      <c r="C66" s="31"/>
      <c r="D66" s="4"/>
      <c r="E66" s="31"/>
      <c r="F66" s="31"/>
    </row>
    <row r="67" spans="1:6" s="35" customFormat="1" ht="15.75" x14ac:dyDescent="0.25">
      <c r="A67" s="11"/>
      <c r="B67" s="31" t="s">
        <v>5</v>
      </c>
      <c r="C67" s="31"/>
      <c r="D67" s="4"/>
      <c r="E67" s="31"/>
      <c r="F67" s="31"/>
    </row>
    <row r="68" spans="1:6" s="35" customFormat="1" ht="15.75" x14ac:dyDescent="0.25">
      <c r="A68" s="11"/>
      <c r="B68" s="6"/>
      <c r="C68" s="31"/>
      <c r="D68" s="4"/>
      <c r="E68" s="31"/>
      <c r="F68" s="31"/>
    </row>
    <row r="69" spans="1:6" s="35" customFormat="1" ht="15.75" x14ac:dyDescent="0.25">
      <c r="A69" s="11"/>
      <c r="B69" s="69" t="s">
        <v>7</v>
      </c>
      <c r="C69" s="31"/>
      <c r="D69" s="111"/>
      <c r="E69" s="59"/>
      <c r="F69" s="31"/>
    </row>
    <row r="70" spans="1:6" s="35" customFormat="1" ht="15.75" x14ac:dyDescent="0.25">
      <c r="A70" s="11"/>
      <c r="B70" s="6" t="s">
        <v>6</v>
      </c>
      <c r="C70" s="31"/>
      <c r="D70" s="112"/>
      <c r="E70" s="56"/>
      <c r="F70" s="31"/>
    </row>
    <row r="71" spans="1:6" ht="15.75" x14ac:dyDescent="0.25">
      <c r="A71" s="122" t="s">
        <v>286</v>
      </c>
      <c r="B71" s="122"/>
      <c r="C71" s="122"/>
      <c r="D71" s="122"/>
      <c r="E71" s="122"/>
      <c r="F71" s="122"/>
    </row>
    <row r="72" spans="1:6" s="44" customFormat="1" ht="16.5" thickBot="1" x14ac:dyDescent="0.3">
      <c r="A72" s="43"/>
      <c r="C72" s="45"/>
    </row>
    <row r="73" spans="1:6" s="24" customFormat="1" ht="16.5" thickTop="1" x14ac:dyDescent="0.25">
      <c r="A73" s="21"/>
      <c r="B73" s="22"/>
      <c r="C73" s="23"/>
      <c r="D73" s="127"/>
      <c r="E73" s="127"/>
      <c r="F73" s="128"/>
    </row>
    <row r="74" spans="1:6" s="24" customFormat="1" ht="15.75" x14ac:dyDescent="0.25">
      <c r="A74" s="25"/>
      <c r="B74" s="26"/>
      <c r="C74" s="129"/>
      <c r="D74" s="129"/>
      <c r="E74" s="129"/>
      <c r="F74" s="130"/>
    </row>
    <row r="75" spans="1:6" s="24" customFormat="1" ht="15.75" x14ac:dyDescent="0.25">
      <c r="A75" s="25"/>
      <c r="B75" s="26"/>
      <c r="C75" s="131"/>
      <c r="D75" s="131"/>
      <c r="E75" s="131"/>
      <c r="F75" s="132"/>
    </row>
    <row r="76" spans="1:6" s="24" customFormat="1" ht="22.5" customHeight="1" thickBot="1" x14ac:dyDescent="0.3">
      <c r="A76" s="25"/>
      <c r="B76" s="26"/>
      <c r="C76" s="27"/>
      <c r="D76" s="98"/>
      <c r="E76" s="27"/>
      <c r="F76" s="28"/>
    </row>
    <row r="77" spans="1:6" s="57" customFormat="1" ht="27" customHeight="1" thickTop="1" x14ac:dyDescent="0.25">
      <c r="A77" s="70"/>
      <c r="B77" s="76" t="str">
        <f>B4</f>
        <v>Nombre del Plantel: Universidad Autónoma de Baja California Sur (UABCS: Extensión Academica, Los Cabos)</v>
      </c>
      <c r="C77" s="77"/>
      <c r="D77" s="85"/>
      <c r="E77" s="85"/>
      <c r="F77" s="86"/>
    </row>
    <row r="78" spans="1:6" s="24" customFormat="1" ht="33.75" customHeight="1" x14ac:dyDescent="0.25">
      <c r="A78" s="71"/>
      <c r="B78" s="125" t="str">
        <f>B5</f>
        <v>Descripción: Construcción de barda frontal, pórtico de acceso, cerco perimetral, plaza estudiantil, andadores y rampas de accesibilidad, trabajos de terracería, alumbrado exterior y red hidrosanitaria</v>
      </c>
      <c r="C78" s="126"/>
      <c r="D78" s="126"/>
      <c r="E78" s="126"/>
      <c r="F78" s="78"/>
    </row>
    <row r="79" spans="1:6" s="24" customFormat="1" ht="15.75" x14ac:dyDescent="0.25">
      <c r="A79" s="72"/>
      <c r="B79" s="79" t="str">
        <f>B6</f>
        <v>Localidad: Cabo San Lucas</v>
      </c>
      <c r="C79" s="80"/>
      <c r="D79" s="79"/>
      <c r="E79" s="81"/>
      <c r="F79" s="82"/>
    </row>
    <row r="80" spans="1:6" s="24" customFormat="1" ht="27" customHeight="1" thickBot="1" x14ac:dyDescent="0.3">
      <c r="A80" s="73"/>
      <c r="B80" s="83" t="str">
        <f>B7</f>
        <v>Municipio: Los Cabos, B.C.S.</v>
      </c>
      <c r="C80" s="84"/>
      <c r="D80" s="123"/>
      <c r="E80" s="123"/>
      <c r="F80" s="124"/>
    </row>
    <row r="81" spans="1:6" ht="19.5" customHeight="1" thickTop="1" thickBot="1" x14ac:dyDescent="0.3">
      <c r="A81" s="51" t="s">
        <v>10</v>
      </c>
      <c r="B81" s="52" t="s">
        <v>11</v>
      </c>
      <c r="C81" s="52" t="s">
        <v>12</v>
      </c>
      <c r="D81" s="94" t="s">
        <v>13</v>
      </c>
      <c r="E81" s="52" t="s">
        <v>0</v>
      </c>
      <c r="F81" s="52" t="s">
        <v>14</v>
      </c>
    </row>
    <row r="82" spans="1:6" ht="15.75" thickTop="1" x14ac:dyDescent="0.25"/>
    <row r="83" spans="1:6" ht="35.25" customHeight="1" x14ac:dyDescent="0.25">
      <c r="A83" s="74"/>
      <c r="B83" s="120" t="s">
        <v>18</v>
      </c>
      <c r="C83" s="120"/>
      <c r="D83" s="120"/>
      <c r="E83" s="120"/>
      <c r="F83" s="75"/>
    </row>
    <row r="84" spans="1:6" ht="15.75" customHeight="1" x14ac:dyDescent="0.25">
      <c r="A84" s="53"/>
      <c r="B84" s="54" t="s">
        <v>20</v>
      </c>
      <c r="C84" s="54"/>
      <c r="D84" s="54"/>
      <c r="E84" s="54"/>
      <c r="F84" s="55"/>
    </row>
    <row r="85" spans="1:6" ht="45" x14ac:dyDescent="0.25">
      <c r="A85" s="115" t="s">
        <v>39</v>
      </c>
      <c r="B85" s="119" t="s">
        <v>40</v>
      </c>
      <c r="C85" s="117" t="s">
        <v>41</v>
      </c>
      <c r="D85" s="107">
        <v>94</v>
      </c>
      <c r="E85" s="10"/>
      <c r="F85" s="10">
        <f>ROUND(E85*D85,2)</f>
        <v>0</v>
      </c>
    </row>
    <row r="86" spans="1:6" ht="45" x14ac:dyDescent="0.25">
      <c r="A86" s="115" t="s">
        <v>42</v>
      </c>
      <c r="B86" s="119" t="s">
        <v>43</v>
      </c>
      <c r="C86" s="117" t="s">
        <v>44</v>
      </c>
      <c r="D86" s="107">
        <v>10</v>
      </c>
      <c r="E86" s="10"/>
      <c r="F86" s="10">
        <f t="shared" ref="F86:F92" si="0">ROUND(E86*D86,2)</f>
        <v>0</v>
      </c>
    </row>
    <row r="87" spans="1:6" ht="75" x14ac:dyDescent="0.25">
      <c r="A87" s="115" t="s">
        <v>45</v>
      </c>
      <c r="B87" s="119" t="s">
        <v>46</v>
      </c>
      <c r="C87" s="117" t="s">
        <v>41</v>
      </c>
      <c r="D87" s="107">
        <v>45</v>
      </c>
      <c r="E87" s="10"/>
      <c r="F87" s="10">
        <f t="shared" si="0"/>
        <v>0</v>
      </c>
    </row>
    <row r="88" spans="1:6" ht="60" x14ac:dyDescent="0.25">
      <c r="A88" s="115" t="s">
        <v>47</v>
      </c>
      <c r="B88" s="119" t="s">
        <v>48</v>
      </c>
      <c r="C88" s="117" t="s">
        <v>41</v>
      </c>
      <c r="D88" s="107">
        <v>27.6</v>
      </c>
      <c r="E88" s="10"/>
      <c r="F88" s="10">
        <f t="shared" si="0"/>
        <v>0</v>
      </c>
    </row>
    <row r="89" spans="1:6" ht="30" x14ac:dyDescent="0.25">
      <c r="A89" s="115" t="s">
        <v>49</v>
      </c>
      <c r="B89" s="119" t="s">
        <v>50</v>
      </c>
      <c r="C89" s="117" t="s">
        <v>51</v>
      </c>
      <c r="D89" s="107">
        <v>89.9</v>
      </c>
      <c r="E89" s="10"/>
      <c r="F89" s="10">
        <f t="shared" si="0"/>
        <v>0</v>
      </c>
    </row>
    <row r="90" spans="1:6" ht="75" x14ac:dyDescent="0.25">
      <c r="A90" s="115" t="s">
        <v>52</v>
      </c>
      <c r="B90" s="119" t="s">
        <v>53</v>
      </c>
      <c r="C90" s="117" t="s">
        <v>41</v>
      </c>
      <c r="D90" s="107">
        <v>52.98</v>
      </c>
      <c r="E90" s="10"/>
      <c r="F90" s="10">
        <f t="shared" si="0"/>
        <v>0</v>
      </c>
    </row>
    <row r="91" spans="1:6" ht="60" x14ac:dyDescent="0.25">
      <c r="A91" s="115" t="s">
        <v>54</v>
      </c>
      <c r="B91" s="119" t="s">
        <v>55</v>
      </c>
      <c r="C91" s="117" t="s">
        <v>56</v>
      </c>
      <c r="D91" s="107">
        <v>577.47</v>
      </c>
      <c r="E91" s="10"/>
      <c r="F91" s="10">
        <f t="shared" si="0"/>
        <v>0</v>
      </c>
    </row>
    <row r="92" spans="1:6" ht="60" x14ac:dyDescent="0.25">
      <c r="A92" s="115" t="s">
        <v>57</v>
      </c>
      <c r="B92" s="119" t="s">
        <v>58</v>
      </c>
      <c r="C92" s="117" t="s">
        <v>56</v>
      </c>
      <c r="D92" s="107">
        <v>276</v>
      </c>
      <c r="E92" s="10"/>
      <c r="F92" s="10">
        <f t="shared" si="0"/>
        <v>0</v>
      </c>
    </row>
    <row r="93" spans="1:6" ht="60" x14ac:dyDescent="0.25">
      <c r="A93" s="115" t="s">
        <v>59</v>
      </c>
      <c r="B93" s="119" t="s">
        <v>60</v>
      </c>
      <c r="C93" s="117" t="s">
        <v>56</v>
      </c>
      <c r="D93" s="116">
        <v>299.52</v>
      </c>
      <c r="E93" s="10"/>
      <c r="F93" s="10">
        <f t="shared" ref="F93:F94" si="1">ROUND(E93*D93,2)</f>
        <v>0</v>
      </c>
    </row>
    <row r="94" spans="1:6" ht="90" x14ac:dyDescent="0.25">
      <c r="A94" s="115" t="s">
        <v>61</v>
      </c>
      <c r="B94" s="119" t="s">
        <v>62</v>
      </c>
      <c r="C94" s="117" t="s">
        <v>56</v>
      </c>
      <c r="D94" s="107">
        <v>843.76</v>
      </c>
      <c r="E94" s="10"/>
      <c r="F94" s="10">
        <f t="shared" si="1"/>
        <v>0</v>
      </c>
    </row>
    <row r="95" spans="1:6" ht="75" x14ac:dyDescent="0.25">
      <c r="A95" s="115" t="s">
        <v>63</v>
      </c>
      <c r="B95" s="119" t="s">
        <v>64</v>
      </c>
      <c r="C95" s="117" t="s">
        <v>41</v>
      </c>
      <c r="D95" s="107">
        <v>33.11</v>
      </c>
      <c r="E95" s="10"/>
      <c r="F95" s="10">
        <f t="shared" ref="F95:F158" si="2">ROUND(E95*D95,2)</f>
        <v>0</v>
      </c>
    </row>
    <row r="96" spans="1:6" ht="90" x14ac:dyDescent="0.25">
      <c r="A96" s="118" t="s">
        <v>65</v>
      </c>
      <c r="B96" s="119" t="s">
        <v>66</v>
      </c>
      <c r="C96" s="117" t="s">
        <v>51</v>
      </c>
      <c r="D96" s="107">
        <v>15.95</v>
      </c>
      <c r="E96" s="10"/>
      <c r="F96" s="10">
        <f t="shared" si="2"/>
        <v>0</v>
      </c>
    </row>
    <row r="97" spans="1:6" ht="60" x14ac:dyDescent="0.25">
      <c r="A97" s="115" t="s">
        <v>67</v>
      </c>
      <c r="B97" s="119" t="s">
        <v>68</v>
      </c>
      <c r="C97" s="117" t="s">
        <v>41</v>
      </c>
      <c r="D97" s="107">
        <v>30.08</v>
      </c>
      <c r="E97" s="10"/>
      <c r="F97" s="10">
        <f t="shared" si="2"/>
        <v>0</v>
      </c>
    </row>
    <row r="98" spans="1:6" ht="45" x14ac:dyDescent="0.25">
      <c r="A98" s="118" t="s">
        <v>69</v>
      </c>
      <c r="B98" s="119" t="s">
        <v>70</v>
      </c>
      <c r="C98" s="117" t="s">
        <v>41</v>
      </c>
      <c r="D98" s="107">
        <v>166.51</v>
      </c>
      <c r="E98" s="10"/>
      <c r="F98" s="10">
        <f t="shared" si="2"/>
        <v>0</v>
      </c>
    </row>
    <row r="99" spans="1:6" ht="45" x14ac:dyDescent="0.25">
      <c r="A99" s="115" t="s">
        <v>71</v>
      </c>
      <c r="B99" s="119" t="s">
        <v>72</v>
      </c>
      <c r="C99" s="117" t="s">
        <v>73</v>
      </c>
      <c r="D99" s="107">
        <v>7.2</v>
      </c>
      <c r="E99" s="10"/>
      <c r="F99" s="10">
        <f t="shared" si="2"/>
        <v>0</v>
      </c>
    </row>
    <row r="100" spans="1:6" ht="60" x14ac:dyDescent="0.25">
      <c r="A100" s="115" t="s">
        <v>74</v>
      </c>
      <c r="B100" s="119" t="s">
        <v>75</v>
      </c>
      <c r="C100" s="117" t="s">
        <v>73</v>
      </c>
      <c r="D100" s="107">
        <v>2.4</v>
      </c>
      <c r="E100" s="10"/>
      <c r="F100" s="10">
        <f t="shared" si="2"/>
        <v>0</v>
      </c>
    </row>
    <row r="101" spans="1:6" ht="60" x14ac:dyDescent="0.25">
      <c r="A101" s="118" t="s">
        <v>76</v>
      </c>
      <c r="B101" s="119" t="s">
        <v>77</v>
      </c>
      <c r="C101" s="117" t="s">
        <v>73</v>
      </c>
      <c r="D101" s="107">
        <v>12</v>
      </c>
      <c r="E101" s="10"/>
      <c r="F101" s="10">
        <f t="shared" si="2"/>
        <v>0</v>
      </c>
    </row>
    <row r="102" spans="1:6" ht="45" x14ac:dyDescent="0.25">
      <c r="A102" s="115" t="s">
        <v>78</v>
      </c>
      <c r="B102" s="119" t="s">
        <v>79</v>
      </c>
      <c r="C102" s="117" t="s">
        <v>73</v>
      </c>
      <c r="D102" s="107">
        <v>27.6</v>
      </c>
      <c r="E102" s="10"/>
      <c r="F102" s="10">
        <f t="shared" si="2"/>
        <v>0</v>
      </c>
    </row>
    <row r="103" spans="1:6" ht="135" x14ac:dyDescent="0.25">
      <c r="A103" s="118" t="s">
        <v>80</v>
      </c>
      <c r="B103" s="119" t="s">
        <v>81</v>
      </c>
      <c r="C103" s="117" t="s">
        <v>73</v>
      </c>
      <c r="D103" s="107">
        <v>3</v>
      </c>
      <c r="E103" s="10"/>
      <c r="F103" s="10">
        <f t="shared" si="2"/>
        <v>0</v>
      </c>
    </row>
    <row r="104" spans="1:6" ht="75" x14ac:dyDescent="0.25">
      <c r="A104" s="115" t="s">
        <v>82</v>
      </c>
      <c r="B104" s="119" t="s">
        <v>83</v>
      </c>
      <c r="C104" s="117" t="s">
        <v>51</v>
      </c>
      <c r="D104" s="107">
        <v>89.9</v>
      </c>
      <c r="E104" s="10"/>
      <c r="F104" s="10">
        <f t="shared" si="2"/>
        <v>0</v>
      </c>
    </row>
    <row r="105" spans="1:6" ht="90" x14ac:dyDescent="0.25">
      <c r="A105" s="115" t="s">
        <v>84</v>
      </c>
      <c r="B105" s="119" t="s">
        <v>85</v>
      </c>
      <c r="C105" s="117" t="s">
        <v>51</v>
      </c>
      <c r="D105" s="107">
        <v>11.63</v>
      </c>
      <c r="E105" s="10"/>
      <c r="F105" s="10">
        <f t="shared" si="2"/>
        <v>0</v>
      </c>
    </row>
    <row r="106" spans="1:6" ht="45" x14ac:dyDescent="0.25">
      <c r="A106" s="115" t="s">
        <v>86</v>
      </c>
      <c r="B106" s="119" t="s">
        <v>87</v>
      </c>
      <c r="C106" s="117" t="s">
        <v>41</v>
      </c>
      <c r="D106" s="107">
        <v>21.66</v>
      </c>
      <c r="E106" s="10"/>
      <c r="F106" s="10">
        <f t="shared" si="2"/>
        <v>0</v>
      </c>
    </row>
    <row r="107" spans="1:6" ht="60" x14ac:dyDescent="0.25">
      <c r="A107" s="115" t="s">
        <v>88</v>
      </c>
      <c r="B107" s="119" t="s">
        <v>89</v>
      </c>
      <c r="C107" s="117" t="s">
        <v>41</v>
      </c>
      <c r="D107" s="107">
        <v>41.8</v>
      </c>
      <c r="E107" s="10"/>
      <c r="F107" s="10">
        <f t="shared" si="2"/>
        <v>0</v>
      </c>
    </row>
    <row r="108" spans="1:6" ht="150" x14ac:dyDescent="0.25">
      <c r="A108" s="115" t="s">
        <v>90</v>
      </c>
      <c r="B108" s="119" t="s">
        <v>91</v>
      </c>
      <c r="C108" s="117" t="s">
        <v>41</v>
      </c>
      <c r="D108" s="107">
        <v>21.66</v>
      </c>
      <c r="E108" s="10"/>
      <c r="F108" s="10">
        <f t="shared" si="2"/>
        <v>0</v>
      </c>
    </row>
    <row r="109" spans="1:6" ht="15.75" x14ac:dyDescent="0.25">
      <c r="A109" s="100"/>
      <c r="B109" s="101" t="s">
        <v>92</v>
      </c>
      <c r="C109" s="88"/>
      <c r="D109" s="88"/>
      <c r="E109" s="104"/>
      <c r="F109" s="102">
        <f>SUM(F85:F108)</f>
        <v>0</v>
      </c>
    </row>
    <row r="110" spans="1:6" s="108" customFormat="1" ht="15.75" customHeight="1" x14ac:dyDescent="0.25">
      <c r="A110" s="53"/>
      <c r="B110" s="54" t="s">
        <v>21</v>
      </c>
      <c r="C110" s="54"/>
      <c r="D110" s="54"/>
      <c r="E110" s="54"/>
      <c r="F110" s="55"/>
    </row>
    <row r="111" spans="1:6" ht="45" x14ac:dyDescent="0.25">
      <c r="A111" s="7" t="s">
        <v>93</v>
      </c>
      <c r="B111" s="8" t="s">
        <v>94</v>
      </c>
      <c r="C111" s="9" t="s">
        <v>41</v>
      </c>
      <c r="D111" s="87">
        <v>19.13</v>
      </c>
      <c r="E111" s="10"/>
      <c r="F111" s="10">
        <f t="shared" si="2"/>
        <v>0</v>
      </c>
    </row>
    <row r="112" spans="1:6" ht="45" x14ac:dyDescent="0.25">
      <c r="A112" s="7" t="s">
        <v>95</v>
      </c>
      <c r="B112" s="8" t="s">
        <v>96</v>
      </c>
      <c r="C112" s="9" t="s">
        <v>41</v>
      </c>
      <c r="D112" s="87">
        <v>28.58</v>
      </c>
      <c r="E112" s="10"/>
      <c r="F112" s="10">
        <f t="shared" si="2"/>
        <v>0</v>
      </c>
    </row>
    <row r="113" spans="1:6" ht="45" x14ac:dyDescent="0.25">
      <c r="A113" s="7" t="s">
        <v>97</v>
      </c>
      <c r="B113" s="8" t="s">
        <v>98</v>
      </c>
      <c r="C113" s="9" t="s">
        <v>41</v>
      </c>
      <c r="D113" s="87">
        <v>21.66</v>
      </c>
      <c r="E113" s="10"/>
      <c r="F113" s="10">
        <f t="shared" si="2"/>
        <v>0</v>
      </c>
    </row>
    <row r="114" spans="1:6" ht="60" x14ac:dyDescent="0.25">
      <c r="A114" s="7" t="s">
        <v>99</v>
      </c>
      <c r="B114" s="8" t="s">
        <v>100</v>
      </c>
      <c r="C114" s="9" t="s">
        <v>56</v>
      </c>
      <c r="D114" s="87">
        <v>668.65</v>
      </c>
      <c r="E114" s="10"/>
      <c r="F114" s="10">
        <f t="shared" si="2"/>
        <v>0</v>
      </c>
    </row>
    <row r="115" spans="1:6" ht="60" x14ac:dyDescent="0.25">
      <c r="A115" s="7" t="s">
        <v>101</v>
      </c>
      <c r="B115" s="8" t="s">
        <v>102</v>
      </c>
      <c r="C115" s="9" t="s">
        <v>56</v>
      </c>
      <c r="D115" s="87">
        <v>366.2</v>
      </c>
      <c r="E115" s="10"/>
      <c r="F115" s="10">
        <f t="shared" si="2"/>
        <v>0</v>
      </c>
    </row>
    <row r="116" spans="1:6" ht="60" x14ac:dyDescent="0.25">
      <c r="A116" s="7" t="s">
        <v>103</v>
      </c>
      <c r="B116" s="8" t="s">
        <v>104</v>
      </c>
      <c r="C116" s="9" t="s">
        <v>56</v>
      </c>
      <c r="D116" s="87">
        <v>270.82</v>
      </c>
      <c r="E116" s="10"/>
      <c r="F116" s="10">
        <f t="shared" si="2"/>
        <v>0</v>
      </c>
    </row>
    <row r="117" spans="1:6" ht="105" x14ac:dyDescent="0.25">
      <c r="A117" s="7" t="s">
        <v>105</v>
      </c>
      <c r="B117" s="8" t="s">
        <v>106</v>
      </c>
      <c r="C117" s="9" t="s">
        <v>51</v>
      </c>
      <c r="D117" s="87">
        <v>9.68</v>
      </c>
      <c r="E117" s="10"/>
      <c r="F117" s="10">
        <f t="shared" si="2"/>
        <v>0</v>
      </c>
    </row>
    <row r="118" spans="1:6" s="108" customFormat="1" ht="15.75" x14ac:dyDescent="0.25">
      <c r="A118" s="100"/>
      <c r="B118" s="101" t="s">
        <v>107</v>
      </c>
      <c r="C118" s="88"/>
      <c r="D118" s="88"/>
      <c r="E118" s="104"/>
      <c r="F118" s="102">
        <f>SUM(F111:F117)</f>
        <v>0</v>
      </c>
    </row>
    <row r="119" spans="1:6" s="108" customFormat="1" ht="15.75" customHeight="1" x14ac:dyDescent="0.25">
      <c r="A119" s="53"/>
      <c r="B119" s="54" t="s">
        <v>22</v>
      </c>
      <c r="C119" s="54"/>
      <c r="D119" s="54"/>
      <c r="E119" s="54"/>
      <c r="F119" s="55"/>
    </row>
    <row r="120" spans="1:6" ht="90" x14ac:dyDescent="0.25">
      <c r="A120" s="7" t="s">
        <v>108</v>
      </c>
      <c r="B120" s="8" t="s">
        <v>109</v>
      </c>
      <c r="C120" s="9" t="s">
        <v>56</v>
      </c>
      <c r="D120" s="87">
        <v>6655.11</v>
      </c>
      <c r="E120" s="10"/>
      <c r="F120" s="10">
        <f t="shared" si="2"/>
        <v>0</v>
      </c>
    </row>
    <row r="121" spans="1:6" ht="75" x14ac:dyDescent="0.25">
      <c r="A121" s="7" t="s">
        <v>110</v>
      </c>
      <c r="B121" s="8" t="s">
        <v>111</v>
      </c>
      <c r="C121" s="9" t="s">
        <v>56</v>
      </c>
      <c r="D121" s="87">
        <v>698.88</v>
      </c>
      <c r="E121" s="10"/>
      <c r="F121" s="10">
        <f t="shared" si="2"/>
        <v>0</v>
      </c>
    </row>
    <row r="122" spans="1:6" ht="120" x14ac:dyDescent="0.25">
      <c r="A122" s="7" t="s">
        <v>112</v>
      </c>
      <c r="B122" s="8" t="s">
        <v>113</v>
      </c>
      <c r="C122" s="9" t="s">
        <v>44</v>
      </c>
      <c r="D122" s="87">
        <v>48</v>
      </c>
      <c r="E122" s="10"/>
      <c r="F122" s="10">
        <f t="shared" si="2"/>
        <v>0</v>
      </c>
    </row>
    <row r="123" spans="1:6" ht="120" x14ac:dyDescent="0.25">
      <c r="A123" s="7" t="s">
        <v>114</v>
      </c>
      <c r="B123" s="8" t="s">
        <v>115</v>
      </c>
      <c r="C123" s="9" t="s">
        <v>44</v>
      </c>
      <c r="D123" s="87">
        <v>54</v>
      </c>
      <c r="E123" s="10"/>
      <c r="F123" s="10">
        <f t="shared" si="2"/>
        <v>0</v>
      </c>
    </row>
    <row r="124" spans="1:6" ht="90" x14ac:dyDescent="0.25">
      <c r="A124" s="7" t="s">
        <v>116</v>
      </c>
      <c r="B124" s="8" t="s">
        <v>117</v>
      </c>
      <c r="C124" s="9" t="s">
        <v>56</v>
      </c>
      <c r="D124" s="87">
        <v>1516.25</v>
      </c>
      <c r="E124" s="10"/>
      <c r="F124" s="10">
        <f t="shared" si="2"/>
        <v>0</v>
      </c>
    </row>
    <row r="125" spans="1:6" s="108" customFormat="1" ht="15.75" x14ac:dyDescent="0.25">
      <c r="A125" s="100"/>
      <c r="B125" s="101" t="s">
        <v>118</v>
      </c>
      <c r="C125" s="88"/>
      <c r="D125" s="88"/>
      <c r="E125" s="104"/>
      <c r="F125" s="102">
        <f>SUM(F120:F124)</f>
        <v>0</v>
      </c>
    </row>
    <row r="126" spans="1:6" s="108" customFormat="1" ht="15.75" customHeight="1" x14ac:dyDescent="0.25">
      <c r="A126" s="53"/>
      <c r="B126" s="54" t="s">
        <v>23</v>
      </c>
      <c r="C126" s="54"/>
      <c r="D126" s="54"/>
      <c r="E126" s="54"/>
      <c r="F126" s="55"/>
    </row>
    <row r="127" spans="1:6" ht="135" x14ac:dyDescent="0.25">
      <c r="A127" s="7" t="s">
        <v>119</v>
      </c>
      <c r="B127" s="8" t="s">
        <v>120</v>
      </c>
      <c r="C127" s="9" t="s">
        <v>73</v>
      </c>
      <c r="D127" s="87">
        <v>15</v>
      </c>
      <c r="E127" s="10"/>
      <c r="F127" s="10">
        <f t="shared" si="2"/>
        <v>0</v>
      </c>
    </row>
    <row r="128" spans="1:6" ht="135" x14ac:dyDescent="0.25">
      <c r="A128" s="7" t="s">
        <v>80</v>
      </c>
      <c r="B128" s="8" t="s">
        <v>81</v>
      </c>
      <c r="C128" s="9" t="s">
        <v>73</v>
      </c>
      <c r="D128" s="87">
        <v>5</v>
      </c>
      <c r="E128" s="10"/>
      <c r="F128" s="10">
        <f t="shared" si="2"/>
        <v>0</v>
      </c>
    </row>
    <row r="129" spans="1:6" ht="195" x14ac:dyDescent="0.25">
      <c r="A129" s="7" t="s">
        <v>121</v>
      </c>
      <c r="B129" s="8" t="s">
        <v>122</v>
      </c>
      <c r="C129" s="9" t="s">
        <v>41</v>
      </c>
      <c r="D129" s="87">
        <v>60.68</v>
      </c>
      <c r="E129" s="10"/>
      <c r="F129" s="10">
        <f t="shared" si="2"/>
        <v>0</v>
      </c>
    </row>
    <row r="130" spans="1:6" ht="165" x14ac:dyDescent="0.25">
      <c r="A130" s="7" t="s">
        <v>123</v>
      </c>
      <c r="B130" s="8" t="s">
        <v>124</v>
      </c>
      <c r="C130" s="9" t="s">
        <v>41</v>
      </c>
      <c r="D130" s="87">
        <v>15.66</v>
      </c>
      <c r="E130" s="10"/>
      <c r="F130" s="10">
        <f t="shared" si="2"/>
        <v>0</v>
      </c>
    </row>
    <row r="131" spans="1:6" ht="195" x14ac:dyDescent="0.25">
      <c r="A131" s="7" t="s">
        <v>125</v>
      </c>
      <c r="B131" s="8" t="s">
        <v>126</v>
      </c>
      <c r="C131" s="9" t="s">
        <v>41</v>
      </c>
      <c r="D131" s="87">
        <v>411.9</v>
      </c>
      <c r="E131" s="10"/>
      <c r="F131" s="10">
        <f t="shared" si="2"/>
        <v>0</v>
      </c>
    </row>
    <row r="132" spans="1:6" ht="75" x14ac:dyDescent="0.25">
      <c r="A132" s="7" t="s">
        <v>127</v>
      </c>
      <c r="B132" s="8" t="s">
        <v>128</v>
      </c>
      <c r="C132" s="9" t="s">
        <v>41</v>
      </c>
      <c r="D132" s="87">
        <v>24</v>
      </c>
      <c r="E132" s="10"/>
      <c r="F132" s="10">
        <f t="shared" si="2"/>
        <v>0</v>
      </c>
    </row>
    <row r="133" spans="1:6" ht="75" x14ac:dyDescent="0.25">
      <c r="A133" s="7" t="s">
        <v>129</v>
      </c>
      <c r="B133" s="8" t="s">
        <v>130</v>
      </c>
      <c r="C133" s="9" t="s">
        <v>73</v>
      </c>
      <c r="D133" s="87">
        <v>29.1</v>
      </c>
      <c r="E133" s="10"/>
      <c r="F133" s="10">
        <f t="shared" si="2"/>
        <v>0</v>
      </c>
    </row>
    <row r="134" spans="1:6" ht="150" x14ac:dyDescent="0.25">
      <c r="A134" s="7" t="s">
        <v>131</v>
      </c>
      <c r="B134" s="8" t="s">
        <v>132</v>
      </c>
      <c r="C134" s="9" t="s">
        <v>41</v>
      </c>
      <c r="D134" s="87">
        <v>23</v>
      </c>
      <c r="E134" s="10"/>
      <c r="F134" s="10">
        <f t="shared" si="2"/>
        <v>0</v>
      </c>
    </row>
    <row r="135" spans="1:6" ht="195" x14ac:dyDescent="0.25">
      <c r="A135" s="7" t="s">
        <v>133</v>
      </c>
      <c r="B135" s="8" t="s">
        <v>134</v>
      </c>
      <c r="C135" s="9" t="s">
        <v>41</v>
      </c>
      <c r="D135" s="87">
        <v>24</v>
      </c>
      <c r="E135" s="10"/>
      <c r="F135" s="10">
        <f t="shared" si="2"/>
        <v>0</v>
      </c>
    </row>
    <row r="136" spans="1:6" ht="195" x14ac:dyDescent="0.25">
      <c r="A136" s="7" t="s">
        <v>135</v>
      </c>
      <c r="B136" s="8" t="s">
        <v>136</v>
      </c>
      <c r="C136" s="9" t="s">
        <v>73</v>
      </c>
      <c r="D136" s="87">
        <v>18.5</v>
      </c>
      <c r="E136" s="10"/>
      <c r="F136" s="10">
        <f t="shared" si="2"/>
        <v>0</v>
      </c>
    </row>
    <row r="137" spans="1:6" ht="195" x14ac:dyDescent="0.25">
      <c r="A137" s="7" t="s">
        <v>137</v>
      </c>
      <c r="B137" s="8" t="s">
        <v>138</v>
      </c>
      <c r="C137" s="9" t="s">
        <v>41</v>
      </c>
      <c r="D137" s="87">
        <v>15.66</v>
      </c>
      <c r="E137" s="10"/>
      <c r="F137" s="10">
        <f t="shared" si="2"/>
        <v>0</v>
      </c>
    </row>
    <row r="138" spans="1:6" ht="45" x14ac:dyDescent="0.25">
      <c r="A138" s="7" t="s">
        <v>139</v>
      </c>
      <c r="B138" s="8" t="s">
        <v>140</v>
      </c>
      <c r="C138" s="9" t="s">
        <v>41</v>
      </c>
      <c r="D138" s="87">
        <v>2.92</v>
      </c>
      <c r="E138" s="10"/>
      <c r="F138" s="10">
        <f t="shared" si="2"/>
        <v>0</v>
      </c>
    </row>
    <row r="139" spans="1:6" ht="90" x14ac:dyDescent="0.25">
      <c r="A139" s="7" t="s">
        <v>141</v>
      </c>
      <c r="B139" s="8" t="s">
        <v>142</v>
      </c>
      <c r="C139" s="9" t="s">
        <v>41</v>
      </c>
      <c r="D139" s="87">
        <v>29</v>
      </c>
      <c r="E139" s="10"/>
      <c r="F139" s="10">
        <f t="shared" si="2"/>
        <v>0</v>
      </c>
    </row>
    <row r="140" spans="1:6" ht="210" x14ac:dyDescent="0.25">
      <c r="A140" s="7" t="s">
        <v>143</v>
      </c>
      <c r="B140" s="8" t="s">
        <v>144</v>
      </c>
      <c r="C140" s="9" t="s">
        <v>41</v>
      </c>
      <c r="D140" s="87">
        <v>435.9</v>
      </c>
      <c r="E140" s="10"/>
      <c r="F140" s="10">
        <f t="shared" si="2"/>
        <v>0</v>
      </c>
    </row>
    <row r="141" spans="1:6" ht="105" x14ac:dyDescent="0.25">
      <c r="A141" s="7" t="s">
        <v>145</v>
      </c>
      <c r="B141" s="8" t="s">
        <v>146</v>
      </c>
      <c r="C141" s="9" t="s">
        <v>41</v>
      </c>
      <c r="D141" s="87">
        <v>237.3</v>
      </c>
      <c r="E141" s="10"/>
      <c r="F141" s="10">
        <f t="shared" si="2"/>
        <v>0</v>
      </c>
    </row>
    <row r="142" spans="1:6" s="108" customFormat="1" ht="15.75" x14ac:dyDescent="0.25">
      <c r="A142" s="100"/>
      <c r="B142" s="101" t="s">
        <v>147</v>
      </c>
      <c r="C142" s="88"/>
      <c r="D142" s="88"/>
      <c r="E142" s="104"/>
      <c r="F142" s="102">
        <f>SUM(F127:F141)</f>
        <v>0</v>
      </c>
    </row>
    <row r="143" spans="1:6" s="108" customFormat="1" ht="15.75" customHeight="1" x14ac:dyDescent="0.25">
      <c r="A143" s="53"/>
      <c r="B143" s="54" t="s">
        <v>24</v>
      </c>
      <c r="C143" s="54"/>
      <c r="D143" s="54"/>
      <c r="E143" s="54"/>
      <c r="F143" s="55"/>
    </row>
    <row r="144" spans="1:6" ht="120" x14ac:dyDescent="0.25">
      <c r="A144" s="7" t="s">
        <v>148</v>
      </c>
      <c r="B144" s="8" t="s">
        <v>149</v>
      </c>
      <c r="C144" s="9" t="s">
        <v>150</v>
      </c>
      <c r="D144" s="87">
        <v>6.7</v>
      </c>
      <c r="E144" s="10"/>
      <c r="F144" s="10">
        <f t="shared" si="2"/>
        <v>0</v>
      </c>
    </row>
    <row r="145" spans="1:6" ht="75" x14ac:dyDescent="0.25">
      <c r="A145" s="7" t="s">
        <v>151</v>
      </c>
      <c r="B145" s="8" t="s">
        <v>152</v>
      </c>
      <c r="C145" s="9" t="s">
        <v>150</v>
      </c>
      <c r="D145" s="87">
        <v>4.5</v>
      </c>
      <c r="E145" s="10"/>
      <c r="F145" s="10">
        <f t="shared" si="2"/>
        <v>0</v>
      </c>
    </row>
    <row r="146" spans="1:6" ht="120" x14ac:dyDescent="0.25">
      <c r="A146" s="7" t="s">
        <v>153</v>
      </c>
      <c r="B146" s="8" t="s">
        <v>154</v>
      </c>
      <c r="C146" s="9" t="s">
        <v>41</v>
      </c>
      <c r="D146" s="87">
        <v>11.2</v>
      </c>
      <c r="E146" s="10"/>
      <c r="F146" s="10">
        <f t="shared" si="2"/>
        <v>0</v>
      </c>
    </row>
    <row r="147" spans="1:6" ht="75" x14ac:dyDescent="0.25">
      <c r="A147" s="7" t="s">
        <v>155</v>
      </c>
      <c r="B147" s="8" t="s">
        <v>156</v>
      </c>
      <c r="C147" s="9" t="s">
        <v>41</v>
      </c>
      <c r="D147" s="87">
        <v>2.5</v>
      </c>
      <c r="E147" s="10"/>
      <c r="F147" s="10">
        <f t="shared" si="2"/>
        <v>0</v>
      </c>
    </row>
    <row r="148" spans="1:6" ht="120" x14ac:dyDescent="0.25">
      <c r="A148" s="7" t="s">
        <v>157</v>
      </c>
      <c r="B148" s="8" t="s">
        <v>158</v>
      </c>
      <c r="C148" s="9" t="s">
        <v>41</v>
      </c>
      <c r="D148" s="87">
        <v>32.5</v>
      </c>
      <c r="E148" s="10"/>
      <c r="F148" s="10">
        <f t="shared" si="2"/>
        <v>0</v>
      </c>
    </row>
    <row r="149" spans="1:6" s="108" customFormat="1" ht="15.75" x14ac:dyDescent="0.25">
      <c r="A149" s="100"/>
      <c r="B149" s="101" t="s">
        <v>159</v>
      </c>
      <c r="C149" s="88"/>
      <c r="D149" s="88"/>
      <c r="E149" s="104"/>
      <c r="F149" s="102">
        <f>SUM(F144:F148)</f>
        <v>0</v>
      </c>
    </row>
    <row r="150" spans="1:6" s="108" customFormat="1" ht="15.75" customHeight="1" x14ac:dyDescent="0.25">
      <c r="A150" s="53"/>
      <c r="B150" s="54" t="s">
        <v>25</v>
      </c>
      <c r="C150" s="54"/>
      <c r="D150" s="54"/>
      <c r="E150" s="54"/>
      <c r="F150" s="55"/>
    </row>
    <row r="151" spans="1:6" ht="105" x14ac:dyDescent="0.25">
      <c r="A151" s="7" t="s">
        <v>160</v>
      </c>
      <c r="B151" s="8" t="s">
        <v>161</v>
      </c>
      <c r="C151" s="9" t="s">
        <v>162</v>
      </c>
      <c r="D151" s="87">
        <v>3</v>
      </c>
      <c r="E151" s="10"/>
      <c r="F151" s="10">
        <f t="shared" si="2"/>
        <v>0</v>
      </c>
    </row>
    <row r="152" spans="1:6" ht="45" x14ac:dyDescent="0.25">
      <c r="A152" s="7" t="s">
        <v>163</v>
      </c>
      <c r="B152" s="8" t="s">
        <v>164</v>
      </c>
      <c r="C152" s="9" t="s">
        <v>162</v>
      </c>
      <c r="D152" s="87">
        <v>1</v>
      </c>
      <c r="E152" s="10"/>
      <c r="F152" s="10">
        <f t="shared" si="2"/>
        <v>0</v>
      </c>
    </row>
    <row r="153" spans="1:6" ht="45" x14ac:dyDescent="0.25">
      <c r="A153" s="7" t="s">
        <v>165</v>
      </c>
      <c r="B153" s="8" t="s">
        <v>166</v>
      </c>
      <c r="C153" s="9" t="s">
        <v>162</v>
      </c>
      <c r="D153" s="87">
        <v>8</v>
      </c>
      <c r="E153" s="10"/>
      <c r="F153" s="10">
        <f t="shared" si="2"/>
        <v>0</v>
      </c>
    </row>
    <row r="154" spans="1:6" ht="90" x14ac:dyDescent="0.25">
      <c r="A154" s="7" t="s">
        <v>167</v>
      </c>
      <c r="B154" s="8" t="s">
        <v>168</v>
      </c>
      <c r="C154" s="9" t="s">
        <v>44</v>
      </c>
      <c r="D154" s="87">
        <v>4</v>
      </c>
      <c r="E154" s="10"/>
      <c r="F154" s="10">
        <f t="shared" si="2"/>
        <v>0</v>
      </c>
    </row>
    <row r="155" spans="1:6" ht="60" x14ac:dyDescent="0.25">
      <c r="A155" s="7" t="s">
        <v>169</v>
      </c>
      <c r="B155" s="8" t="s">
        <v>170</v>
      </c>
      <c r="C155" s="9" t="s">
        <v>44</v>
      </c>
      <c r="D155" s="87">
        <v>1</v>
      </c>
      <c r="E155" s="10"/>
      <c r="F155" s="10">
        <f t="shared" si="2"/>
        <v>0</v>
      </c>
    </row>
    <row r="156" spans="1:6" ht="120" x14ac:dyDescent="0.25">
      <c r="A156" s="7" t="s">
        <v>171</v>
      </c>
      <c r="B156" s="8" t="s">
        <v>172</v>
      </c>
      <c r="C156" s="9" t="s">
        <v>162</v>
      </c>
      <c r="D156" s="87">
        <v>1</v>
      </c>
      <c r="E156" s="10"/>
      <c r="F156" s="10">
        <f t="shared" si="2"/>
        <v>0</v>
      </c>
    </row>
    <row r="157" spans="1:6" ht="90" x14ac:dyDescent="0.25">
      <c r="A157" s="7" t="s">
        <v>173</v>
      </c>
      <c r="B157" s="8" t="s">
        <v>174</v>
      </c>
      <c r="C157" s="9" t="s">
        <v>44</v>
      </c>
      <c r="D157" s="87">
        <v>1</v>
      </c>
      <c r="E157" s="10"/>
      <c r="F157" s="10">
        <f t="shared" si="2"/>
        <v>0</v>
      </c>
    </row>
    <row r="158" spans="1:6" ht="105" x14ac:dyDescent="0.25">
      <c r="A158" s="7" t="s">
        <v>175</v>
      </c>
      <c r="B158" s="8" t="s">
        <v>176</v>
      </c>
      <c r="C158" s="9" t="s">
        <v>162</v>
      </c>
      <c r="D158" s="87">
        <v>1</v>
      </c>
      <c r="E158" s="10"/>
      <c r="F158" s="10">
        <f t="shared" si="2"/>
        <v>0</v>
      </c>
    </row>
    <row r="159" spans="1:6" ht="45" x14ac:dyDescent="0.25">
      <c r="A159" s="7" t="s">
        <v>177</v>
      </c>
      <c r="B159" s="8" t="s">
        <v>178</v>
      </c>
      <c r="C159" s="9" t="s">
        <v>44</v>
      </c>
      <c r="D159" s="87">
        <v>1</v>
      </c>
      <c r="E159" s="10"/>
      <c r="F159" s="10">
        <f t="shared" ref="F159:F221" si="3">ROUND(E159*D159,2)</f>
        <v>0</v>
      </c>
    </row>
    <row r="160" spans="1:6" ht="180" x14ac:dyDescent="0.25">
      <c r="A160" s="7" t="s">
        <v>179</v>
      </c>
      <c r="B160" s="8" t="s">
        <v>180</v>
      </c>
      <c r="C160" s="9" t="s">
        <v>44</v>
      </c>
      <c r="D160" s="87">
        <v>1</v>
      </c>
      <c r="E160" s="10"/>
      <c r="F160" s="10">
        <f t="shared" si="3"/>
        <v>0</v>
      </c>
    </row>
    <row r="161" spans="1:6" ht="105" x14ac:dyDescent="0.25">
      <c r="A161" s="7" t="s">
        <v>181</v>
      </c>
      <c r="B161" s="8" t="s">
        <v>182</v>
      </c>
      <c r="C161" s="9" t="s">
        <v>44</v>
      </c>
      <c r="D161" s="87">
        <v>4</v>
      </c>
      <c r="E161" s="10"/>
      <c r="F161" s="10">
        <f t="shared" si="3"/>
        <v>0</v>
      </c>
    </row>
    <row r="162" spans="1:6" ht="90" x14ac:dyDescent="0.25">
      <c r="A162" s="7" t="s">
        <v>183</v>
      </c>
      <c r="B162" s="8" t="s">
        <v>184</v>
      </c>
      <c r="C162" s="9" t="s">
        <v>44</v>
      </c>
      <c r="D162" s="87">
        <v>2</v>
      </c>
      <c r="E162" s="10"/>
      <c r="F162" s="10">
        <f t="shared" si="3"/>
        <v>0</v>
      </c>
    </row>
    <row r="163" spans="1:6" ht="45" x14ac:dyDescent="0.25">
      <c r="A163" s="7" t="s">
        <v>185</v>
      </c>
      <c r="B163" s="8" t="s">
        <v>186</v>
      </c>
      <c r="C163" s="9" t="s">
        <v>162</v>
      </c>
      <c r="D163" s="87">
        <v>1</v>
      </c>
      <c r="E163" s="10"/>
      <c r="F163" s="10">
        <f t="shared" si="3"/>
        <v>0</v>
      </c>
    </row>
    <row r="164" spans="1:6" ht="45" x14ac:dyDescent="0.25">
      <c r="A164" s="7" t="s">
        <v>187</v>
      </c>
      <c r="B164" s="8" t="s">
        <v>188</v>
      </c>
      <c r="C164" s="9" t="s">
        <v>162</v>
      </c>
      <c r="D164" s="87">
        <v>1</v>
      </c>
      <c r="E164" s="10"/>
      <c r="F164" s="10">
        <f t="shared" si="3"/>
        <v>0</v>
      </c>
    </row>
    <row r="165" spans="1:6" ht="90" x14ac:dyDescent="0.25">
      <c r="A165" s="7" t="s">
        <v>189</v>
      </c>
      <c r="B165" s="8" t="s">
        <v>190</v>
      </c>
      <c r="C165" s="9" t="s">
        <v>44</v>
      </c>
      <c r="D165" s="87">
        <v>1</v>
      </c>
      <c r="E165" s="10"/>
      <c r="F165" s="10">
        <f t="shared" si="3"/>
        <v>0</v>
      </c>
    </row>
    <row r="166" spans="1:6" ht="105" x14ac:dyDescent="0.25">
      <c r="A166" s="7" t="s">
        <v>191</v>
      </c>
      <c r="B166" s="8" t="s">
        <v>192</v>
      </c>
      <c r="C166" s="9" t="s">
        <v>44</v>
      </c>
      <c r="D166" s="87">
        <v>1</v>
      </c>
      <c r="E166" s="10"/>
      <c r="F166" s="10">
        <f t="shared" si="3"/>
        <v>0</v>
      </c>
    </row>
    <row r="167" spans="1:6" ht="75" x14ac:dyDescent="0.25">
      <c r="A167" s="7" t="s">
        <v>193</v>
      </c>
      <c r="B167" s="8" t="s">
        <v>194</v>
      </c>
      <c r="C167" s="9" t="s">
        <v>44</v>
      </c>
      <c r="D167" s="87">
        <v>1</v>
      </c>
      <c r="E167" s="10"/>
      <c r="F167" s="10">
        <f t="shared" si="3"/>
        <v>0</v>
      </c>
    </row>
    <row r="168" spans="1:6" ht="150" x14ac:dyDescent="0.25">
      <c r="A168" s="7" t="s">
        <v>195</v>
      </c>
      <c r="B168" s="8" t="s">
        <v>196</v>
      </c>
      <c r="C168" s="9" t="s">
        <v>44</v>
      </c>
      <c r="D168" s="87">
        <v>1</v>
      </c>
      <c r="E168" s="10"/>
      <c r="F168" s="10">
        <f t="shared" si="3"/>
        <v>0</v>
      </c>
    </row>
    <row r="169" spans="1:6" ht="60" x14ac:dyDescent="0.25">
      <c r="A169" s="7" t="s">
        <v>197</v>
      </c>
      <c r="B169" s="8" t="s">
        <v>198</v>
      </c>
      <c r="C169" s="9" t="s">
        <v>44</v>
      </c>
      <c r="D169" s="87">
        <v>1</v>
      </c>
      <c r="E169" s="10"/>
      <c r="F169" s="10">
        <f t="shared" si="3"/>
        <v>0</v>
      </c>
    </row>
    <row r="170" spans="1:6" ht="30" x14ac:dyDescent="0.25">
      <c r="A170" s="7" t="s">
        <v>199</v>
      </c>
      <c r="B170" s="8" t="s">
        <v>200</v>
      </c>
      <c r="C170" s="9" t="s">
        <v>44</v>
      </c>
      <c r="D170" s="87">
        <v>1</v>
      </c>
      <c r="E170" s="10"/>
      <c r="F170" s="10">
        <f t="shared" si="3"/>
        <v>0</v>
      </c>
    </row>
    <row r="171" spans="1:6" ht="60" x14ac:dyDescent="0.25">
      <c r="A171" s="7" t="s">
        <v>201</v>
      </c>
      <c r="B171" s="8" t="s">
        <v>202</v>
      </c>
      <c r="C171" s="9" t="s">
        <v>73</v>
      </c>
      <c r="D171" s="87">
        <v>80</v>
      </c>
      <c r="E171" s="10"/>
      <c r="F171" s="10">
        <f t="shared" si="3"/>
        <v>0</v>
      </c>
    </row>
    <row r="172" spans="1:6" ht="60" x14ac:dyDescent="0.25">
      <c r="A172" s="7" t="s">
        <v>203</v>
      </c>
      <c r="B172" s="8" t="s">
        <v>204</v>
      </c>
      <c r="C172" s="9" t="s">
        <v>73</v>
      </c>
      <c r="D172" s="87">
        <v>20</v>
      </c>
      <c r="E172" s="10"/>
      <c r="F172" s="10">
        <f t="shared" si="3"/>
        <v>0</v>
      </c>
    </row>
    <row r="173" spans="1:6" ht="60" x14ac:dyDescent="0.25">
      <c r="A173" s="7" t="s">
        <v>205</v>
      </c>
      <c r="B173" s="8" t="s">
        <v>206</v>
      </c>
      <c r="C173" s="9" t="s">
        <v>73</v>
      </c>
      <c r="D173" s="87">
        <v>50</v>
      </c>
      <c r="E173" s="10"/>
      <c r="F173" s="10">
        <f t="shared" si="3"/>
        <v>0</v>
      </c>
    </row>
    <row r="174" spans="1:6" ht="75" x14ac:dyDescent="0.25">
      <c r="A174" s="7" t="s">
        <v>207</v>
      </c>
      <c r="B174" s="8" t="s">
        <v>208</v>
      </c>
      <c r="C174" s="9" t="s">
        <v>44</v>
      </c>
      <c r="D174" s="87">
        <v>1</v>
      </c>
      <c r="E174" s="10"/>
      <c r="F174" s="10">
        <f t="shared" si="3"/>
        <v>0</v>
      </c>
    </row>
    <row r="175" spans="1:6" s="108" customFormat="1" ht="15.75" x14ac:dyDescent="0.25">
      <c r="A175" s="100"/>
      <c r="B175" s="101" t="s">
        <v>209</v>
      </c>
      <c r="C175" s="88"/>
      <c r="D175" s="88"/>
      <c r="E175" s="104"/>
      <c r="F175" s="102">
        <f>SUM(F151:F174)</f>
        <v>0</v>
      </c>
    </row>
    <row r="176" spans="1:6" s="108" customFormat="1" ht="15.75" customHeight="1" x14ac:dyDescent="0.25">
      <c r="A176" s="53"/>
      <c r="B176" s="54" t="s">
        <v>26</v>
      </c>
      <c r="C176" s="54"/>
      <c r="D176" s="54"/>
      <c r="E176" s="54"/>
      <c r="F176" s="55"/>
    </row>
    <row r="177" spans="1:6" ht="75" x14ac:dyDescent="0.25">
      <c r="A177" s="7" t="s">
        <v>207</v>
      </c>
      <c r="B177" s="8" t="s">
        <v>208</v>
      </c>
      <c r="C177" s="9" t="s">
        <v>44</v>
      </c>
      <c r="D177" s="87">
        <v>1</v>
      </c>
      <c r="E177" s="10"/>
      <c r="F177" s="10">
        <f t="shared" si="3"/>
        <v>0</v>
      </c>
    </row>
    <row r="178" spans="1:6" ht="60" x14ac:dyDescent="0.25">
      <c r="A178" s="7" t="s">
        <v>210</v>
      </c>
      <c r="B178" s="8" t="s">
        <v>211</v>
      </c>
      <c r="C178" s="9" t="s">
        <v>162</v>
      </c>
      <c r="D178" s="87">
        <v>8</v>
      </c>
      <c r="E178" s="10"/>
      <c r="F178" s="10">
        <f t="shared" si="3"/>
        <v>0</v>
      </c>
    </row>
    <row r="179" spans="1:6" ht="45" x14ac:dyDescent="0.25">
      <c r="A179" s="7" t="s">
        <v>165</v>
      </c>
      <c r="B179" s="8" t="s">
        <v>166</v>
      </c>
      <c r="C179" s="9" t="s">
        <v>162</v>
      </c>
      <c r="D179" s="87">
        <v>8</v>
      </c>
      <c r="E179" s="10"/>
      <c r="F179" s="10">
        <f t="shared" si="3"/>
        <v>0</v>
      </c>
    </row>
    <row r="180" spans="1:6" ht="60" x14ac:dyDescent="0.25">
      <c r="A180" s="7" t="s">
        <v>212</v>
      </c>
      <c r="B180" s="8" t="s">
        <v>213</v>
      </c>
      <c r="C180" s="9" t="s">
        <v>214</v>
      </c>
      <c r="D180" s="87">
        <v>20</v>
      </c>
      <c r="E180" s="10"/>
      <c r="F180" s="10">
        <f t="shared" si="3"/>
        <v>0</v>
      </c>
    </row>
    <row r="181" spans="1:6" ht="60" x14ac:dyDescent="0.25">
      <c r="A181" s="7" t="s">
        <v>215</v>
      </c>
      <c r="B181" s="8" t="s">
        <v>216</v>
      </c>
      <c r="C181" s="9" t="s">
        <v>214</v>
      </c>
      <c r="D181" s="87">
        <v>3</v>
      </c>
      <c r="E181" s="10"/>
      <c r="F181" s="10">
        <f t="shared" si="3"/>
        <v>0</v>
      </c>
    </row>
    <row r="182" spans="1:6" ht="90" x14ac:dyDescent="0.25">
      <c r="A182" s="7" t="s">
        <v>217</v>
      </c>
      <c r="B182" s="8" t="s">
        <v>218</v>
      </c>
      <c r="C182" s="9" t="s">
        <v>44</v>
      </c>
      <c r="D182" s="87">
        <v>4</v>
      </c>
      <c r="E182" s="10"/>
      <c r="F182" s="10">
        <f t="shared" si="3"/>
        <v>0</v>
      </c>
    </row>
    <row r="183" spans="1:6" s="108" customFormat="1" ht="15.75" x14ac:dyDescent="0.25">
      <c r="A183" s="100"/>
      <c r="B183" s="101" t="s">
        <v>209</v>
      </c>
      <c r="C183" s="88"/>
      <c r="D183" s="88"/>
      <c r="E183" s="104"/>
      <c r="F183" s="102">
        <f>SUM(F177:F182)</f>
        <v>0</v>
      </c>
    </row>
    <row r="184" spans="1:6" s="108" customFormat="1" ht="15.75" customHeight="1" x14ac:dyDescent="0.25">
      <c r="A184" s="53"/>
      <c r="B184" s="54" t="s">
        <v>27</v>
      </c>
      <c r="C184" s="54"/>
      <c r="D184" s="54"/>
      <c r="E184" s="54"/>
      <c r="F184" s="55"/>
    </row>
    <row r="185" spans="1:6" ht="60" x14ac:dyDescent="0.25">
      <c r="A185" s="7" t="s">
        <v>219</v>
      </c>
      <c r="B185" s="8" t="s">
        <v>220</v>
      </c>
      <c r="C185" s="9" t="s">
        <v>44</v>
      </c>
      <c r="D185" s="87">
        <v>1</v>
      </c>
      <c r="E185" s="10"/>
      <c r="F185" s="10">
        <f t="shared" si="3"/>
        <v>0</v>
      </c>
    </row>
    <row r="186" spans="1:6" ht="90" x14ac:dyDescent="0.25">
      <c r="A186" s="7" t="s">
        <v>221</v>
      </c>
      <c r="B186" s="8" t="s">
        <v>222</v>
      </c>
      <c r="C186" s="9" t="s">
        <v>44</v>
      </c>
      <c r="D186" s="87">
        <v>3</v>
      </c>
      <c r="E186" s="10"/>
      <c r="F186" s="10">
        <f t="shared" si="3"/>
        <v>0</v>
      </c>
    </row>
    <row r="187" spans="1:6" ht="60" x14ac:dyDescent="0.25">
      <c r="A187" s="7" t="s">
        <v>223</v>
      </c>
      <c r="B187" s="8" t="s">
        <v>224</v>
      </c>
      <c r="C187" s="9" t="s">
        <v>73</v>
      </c>
      <c r="D187" s="87">
        <v>80</v>
      </c>
      <c r="E187" s="10"/>
      <c r="F187" s="10">
        <f t="shared" si="3"/>
        <v>0</v>
      </c>
    </row>
    <row r="188" spans="1:6" ht="45" x14ac:dyDescent="0.25">
      <c r="A188" s="7" t="s">
        <v>225</v>
      </c>
      <c r="B188" s="8" t="s">
        <v>226</v>
      </c>
      <c r="C188" s="9" t="s">
        <v>73</v>
      </c>
      <c r="D188" s="87">
        <v>240</v>
      </c>
      <c r="E188" s="10"/>
      <c r="F188" s="10">
        <f t="shared" si="3"/>
        <v>0</v>
      </c>
    </row>
    <row r="189" spans="1:6" ht="45" x14ac:dyDescent="0.25">
      <c r="A189" s="7" t="s">
        <v>227</v>
      </c>
      <c r="B189" s="8" t="s">
        <v>228</v>
      </c>
      <c r="C189" s="9" t="s">
        <v>73</v>
      </c>
      <c r="D189" s="87">
        <v>80</v>
      </c>
      <c r="E189" s="10"/>
      <c r="F189" s="10">
        <f t="shared" si="3"/>
        <v>0</v>
      </c>
    </row>
    <row r="190" spans="1:6" ht="90" x14ac:dyDescent="0.25">
      <c r="A190" s="7" t="s">
        <v>229</v>
      </c>
      <c r="B190" s="8" t="s">
        <v>230</v>
      </c>
      <c r="C190" s="9" t="s">
        <v>44</v>
      </c>
      <c r="D190" s="87">
        <v>1</v>
      </c>
      <c r="E190" s="10"/>
      <c r="F190" s="10">
        <f t="shared" si="3"/>
        <v>0</v>
      </c>
    </row>
    <row r="191" spans="1:6" s="108" customFormat="1" ht="15.75" x14ac:dyDescent="0.25">
      <c r="A191" s="100"/>
      <c r="B191" s="101" t="s">
        <v>231</v>
      </c>
      <c r="C191" s="88"/>
      <c r="D191" s="88"/>
      <c r="E191" s="104"/>
      <c r="F191" s="102">
        <f>SUM(F185:F190)</f>
        <v>0</v>
      </c>
    </row>
    <row r="192" spans="1:6" s="108" customFormat="1" ht="63" x14ac:dyDescent="0.25">
      <c r="A192" s="99"/>
      <c r="B192" s="105" t="s">
        <v>232</v>
      </c>
      <c r="C192" s="97"/>
      <c r="D192" s="97"/>
      <c r="E192" s="96"/>
      <c r="F192" s="102">
        <f>F191+F183+F175+F149+F142+F125+F118+F109</f>
        <v>0</v>
      </c>
    </row>
    <row r="193" spans="1:6" s="108" customFormat="1" ht="15.75" x14ac:dyDescent="0.25">
      <c r="A193" s="74"/>
      <c r="B193" s="120" t="s">
        <v>28</v>
      </c>
      <c r="C193" s="120"/>
      <c r="D193" s="120"/>
      <c r="E193" s="120"/>
      <c r="F193" s="75"/>
    </row>
    <row r="194" spans="1:6" s="108" customFormat="1" ht="15.75" customHeight="1" x14ac:dyDescent="0.25">
      <c r="A194" s="53"/>
      <c r="B194" s="54" t="s">
        <v>20</v>
      </c>
      <c r="C194" s="54"/>
      <c r="D194" s="54"/>
      <c r="E194" s="54"/>
      <c r="F194" s="55"/>
    </row>
    <row r="195" spans="1:6" ht="45" x14ac:dyDescent="0.25">
      <c r="A195" s="7" t="s">
        <v>39</v>
      </c>
      <c r="B195" s="8" t="s">
        <v>40</v>
      </c>
      <c r="C195" s="9" t="s">
        <v>41</v>
      </c>
      <c r="D195" s="87">
        <v>1554.6</v>
      </c>
      <c r="E195" s="10"/>
      <c r="F195" s="10">
        <f t="shared" si="3"/>
        <v>0</v>
      </c>
    </row>
    <row r="196" spans="1:6" ht="45" x14ac:dyDescent="0.25">
      <c r="A196" s="7" t="s">
        <v>42</v>
      </c>
      <c r="B196" s="8" t="s">
        <v>43</v>
      </c>
      <c r="C196" s="9" t="s">
        <v>44</v>
      </c>
      <c r="D196" s="87">
        <v>80</v>
      </c>
      <c r="E196" s="10"/>
      <c r="F196" s="10">
        <f t="shared" si="3"/>
        <v>0</v>
      </c>
    </row>
    <row r="197" spans="1:6" ht="75" x14ac:dyDescent="0.25">
      <c r="A197" s="7" t="s">
        <v>45</v>
      </c>
      <c r="B197" s="8" t="s">
        <v>46</v>
      </c>
      <c r="C197" s="9" t="s">
        <v>41</v>
      </c>
      <c r="D197" s="87">
        <v>150</v>
      </c>
      <c r="E197" s="10"/>
      <c r="F197" s="10">
        <f t="shared" si="3"/>
        <v>0</v>
      </c>
    </row>
    <row r="198" spans="1:6" ht="60" x14ac:dyDescent="0.25">
      <c r="A198" s="7" t="s">
        <v>47</v>
      </c>
      <c r="B198" s="8" t="s">
        <v>48</v>
      </c>
      <c r="C198" s="9" t="s">
        <v>41</v>
      </c>
      <c r="D198" s="87">
        <v>150</v>
      </c>
      <c r="E198" s="10"/>
      <c r="F198" s="10">
        <f t="shared" si="3"/>
        <v>0</v>
      </c>
    </row>
    <row r="199" spans="1:6" ht="30" x14ac:dyDescent="0.25">
      <c r="A199" s="7" t="s">
        <v>49</v>
      </c>
      <c r="B199" s="8" t="s">
        <v>50</v>
      </c>
      <c r="C199" s="9" t="s">
        <v>51</v>
      </c>
      <c r="D199" s="87">
        <v>286</v>
      </c>
      <c r="E199" s="10"/>
      <c r="F199" s="10">
        <f t="shared" si="3"/>
        <v>0</v>
      </c>
    </row>
    <row r="200" spans="1:6" ht="75" x14ac:dyDescent="0.25">
      <c r="A200" s="7" t="s">
        <v>52</v>
      </c>
      <c r="B200" s="8" t="s">
        <v>53</v>
      </c>
      <c r="C200" s="9" t="s">
        <v>41</v>
      </c>
      <c r="D200" s="87">
        <v>126.4</v>
      </c>
      <c r="E200" s="10"/>
      <c r="F200" s="10">
        <f t="shared" si="3"/>
        <v>0</v>
      </c>
    </row>
    <row r="201" spans="1:6" ht="60" x14ac:dyDescent="0.25">
      <c r="A201" s="7" t="s">
        <v>54</v>
      </c>
      <c r="B201" s="8" t="s">
        <v>55</v>
      </c>
      <c r="C201" s="9" t="s">
        <v>56</v>
      </c>
      <c r="D201" s="87">
        <v>1022.56</v>
      </c>
      <c r="E201" s="10"/>
      <c r="F201" s="10">
        <f t="shared" si="3"/>
        <v>0</v>
      </c>
    </row>
    <row r="202" spans="1:6" ht="75" x14ac:dyDescent="0.25">
      <c r="A202" s="7" t="s">
        <v>63</v>
      </c>
      <c r="B202" s="8" t="s">
        <v>64</v>
      </c>
      <c r="C202" s="9" t="s">
        <v>41</v>
      </c>
      <c r="D202" s="87">
        <v>84.36</v>
      </c>
      <c r="E202" s="10"/>
      <c r="F202" s="10">
        <f t="shared" si="3"/>
        <v>0</v>
      </c>
    </row>
    <row r="203" spans="1:6" ht="90" x14ac:dyDescent="0.25">
      <c r="A203" s="7" t="s">
        <v>65</v>
      </c>
      <c r="B203" s="8" t="s">
        <v>66</v>
      </c>
      <c r="C203" s="9" t="s">
        <v>51</v>
      </c>
      <c r="D203" s="87">
        <v>30.48</v>
      </c>
      <c r="E203" s="10"/>
      <c r="F203" s="10">
        <f t="shared" si="3"/>
        <v>0</v>
      </c>
    </row>
    <row r="204" spans="1:6" ht="60" x14ac:dyDescent="0.25">
      <c r="A204" s="7" t="s">
        <v>67</v>
      </c>
      <c r="B204" s="8" t="s">
        <v>68</v>
      </c>
      <c r="C204" s="9" t="s">
        <v>41</v>
      </c>
      <c r="D204" s="87">
        <v>228.6</v>
      </c>
      <c r="E204" s="10"/>
      <c r="F204" s="10">
        <f t="shared" si="3"/>
        <v>0</v>
      </c>
    </row>
    <row r="205" spans="1:6" ht="45" x14ac:dyDescent="0.25">
      <c r="A205" s="7" t="s">
        <v>69</v>
      </c>
      <c r="B205" s="8" t="s">
        <v>70</v>
      </c>
      <c r="C205" s="9" t="s">
        <v>41</v>
      </c>
      <c r="D205" s="87">
        <v>622.29999999999995</v>
      </c>
      <c r="E205" s="10"/>
      <c r="F205" s="10">
        <f t="shared" si="3"/>
        <v>0</v>
      </c>
    </row>
    <row r="206" spans="1:6" ht="60" x14ac:dyDescent="0.25">
      <c r="A206" s="7" t="s">
        <v>233</v>
      </c>
      <c r="B206" s="8" t="s">
        <v>234</v>
      </c>
      <c r="C206" s="9" t="s">
        <v>73</v>
      </c>
      <c r="D206" s="87">
        <v>134</v>
      </c>
      <c r="E206" s="10"/>
      <c r="F206" s="10">
        <f t="shared" si="3"/>
        <v>0</v>
      </c>
    </row>
    <row r="207" spans="1:6" ht="45" x14ac:dyDescent="0.25">
      <c r="A207" s="7" t="s">
        <v>78</v>
      </c>
      <c r="B207" s="8" t="s">
        <v>79</v>
      </c>
      <c r="C207" s="9" t="s">
        <v>73</v>
      </c>
      <c r="D207" s="87">
        <v>254</v>
      </c>
      <c r="E207" s="10"/>
      <c r="F207" s="10">
        <f t="shared" si="3"/>
        <v>0</v>
      </c>
    </row>
    <row r="208" spans="1:6" ht="75" x14ac:dyDescent="0.25">
      <c r="A208" s="7" t="s">
        <v>82</v>
      </c>
      <c r="B208" s="8" t="s">
        <v>83</v>
      </c>
      <c r="C208" s="9" t="s">
        <v>51</v>
      </c>
      <c r="D208" s="87">
        <v>250</v>
      </c>
      <c r="E208" s="10"/>
      <c r="F208" s="10">
        <f t="shared" si="3"/>
        <v>0</v>
      </c>
    </row>
    <row r="209" spans="1:6" s="108" customFormat="1" ht="15.75" x14ac:dyDescent="0.25">
      <c r="A209" s="100"/>
      <c r="B209" s="101" t="s">
        <v>235</v>
      </c>
      <c r="C209" s="88"/>
      <c r="D209" s="88"/>
      <c r="E209" s="104"/>
      <c r="F209" s="102">
        <f>SUM(F195:F208)</f>
        <v>0</v>
      </c>
    </row>
    <row r="210" spans="1:6" s="108" customFormat="1" ht="15.75" customHeight="1" x14ac:dyDescent="0.25">
      <c r="A210" s="53"/>
      <c r="B210" s="54" t="s">
        <v>236</v>
      </c>
      <c r="C210" s="54"/>
      <c r="D210" s="54"/>
      <c r="E210" s="54"/>
      <c r="F210" s="55"/>
    </row>
    <row r="211" spans="1:6" ht="135" x14ac:dyDescent="0.25">
      <c r="A211" s="7" t="s">
        <v>237</v>
      </c>
      <c r="B211" s="8" t="s">
        <v>238</v>
      </c>
      <c r="C211" s="9" t="s">
        <v>73</v>
      </c>
      <c r="D211" s="87">
        <v>583.79999999999995</v>
      </c>
      <c r="E211" s="10"/>
      <c r="F211" s="10">
        <f t="shared" si="3"/>
        <v>0</v>
      </c>
    </row>
    <row r="212" spans="1:6" ht="135" x14ac:dyDescent="0.25">
      <c r="A212" s="7" t="s">
        <v>239</v>
      </c>
      <c r="B212" s="8" t="s">
        <v>240</v>
      </c>
      <c r="C212" s="9" t="s">
        <v>73</v>
      </c>
      <c r="D212" s="87">
        <v>16.2</v>
      </c>
      <c r="E212" s="10"/>
      <c r="F212" s="10">
        <f t="shared" si="3"/>
        <v>0</v>
      </c>
    </row>
    <row r="213" spans="1:6" ht="135" x14ac:dyDescent="0.25">
      <c r="A213" s="7" t="s">
        <v>241</v>
      </c>
      <c r="B213" s="8" t="s">
        <v>242</v>
      </c>
      <c r="C213" s="9" t="s">
        <v>73</v>
      </c>
      <c r="D213" s="87">
        <v>25</v>
      </c>
      <c r="E213" s="10"/>
      <c r="F213" s="10">
        <f t="shared" si="3"/>
        <v>0</v>
      </c>
    </row>
    <row r="214" spans="1:6" ht="45" x14ac:dyDescent="0.25">
      <c r="A214" s="7" t="s">
        <v>243</v>
      </c>
      <c r="B214" s="8" t="s">
        <v>244</v>
      </c>
      <c r="C214" s="9" t="s">
        <v>73</v>
      </c>
      <c r="D214" s="87">
        <v>48.6</v>
      </c>
      <c r="E214" s="10"/>
      <c r="F214" s="10">
        <f t="shared" si="3"/>
        <v>0</v>
      </c>
    </row>
    <row r="215" spans="1:6" ht="195" x14ac:dyDescent="0.25">
      <c r="A215" s="7" t="s">
        <v>121</v>
      </c>
      <c r="B215" s="8" t="s">
        <v>122</v>
      </c>
      <c r="C215" s="9" t="s">
        <v>41</v>
      </c>
      <c r="D215" s="87">
        <v>637.79999999999995</v>
      </c>
      <c r="E215" s="10"/>
      <c r="F215" s="10">
        <f t="shared" si="3"/>
        <v>0</v>
      </c>
    </row>
    <row r="216" spans="1:6" ht="195" x14ac:dyDescent="0.25">
      <c r="A216" s="7" t="s">
        <v>125</v>
      </c>
      <c r="B216" s="8" t="s">
        <v>126</v>
      </c>
      <c r="C216" s="9" t="s">
        <v>41</v>
      </c>
      <c r="D216" s="87">
        <v>1064.4000000000001</v>
      </c>
      <c r="E216" s="10"/>
      <c r="F216" s="10">
        <f t="shared" si="3"/>
        <v>0</v>
      </c>
    </row>
    <row r="217" spans="1:6" ht="210" x14ac:dyDescent="0.25">
      <c r="A217" s="7" t="s">
        <v>143</v>
      </c>
      <c r="B217" s="8" t="s">
        <v>144</v>
      </c>
      <c r="C217" s="9" t="s">
        <v>41</v>
      </c>
      <c r="D217" s="87">
        <v>1129.2</v>
      </c>
      <c r="E217" s="10"/>
      <c r="F217" s="10">
        <f t="shared" si="3"/>
        <v>0</v>
      </c>
    </row>
    <row r="218" spans="1:6" ht="150" x14ac:dyDescent="0.25">
      <c r="A218" s="7" t="s">
        <v>245</v>
      </c>
      <c r="B218" s="8" t="s">
        <v>246</v>
      </c>
      <c r="C218" s="9" t="s">
        <v>73</v>
      </c>
      <c r="D218" s="87">
        <v>105</v>
      </c>
      <c r="E218" s="10"/>
      <c r="F218" s="10">
        <f t="shared" si="3"/>
        <v>0</v>
      </c>
    </row>
    <row r="219" spans="1:6" ht="90" x14ac:dyDescent="0.25">
      <c r="A219" s="7" t="s">
        <v>84</v>
      </c>
      <c r="B219" s="8" t="s">
        <v>85</v>
      </c>
      <c r="C219" s="9" t="s">
        <v>51</v>
      </c>
      <c r="D219" s="87">
        <v>94.08</v>
      </c>
      <c r="E219" s="10"/>
      <c r="F219" s="10">
        <f t="shared" si="3"/>
        <v>0</v>
      </c>
    </row>
    <row r="220" spans="1:6" ht="60" x14ac:dyDescent="0.25">
      <c r="A220" s="7" t="s">
        <v>88</v>
      </c>
      <c r="B220" s="8" t="s">
        <v>89</v>
      </c>
      <c r="C220" s="9" t="s">
        <v>41</v>
      </c>
      <c r="D220" s="87">
        <v>235.15</v>
      </c>
      <c r="E220" s="10"/>
      <c r="F220" s="10">
        <f t="shared" si="3"/>
        <v>0</v>
      </c>
    </row>
    <row r="221" spans="1:6" ht="150" x14ac:dyDescent="0.25">
      <c r="A221" s="7" t="s">
        <v>131</v>
      </c>
      <c r="B221" s="8" t="s">
        <v>132</v>
      </c>
      <c r="C221" s="9" t="s">
        <v>41</v>
      </c>
      <c r="D221" s="87">
        <v>235.15</v>
      </c>
      <c r="E221" s="10"/>
      <c r="F221" s="10">
        <f t="shared" si="3"/>
        <v>0</v>
      </c>
    </row>
    <row r="222" spans="1:6" ht="105" x14ac:dyDescent="0.25">
      <c r="A222" s="7" t="s">
        <v>247</v>
      </c>
      <c r="B222" s="8" t="s">
        <v>248</v>
      </c>
      <c r="C222" s="9" t="s">
        <v>44</v>
      </c>
      <c r="D222" s="87">
        <v>6</v>
      </c>
      <c r="E222" s="10"/>
      <c r="F222" s="10">
        <f t="shared" ref="F222:F278" si="4">ROUND(E222*D222,2)</f>
        <v>0</v>
      </c>
    </row>
    <row r="223" spans="1:6" ht="75" x14ac:dyDescent="0.25">
      <c r="A223" s="7" t="s">
        <v>249</v>
      </c>
      <c r="B223" s="8" t="s">
        <v>250</v>
      </c>
      <c r="C223" s="9" t="s">
        <v>73</v>
      </c>
      <c r="D223" s="87">
        <v>357.9</v>
      </c>
      <c r="E223" s="10"/>
      <c r="F223" s="10">
        <f t="shared" si="4"/>
        <v>0</v>
      </c>
    </row>
    <row r="224" spans="1:6" ht="75" x14ac:dyDescent="0.25">
      <c r="A224" s="7" t="s">
        <v>251</v>
      </c>
      <c r="B224" s="8" t="s">
        <v>252</v>
      </c>
      <c r="C224" s="9" t="s">
        <v>73</v>
      </c>
      <c r="D224" s="87">
        <v>357.9</v>
      </c>
      <c r="E224" s="10"/>
      <c r="F224" s="10">
        <f t="shared" si="4"/>
        <v>0</v>
      </c>
    </row>
    <row r="225" spans="1:6" s="108" customFormat="1" ht="15.75" x14ac:dyDescent="0.25">
      <c r="A225" s="100"/>
      <c r="B225" s="101" t="s">
        <v>147</v>
      </c>
      <c r="C225" s="88"/>
      <c r="D225" s="88"/>
      <c r="E225" s="104"/>
      <c r="F225" s="102">
        <f>SUM(F211:F224)</f>
        <v>0</v>
      </c>
    </row>
    <row r="226" spans="1:6" s="108" customFormat="1" ht="15.75" x14ac:dyDescent="0.25">
      <c r="A226" s="99"/>
      <c r="B226" s="105" t="s">
        <v>253</v>
      </c>
      <c r="C226" s="97"/>
      <c r="D226" s="97"/>
      <c r="E226" s="96"/>
      <c r="F226" s="102">
        <f>F225+F209</f>
        <v>0</v>
      </c>
    </row>
    <row r="227" spans="1:6" s="108" customFormat="1" ht="15.75" x14ac:dyDescent="0.25">
      <c r="A227" s="74"/>
      <c r="B227" s="120" t="s">
        <v>29</v>
      </c>
      <c r="C227" s="120"/>
      <c r="D227" s="120"/>
      <c r="E227" s="120"/>
      <c r="F227" s="75"/>
    </row>
    <row r="228" spans="1:6" ht="45" x14ac:dyDescent="0.25">
      <c r="A228" s="7" t="s">
        <v>39</v>
      </c>
      <c r="B228" s="8" t="s">
        <v>40</v>
      </c>
      <c r="C228" s="9" t="s">
        <v>41</v>
      </c>
      <c r="D228" s="87">
        <v>684.08</v>
      </c>
      <c r="E228" s="10"/>
      <c r="F228" s="10">
        <f t="shared" si="4"/>
        <v>0</v>
      </c>
    </row>
    <row r="229" spans="1:6" ht="45" x14ac:dyDescent="0.25">
      <c r="A229" s="7" t="s">
        <v>42</v>
      </c>
      <c r="B229" s="8" t="s">
        <v>43</v>
      </c>
      <c r="C229" s="9" t="s">
        <v>44</v>
      </c>
      <c r="D229" s="87">
        <v>50</v>
      </c>
      <c r="E229" s="10"/>
      <c r="F229" s="10">
        <f t="shared" si="4"/>
        <v>0</v>
      </c>
    </row>
    <row r="230" spans="1:6" ht="120" x14ac:dyDescent="0.25">
      <c r="A230" s="7" t="s">
        <v>254</v>
      </c>
      <c r="B230" s="8" t="s">
        <v>255</v>
      </c>
      <c r="C230" s="9" t="s">
        <v>51</v>
      </c>
      <c r="D230" s="87">
        <v>339.01</v>
      </c>
      <c r="E230" s="10"/>
      <c r="F230" s="10">
        <f t="shared" si="4"/>
        <v>0</v>
      </c>
    </row>
    <row r="231" spans="1:6" ht="75" x14ac:dyDescent="0.25">
      <c r="A231" s="7" t="s">
        <v>45</v>
      </c>
      <c r="B231" s="8" t="s">
        <v>46</v>
      </c>
      <c r="C231" s="9" t="s">
        <v>41</v>
      </c>
      <c r="D231" s="87">
        <v>684.08</v>
      </c>
      <c r="E231" s="10"/>
      <c r="F231" s="10">
        <f t="shared" si="4"/>
        <v>0</v>
      </c>
    </row>
    <row r="232" spans="1:6" ht="30" x14ac:dyDescent="0.25">
      <c r="A232" s="7" t="s">
        <v>49</v>
      </c>
      <c r="B232" s="8" t="s">
        <v>50</v>
      </c>
      <c r="C232" s="9" t="s">
        <v>51</v>
      </c>
      <c r="D232" s="87">
        <v>231.6</v>
      </c>
      <c r="E232" s="10"/>
      <c r="F232" s="10">
        <f t="shared" si="4"/>
        <v>0</v>
      </c>
    </row>
    <row r="233" spans="1:6" ht="60" x14ac:dyDescent="0.25">
      <c r="A233" s="7" t="s">
        <v>256</v>
      </c>
      <c r="B233" s="8" t="s">
        <v>257</v>
      </c>
      <c r="C233" s="9" t="s">
        <v>51</v>
      </c>
      <c r="D233" s="87">
        <v>11.2</v>
      </c>
      <c r="E233" s="10"/>
      <c r="F233" s="10">
        <f t="shared" si="4"/>
        <v>0</v>
      </c>
    </row>
    <row r="234" spans="1:6" ht="75" x14ac:dyDescent="0.25">
      <c r="A234" s="7" t="s">
        <v>52</v>
      </c>
      <c r="B234" s="8" t="s">
        <v>53</v>
      </c>
      <c r="C234" s="9" t="s">
        <v>41</v>
      </c>
      <c r="D234" s="87">
        <v>105.8</v>
      </c>
      <c r="E234" s="10"/>
      <c r="F234" s="10">
        <f t="shared" si="4"/>
        <v>0</v>
      </c>
    </row>
    <row r="235" spans="1:6" ht="75" x14ac:dyDescent="0.25">
      <c r="A235" s="7" t="s">
        <v>258</v>
      </c>
      <c r="B235" s="8" t="s">
        <v>259</v>
      </c>
      <c r="C235" s="9" t="s">
        <v>51</v>
      </c>
      <c r="D235" s="87">
        <v>181.45</v>
      </c>
      <c r="E235" s="10"/>
      <c r="F235" s="10">
        <f t="shared" si="4"/>
        <v>0</v>
      </c>
    </row>
    <row r="236" spans="1:6" ht="60" x14ac:dyDescent="0.25">
      <c r="A236" s="7" t="s">
        <v>67</v>
      </c>
      <c r="B236" s="8" t="s">
        <v>68</v>
      </c>
      <c r="C236" s="9" t="s">
        <v>41</v>
      </c>
      <c r="D236" s="87">
        <v>62.46</v>
      </c>
      <c r="E236" s="10"/>
      <c r="F236" s="10">
        <f t="shared" si="4"/>
        <v>0</v>
      </c>
    </row>
    <row r="237" spans="1:6" ht="45" x14ac:dyDescent="0.25">
      <c r="A237" s="7" t="s">
        <v>69</v>
      </c>
      <c r="B237" s="8" t="s">
        <v>70</v>
      </c>
      <c r="C237" s="9" t="s">
        <v>41</v>
      </c>
      <c r="D237" s="87">
        <v>69.66</v>
      </c>
      <c r="E237" s="10"/>
      <c r="F237" s="10">
        <f t="shared" si="4"/>
        <v>0</v>
      </c>
    </row>
    <row r="238" spans="1:6" ht="195" x14ac:dyDescent="0.25">
      <c r="A238" s="7" t="s">
        <v>125</v>
      </c>
      <c r="B238" s="8" t="s">
        <v>126</v>
      </c>
      <c r="C238" s="9" t="s">
        <v>41</v>
      </c>
      <c r="D238" s="87">
        <v>85.14</v>
      </c>
      <c r="E238" s="10"/>
      <c r="F238" s="10">
        <f t="shared" si="4"/>
        <v>0</v>
      </c>
    </row>
    <row r="239" spans="1:6" ht="75" x14ac:dyDescent="0.25">
      <c r="A239" s="7" t="s">
        <v>260</v>
      </c>
      <c r="B239" s="8" t="s">
        <v>261</v>
      </c>
      <c r="C239" s="9" t="s">
        <v>73</v>
      </c>
      <c r="D239" s="87">
        <v>97.4</v>
      </c>
      <c r="E239" s="10"/>
      <c r="F239" s="10">
        <f t="shared" si="4"/>
        <v>0</v>
      </c>
    </row>
    <row r="240" spans="1:6" ht="75" x14ac:dyDescent="0.25">
      <c r="A240" s="7" t="s">
        <v>82</v>
      </c>
      <c r="B240" s="8" t="s">
        <v>83</v>
      </c>
      <c r="C240" s="9" t="s">
        <v>51</v>
      </c>
      <c r="D240" s="87">
        <v>195</v>
      </c>
      <c r="E240" s="10"/>
      <c r="F240" s="10">
        <f t="shared" si="4"/>
        <v>0</v>
      </c>
    </row>
    <row r="241" spans="1:6" ht="90" x14ac:dyDescent="0.25">
      <c r="A241" s="7" t="s">
        <v>84</v>
      </c>
      <c r="B241" s="8" t="s">
        <v>85</v>
      </c>
      <c r="C241" s="9" t="s">
        <v>51</v>
      </c>
      <c r="D241" s="87">
        <v>230</v>
      </c>
      <c r="E241" s="10"/>
      <c r="F241" s="10">
        <f t="shared" si="4"/>
        <v>0</v>
      </c>
    </row>
    <row r="242" spans="1:6" ht="60" x14ac:dyDescent="0.25">
      <c r="A242" s="7" t="s">
        <v>88</v>
      </c>
      <c r="B242" s="8" t="s">
        <v>89</v>
      </c>
      <c r="C242" s="9" t="s">
        <v>41</v>
      </c>
      <c r="D242" s="87">
        <v>580</v>
      </c>
      <c r="E242" s="10"/>
      <c r="F242" s="10">
        <f t="shared" si="4"/>
        <v>0</v>
      </c>
    </row>
    <row r="243" spans="1:6" ht="150" x14ac:dyDescent="0.25">
      <c r="A243" s="7" t="s">
        <v>131</v>
      </c>
      <c r="B243" s="8" t="s">
        <v>132</v>
      </c>
      <c r="C243" s="9" t="s">
        <v>41</v>
      </c>
      <c r="D243" s="87">
        <v>580</v>
      </c>
      <c r="E243" s="10"/>
      <c r="F243" s="10">
        <f t="shared" si="4"/>
        <v>0</v>
      </c>
    </row>
    <row r="244" spans="1:6" ht="105" x14ac:dyDescent="0.25">
      <c r="A244" s="7" t="s">
        <v>262</v>
      </c>
      <c r="B244" s="8" t="s">
        <v>263</v>
      </c>
      <c r="C244" s="9" t="s">
        <v>73</v>
      </c>
      <c r="D244" s="87">
        <v>49.5</v>
      </c>
      <c r="E244" s="10"/>
      <c r="F244" s="10">
        <f t="shared" si="4"/>
        <v>0</v>
      </c>
    </row>
    <row r="245" spans="1:6" ht="75" x14ac:dyDescent="0.25">
      <c r="A245" s="7" t="s">
        <v>264</v>
      </c>
      <c r="B245" s="8" t="s">
        <v>265</v>
      </c>
      <c r="C245" s="9" t="s">
        <v>73</v>
      </c>
      <c r="D245" s="87">
        <v>164.4</v>
      </c>
      <c r="E245" s="10"/>
      <c r="F245" s="10">
        <f t="shared" si="4"/>
        <v>0</v>
      </c>
    </row>
    <row r="246" spans="1:6" s="108" customFormat="1" ht="15.75" x14ac:dyDescent="0.25">
      <c r="A246" s="99"/>
      <c r="B246" s="105" t="s">
        <v>266</v>
      </c>
      <c r="C246" s="97"/>
      <c r="D246" s="97"/>
      <c r="E246" s="96"/>
      <c r="F246" s="102">
        <f>SUM(F228:F245)</f>
        <v>0</v>
      </c>
    </row>
    <row r="247" spans="1:6" s="108" customFormat="1" ht="15.75" x14ac:dyDescent="0.25">
      <c r="A247" s="74"/>
      <c r="B247" s="120" t="s">
        <v>31</v>
      </c>
      <c r="C247" s="120"/>
      <c r="D247" s="120"/>
      <c r="E247" s="120"/>
      <c r="F247" s="75"/>
    </row>
    <row r="248" spans="1:6" ht="60" x14ac:dyDescent="0.25">
      <c r="A248" s="7" t="s">
        <v>267</v>
      </c>
      <c r="B248" s="8" t="s">
        <v>268</v>
      </c>
      <c r="C248" s="9" t="s">
        <v>44</v>
      </c>
      <c r="D248" s="87">
        <v>16</v>
      </c>
      <c r="E248" s="10"/>
      <c r="F248" s="10">
        <f t="shared" si="4"/>
        <v>0</v>
      </c>
    </row>
    <row r="249" spans="1:6" ht="165" x14ac:dyDescent="0.25">
      <c r="A249" s="7" t="s">
        <v>269</v>
      </c>
      <c r="B249" s="8" t="s">
        <v>270</v>
      </c>
      <c r="C249" s="9" t="s">
        <v>44</v>
      </c>
      <c r="D249" s="87">
        <v>16</v>
      </c>
      <c r="E249" s="10"/>
      <c r="F249" s="10">
        <f t="shared" si="4"/>
        <v>0</v>
      </c>
    </row>
    <row r="250" spans="1:6" ht="75" x14ac:dyDescent="0.25">
      <c r="A250" s="7" t="s">
        <v>271</v>
      </c>
      <c r="B250" s="8" t="s">
        <v>272</v>
      </c>
      <c r="C250" s="9" t="s">
        <v>214</v>
      </c>
      <c r="D250" s="87">
        <v>16</v>
      </c>
      <c r="E250" s="10"/>
      <c r="F250" s="10">
        <f t="shared" si="4"/>
        <v>0</v>
      </c>
    </row>
    <row r="251" spans="1:6" s="108" customFormat="1" ht="15.75" x14ac:dyDescent="0.25">
      <c r="A251" s="99"/>
      <c r="B251" s="105" t="s">
        <v>273</v>
      </c>
      <c r="C251" s="97"/>
      <c r="D251" s="97"/>
      <c r="E251" s="96"/>
      <c r="F251" s="102">
        <f>SUM(F248:F250)</f>
        <v>0</v>
      </c>
    </row>
    <row r="252" spans="1:6" s="108" customFormat="1" ht="15.75" x14ac:dyDescent="0.25">
      <c r="A252" s="74"/>
      <c r="B252" s="120" t="s">
        <v>33</v>
      </c>
      <c r="C252" s="120"/>
      <c r="D252" s="120"/>
      <c r="E252" s="120"/>
      <c r="F252" s="75"/>
    </row>
    <row r="253" spans="1:6" ht="45" x14ac:dyDescent="0.25">
      <c r="A253" s="7" t="s">
        <v>42</v>
      </c>
      <c r="B253" s="8" t="s">
        <v>43</v>
      </c>
      <c r="C253" s="9" t="s">
        <v>44</v>
      </c>
      <c r="D253" s="87">
        <v>60</v>
      </c>
      <c r="E253" s="10"/>
      <c r="F253" s="10">
        <f t="shared" si="4"/>
        <v>0</v>
      </c>
    </row>
    <row r="254" spans="1:6" ht="120" x14ac:dyDescent="0.25">
      <c r="A254" s="7" t="s">
        <v>254</v>
      </c>
      <c r="B254" s="8" t="s">
        <v>255</v>
      </c>
      <c r="C254" s="9" t="s">
        <v>51</v>
      </c>
      <c r="D254" s="87">
        <v>1137.5</v>
      </c>
      <c r="E254" s="10"/>
      <c r="F254" s="10">
        <f t="shared" si="4"/>
        <v>0</v>
      </c>
    </row>
    <row r="255" spans="1:6" ht="75" x14ac:dyDescent="0.25">
      <c r="A255" s="7" t="s">
        <v>45</v>
      </c>
      <c r="B255" s="8" t="s">
        <v>46</v>
      </c>
      <c r="C255" s="9" t="s">
        <v>41</v>
      </c>
      <c r="D255" s="87">
        <v>2800</v>
      </c>
      <c r="E255" s="10"/>
      <c r="F255" s="10">
        <f t="shared" si="4"/>
        <v>0</v>
      </c>
    </row>
    <row r="256" spans="1:6" ht="105" x14ac:dyDescent="0.25">
      <c r="A256" s="7" t="s">
        <v>262</v>
      </c>
      <c r="B256" s="8" t="s">
        <v>263</v>
      </c>
      <c r="C256" s="9" t="s">
        <v>73</v>
      </c>
      <c r="D256" s="87">
        <v>290</v>
      </c>
      <c r="E256" s="10"/>
      <c r="F256" s="10">
        <f t="shared" si="4"/>
        <v>0</v>
      </c>
    </row>
    <row r="257" spans="1:6" s="108" customFormat="1" ht="15.75" x14ac:dyDescent="0.25">
      <c r="A257" s="99"/>
      <c r="B257" s="105" t="s">
        <v>274</v>
      </c>
      <c r="C257" s="97"/>
      <c r="D257" s="97"/>
      <c r="E257" s="96"/>
      <c r="F257" s="102">
        <f>SUM(F253:F256)</f>
        <v>0</v>
      </c>
    </row>
    <row r="258" spans="1:6" s="108" customFormat="1" ht="15.75" x14ac:dyDescent="0.25">
      <c r="A258" s="74"/>
      <c r="B258" s="120" t="s">
        <v>34</v>
      </c>
      <c r="C258" s="120"/>
      <c r="D258" s="120"/>
      <c r="E258" s="120"/>
      <c r="F258" s="75"/>
    </row>
    <row r="259" spans="1:6" ht="45" x14ac:dyDescent="0.25">
      <c r="A259" s="7" t="s">
        <v>39</v>
      </c>
      <c r="B259" s="8" t="s">
        <v>40</v>
      </c>
      <c r="C259" s="9" t="s">
        <v>41</v>
      </c>
      <c r="D259" s="87">
        <v>209.6</v>
      </c>
      <c r="E259" s="10"/>
      <c r="F259" s="10">
        <f t="shared" si="4"/>
        <v>0</v>
      </c>
    </row>
    <row r="260" spans="1:6" ht="45" x14ac:dyDescent="0.25">
      <c r="A260" s="7" t="s">
        <v>42</v>
      </c>
      <c r="B260" s="8" t="s">
        <v>43</v>
      </c>
      <c r="C260" s="9" t="s">
        <v>44</v>
      </c>
      <c r="D260" s="87">
        <v>25</v>
      </c>
      <c r="E260" s="10"/>
      <c r="F260" s="10">
        <f t="shared" si="4"/>
        <v>0</v>
      </c>
    </row>
    <row r="261" spans="1:6" ht="75" x14ac:dyDescent="0.25">
      <c r="A261" s="7" t="s">
        <v>45</v>
      </c>
      <c r="B261" s="8" t="s">
        <v>46</v>
      </c>
      <c r="C261" s="9" t="s">
        <v>41</v>
      </c>
      <c r="D261" s="87">
        <v>214.08</v>
      </c>
      <c r="E261" s="10"/>
      <c r="F261" s="10">
        <f t="shared" si="4"/>
        <v>0</v>
      </c>
    </row>
    <row r="262" spans="1:6" ht="60" x14ac:dyDescent="0.25">
      <c r="A262" s="7" t="s">
        <v>256</v>
      </c>
      <c r="B262" s="8" t="s">
        <v>257</v>
      </c>
      <c r="C262" s="9" t="s">
        <v>51</v>
      </c>
      <c r="D262" s="87">
        <v>52.14</v>
      </c>
      <c r="E262" s="10"/>
      <c r="F262" s="10">
        <f t="shared" si="4"/>
        <v>0</v>
      </c>
    </row>
    <row r="263" spans="1:6" ht="75" x14ac:dyDescent="0.25">
      <c r="A263" s="7" t="s">
        <v>52</v>
      </c>
      <c r="B263" s="8" t="s">
        <v>53</v>
      </c>
      <c r="C263" s="9" t="s">
        <v>41</v>
      </c>
      <c r="D263" s="87">
        <v>66</v>
      </c>
      <c r="E263" s="10"/>
      <c r="F263" s="10">
        <f t="shared" si="4"/>
        <v>0</v>
      </c>
    </row>
    <row r="264" spans="1:6" ht="60" x14ac:dyDescent="0.25">
      <c r="A264" s="7" t="s">
        <v>67</v>
      </c>
      <c r="B264" s="8" t="s">
        <v>68</v>
      </c>
      <c r="C264" s="9" t="s">
        <v>41</v>
      </c>
      <c r="D264" s="87">
        <v>234.48</v>
      </c>
      <c r="E264" s="10"/>
      <c r="F264" s="10">
        <f t="shared" si="4"/>
        <v>0</v>
      </c>
    </row>
    <row r="265" spans="1:6" ht="135" x14ac:dyDescent="0.25">
      <c r="A265" s="7" t="s">
        <v>275</v>
      </c>
      <c r="B265" s="8" t="s">
        <v>276</v>
      </c>
      <c r="C265" s="9" t="s">
        <v>73</v>
      </c>
      <c r="D265" s="87">
        <v>132</v>
      </c>
      <c r="E265" s="10"/>
      <c r="F265" s="10">
        <f t="shared" si="4"/>
        <v>0</v>
      </c>
    </row>
    <row r="266" spans="1:6" ht="45" x14ac:dyDescent="0.25">
      <c r="A266" s="7" t="s">
        <v>69</v>
      </c>
      <c r="B266" s="8" t="s">
        <v>70</v>
      </c>
      <c r="C266" s="9" t="s">
        <v>41</v>
      </c>
      <c r="D266" s="87">
        <v>186.3</v>
      </c>
      <c r="E266" s="10"/>
      <c r="F266" s="10">
        <f t="shared" si="4"/>
        <v>0</v>
      </c>
    </row>
    <row r="267" spans="1:6" ht="75" x14ac:dyDescent="0.25">
      <c r="A267" s="7" t="s">
        <v>82</v>
      </c>
      <c r="B267" s="8" t="s">
        <v>83</v>
      </c>
      <c r="C267" s="9" t="s">
        <v>51</v>
      </c>
      <c r="D267" s="87">
        <v>89.9</v>
      </c>
      <c r="E267" s="10"/>
      <c r="F267" s="10">
        <f t="shared" si="4"/>
        <v>0</v>
      </c>
    </row>
    <row r="268" spans="1:6" ht="90" x14ac:dyDescent="0.25">
      <c r="A268" s="7" t="s">
        <v>84</v>
      </c>
      <c r="B268" s="8" t="s">
        <v>85</v>
      </c>
      <c r="C268" s="9" t="s">
        <v>51</v>
      </c>
      <c r="D268" s="87">
        <v>11.63</v>
      </c>
      <c r="E268" s="10"/>
      <c r="F268" s="10">
        <f t="shared" si="4"/>
        <v>0</v>
      </c>
    </row>
    <row r="269" spans="1:6" ht="60" x14ac:dyDescent="0.25">
      <c r="A269" s="7" t="s">
        <v>88</v>
      </c>
      <c r="B269" s="8" t="s">
        <v>89</v>
      </c>
      <c r="C269" s="9" t="s">
        <v>41</v>
      </c>
      <c r="D269" s="87">
        <v>144</v>
      </c>
      <c r="E269" s="10"/>
      <c r="F269" s="10">
        <f t="shared" si="4"/>
        <v>0</v>
      </c>
    </row>
    <row r="270" spans="1:6" ht="150" x14ac:dyDescent="0.25">
      <c r="A270" s="7" t="s">
        <v>131</v>
      </c>
      <c r="B270" s="8" t="s">
        <v>132</v>
      </c>
      <c r="C270" s="9" t="s">
        <v>41</v>
      </c>
      <c r="D270" s="87">
        <v>144</v>
      </c>
      <c r="E270" s="10"/>
      <c r="F270" s="10">
        <f t="shared" si="4"/>
        <v>0</v>
      </c>
    </row>
    <row r="271" spans="1:6" ht="195" x14ac:dyDescent="0.25">
      <c r="A271" s="7" t="s">
        <v>125</v>
      </c>
      <c r="B271" s="8" t="s">
        <v>126</v>
      </c>
      <c r="C271" s="9" t="s">
        <v>41</v>
      </c>
      <c r="D271" s="87">
        <v>192.6</v>
      </c>
      <c r="E271" s="10"/>
      <c r="F271" s="10">
        <f t="shared" si="4"/>
        <v>0</v>
      </c>
    </row>
    <row r="272" spans="1:6" ht="210" x14ac:dyDescent="0.25">
      <c r="A272" s="7" t="s">
        <v>143</v>
      </c>
      <c r="B272" s="8" t="s">
        <v>144</v>
      </c>
      <c r="C272" s="9" t="s">
        <v>41</v>
      </c>
      <c r="D272" s="87">
        <v>192.6</v>
      </c>
      <c r="E272" s="10"/>
      <c r="F272" s="10">
        <f t="shared" si="4"/>
        <v>0</v>
      </c>
    </row>
    <row r="273" spans="1:6" ht="75" x14ac:dyDescent="0.25">
      <c r="A273" s="7" t="s">
        <v>277</v>
      </c>
      <c r="B273" s="8" t="s">
        <v>278</v>
      </c>
      <c r="C273" s="9" t="s">
        <v>73</v>
      </c>
      <c r="D273" s="87">
        <v>96</v>
      </c>
      <c r="E273" s="10"/>
      <c r="F273" s="10">
        <f t="shared" si="4"/>
        <v>0</v>
      </c>
    </row>
    <row r="274" spans="1:6" ht="120" x14ac:dyDescent="0.25">
      <c r="A274" s="7" t="s">
        <v>279</v>
      </c>
      <c r="B274" s="8" t="s">
        <v>280</v>
      </c>
      <c r="C274" s="9" t="s">
        <v>73</v>
      </c>
      <c r="D274" s="87">
        <v>96</v>
      </c>
      <c r="E274" s="10"/>
      <c r="F274" s="10">
        <f t="shared" si="4"/>
        <v>0</v>
      </c>
    </row>
    <row r="275" spans="1:6" ht="60" x14ac:dyDescent="0.25">
      <c r="A275" s="7" t="s">
        <v>281</v>
      </c>
      <c r="B275" s="8" t="s">
        <v>282</v>
      </c>
      <c r="C275" s="9" t="s">
        <v>41</v>
      </c>
      <c r="D275" s="87">
        <v>214.08</v>
      </c>
      <c r="E275" s="10"/>
      <c r="F275" s="10">
        <f t="shared" si="4"/>
        <v>0</v>
      </c>
    </row>
    <row r="276" spans="1:6" s="108" customFormat="1" ht="15.75" x14ac:dyDescent="0.25">
      <c r="A276" s="99"/>
      <c r="B276" s="105" t="s">
        <v>283</v>
      </c>
      <c r="C276" s="97"/>
      <c r="D276" s="97"/>
      <c r="E276" s="96"/>
      <c r="F276" s="102">
        <f>SUM(F259:F275)</f>
        <v>0</v>
      </c>
    </row>
    <row r="277" spans="1:6" s="108" customFormat="1" ht="15.75" x14ac:dyDescent="0.25">
      <c r="A277" s="74"/>
      <c r="B277" s="120" t="s">
        <v>38</v>
      </c>
      <c r="C277" s="120"/>
      <c r="D277" s="120"/>
      <c r="E277" s="120"/>
      <c r="F277" s="75"/>
    </row>
    <row r="278" spans="1:6" ht="120" x14ac:dyDescent="0.25">
      <c r="A278" s="7" t="s">
        <v>254</v>
      </c>
      <c r="B278" s="8" t="s">
        <v>255</v>
      </c>
      <c r="C278" s="9" t="s">
        <v>51</v>
      </c>
      <c r="D278" s="87">
        <v>1164.8</v>
      </c>
      <c r="E278" s="10"/>
      <c r="F278" s="10">
        <f t="shared" si="4"/>
        <v>0</v>
      </c>
    </row>
    <row r="279" spans="1:6" s="108" customFormat="1" ht="15.75" x14ac:dyDescent="0.25">
      <c r="A279" s="99"/>
      <c r="B279" s="105" t="s">
        <v>284</v>
      </c>
      <c r="C279" s="97"/>
      <c r="D279" s="97"/>
      <c r="E279" s="96"/>
      <c r="F279" s="102">
        <f>F278</f>
        <v>0</v>
      </c>
    </row>
    <row r="280" spans="1:6" s="108" customFormat="1" ht="15.75" x14ac:dyDescent="0.25">
      <c r="A280" s="106"/>
      <c r="B280" s="103" t="s">
        <v>285</v>
      </c>
      <c r="C280" s="95"/>
      <c r="D280" s="95"/>
      <c r="E280" s="93"/>
      <c r="F280" s="102">
        <f>F279+F276+F257+F251+F246+F226+F192</f>
        <v>0</v>
      </c>
    </row>
  </sheetData>
  <mergeCells count="23">
    <mergeCell ref="B38:D38"/>
    <mergeCell ref="B44:D44"/>
    <mergeCell ref="B50:D50"/>
    <mergeCell ref="B56:D56"/>
    <mergeCell ref="B83:E83"/>
    <mergeCell ref="B193:E193"/>
    <mergeCell ref="A1:F1"/>
    <mergeCell ref="B12:D12"/>
    <mergeCell ref="B25:D25"/>
    <mergeCell ref="D80:F80"/>
    <mergeCell ref="B5:E5"/>
    <mergeCell ref="D7:F7"/>
    <mergeCell ref="D73:F73"/>
    <mergeCell ref="C74:F74"/>
    <mergeCell ref="C75:F75"/>
    <mergeCell ref="B78:E78"/>
    <mergeCell ref="A71:F71"/>
    <mergeCell ref="B32:D32"/>
    <mergeCell ref="B227:E227"/>
    <mergeCell ref="B247:E247"/>
    <mergeCell ref="B252:E252"/>
    <mergeCell ref="B258:E258"/>
    <mergeCell ref="B277:E277"/>
  </mergeCells>
  <printOptions horizontalCentered="1"/>
  <pageMargins left="0.39370078740157483" right="0.31496062992125984" top="0.39370078740157483" bottom="0.39370078740157483" header="0" footer="0"/>
  <pageSetup scale="65" fitToHeight="0" orientation="portrait" horizontalDpi="4294967293" verticalDpi="4294967293" r:id="rId1"/>
  <headerFooter differentFirst="1">
    <oddFooter>Página &amp;P</oddFooter>
  </headerFooter>
  <rowBreaks count="4" manualBreakCount="4">
    <brk id="70" max="16383" man="1"/>
    <brk id="125" max="16383" man="1"/>
    <brk id="257" max="16383" man="1"/>
    <brk id="2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Catálogo</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Ana Belen Cosio Benson</cp:lastModifiedBy>
  <cp:lastPrinted>2022-10-07T19:46:32Z</cp:lastPrinted>
  <dcterms:created xsi:type="dcterms:W3CDTF">2016-01-22T15:23:15Z</dcterms:created>
  <dcterms:modified xsi:type="dcterms:W3CDTF">2022-10-07T20:12:28Z</dcterms:modified>
</cp:coreProperties>
</file>