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icitaciones XVII\2022\Licitaciones 2022\PUBLICAS\RP202216_MURO PANTEON\1 CONVOCATORIA\ANEXO D CATALOGO DE CONCEPTOS\"/>
    </mc:Choice>
  </mc:AlternateContent>
  <bookViews>
    <workbookView xWindow="0" yWindow="0" windowWidth="16035" windowHeight="7095"/>
  </bookViews>
  <sheets>
    <sheet name="CATALOGO RP202216" sheetId="1" r:id="rId1"/>
  </sheets>
  <externalReferences>
    <externalReference r:id="rId2"/>
    <externalReference r:id="rId3"/>
  </externalReferences>
  <definedNames>
    <definedName name="A_IMPRESIÓN_IM">[1]SINNOMB!#REF!</definedName>
    <definedName name="_xlnm.Print_Area" localSheetId="0">'CATALOGO RP202216'!$A$7:$G$27</definedName>
    <definedName name="NUMERO">#REF!</definedName>
    <definedName name="OJETE">[2]SINNOMB!$A$379</definedName>
    <definedName name="PASE">[2]SINNOMB!$IN$6175</definedName>
    <definedName name="Print_Area_MI">#REF!</definedName>
    <definedName name="Print_Titles_MI">#REF!</definedName>
    <definedName name="_xlnm.Print_Titles" localSheetId="0">'CATALOGO RP202216'!$1:$9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G19" i="1"/>
  <c r="G11" i="1"/>
  <c r="G21" i="1" l="1"/>
  <c r="G17" i="1" l="1"/>
  <c r="G16" i="1"/>
  <c r="G13" i="1" l="1"/>
  <c r="G18" i="1"/>
  <c r="G20" i="1"/>
  <c r="G14" i="1" l="1"/>
  <c r="G15" i="1"/>
  <c r="G23" i="1" l="1"/>
  <c r="G24" i="1" s="1"/>
  <c r="G25" i="1" s="1"/>
</calcChain>
</file>

<file path=xl/sharedStrings.xml><?xml version="1.0" encoding="utf-8"?>
<sst xmlns="http://schemas.openxmlformats.org/spreadsheetml/2006/main" count="36" uniqueCount="31">
  <si>
    <t>DIRECCION DE OBRAS PUBLICAS</t>
  </si>
  <si>
    <t>CLAVE</t>
  </si>
  <si>
    <t>CANTIDAD</t>
  </si>
  <si>
    <t>IMPORTE</t>
  </si>
  <si>
    <t>M2</t>
  </si>
  <si>
    <t xml:space="preserve">SUBTOTAL </t>
  </si>
  <si>
    <t>IVA 16%</t>
  </si>
  <si>
    <t>TOTAL</t>
  </si>
  <si>
    <t>CONCEPTO</t>
  </si>
  <si>
    <t>UNIDAD</t>
  </si>
  <si>
    <t>ML</t>
  </si>
  <si>
    <t>PZA</t>
  </si>
  <si>
    <t>M3</t>
  </si>
  <si>
    <t>H. XVII AYUNTAMIENTO DE LA PAZ</t>
  </si>
  <si>
    <t>DIRECCIÓN GENERAL DE GESTIÓN INTEGRAL DE LA CIUDAD</t>
  </si>
  <si>
    <t>PRECIO UNITARIO</t>
  </si>
  <si>
    <t>CONSTRUCCION DE MURO DE CONTENCION EN EL PANTEON MUNICIPAL</t>
  </si>
  <si>
    <t>PRELIMINARES</t>
  </si>
  <si>
    <t>LIMPIA, TRAZO Y NIVELACIÓN DE TERRENO NATURAL, EMPLEANDO EQUIPO TOPOGRÁFICO, ASI COMO BANCO DE NIVEL Y REFERENCIA EN TODAS LAS ARISTAS DEL AREA A AFECTAR, ESTABLECIENDO EJES Y REFERENCIA, INCLUYE: ACARREO DE MATERIAL RESULTANTE DENTRO Y FUERA DE LA OBRA HASTA PUNTO DE ACOPIO INDICADO POR SUPERVISIÓN, MANO DE OBRA, HERRAMIENTA Y EQUIPO.</t>
  </si>
  <si>
    <t>ELABORACIÓN Y TENDIDO DE PLANTILLA DE CONCRETO F'C=100 KG/CM2 HECHO EN OBRA DE 5 CMS. DE ESPESOR, INCLUYE: MATERIAL, MANO DE OBRA, HERRAMIENTA Y EQUIPO.</t>
  </si>
  <si>
    <t>SUMINISTRO E INSTALACIÓN DE DREN A BASE DE TUBERIA DE 4" DE 0.80 A 1.20 M DE LONGITUD, SEGÚN PROYECTO, INCLUYE: MATERIALES, DESPERDICIOS, CONSUMIBLES, MANO DE OBRA, EQUIPO Y HERRAMIENTA.</t>
  </si>
  <si>
    <t>SUMINISTRO Y COLOCACIÓN DE GRAVA TRITURADA DE 1/2" A 1 1/2" PARA AREA PERMEABLE, INCLUYE: MATERIAL, MANO DE OBRA, EQUIPO Y HERRAMIENTA.</t>
  </si>
  <si>
    <t>RELLENO COMPACTADO CON MATERIAL DE BANCO EN CAPAS NO MAYORES DE 30 CMS. DE ESPESOR, AGREGAR HUMEDAD NECESARIA, COMPACTACION AL 90%; INCLUYE: SUMINISTRO DEL MATERIAL, MANO DE OBRA, HERRAMIENTA Y EQUIPO.</t>
  </si>
  <si>
    <t>MURO DE CONTENCIÓN</t>
  </si>
  <si>
    <t>RELLENO COMPACTADO CON MATERIAL PRODUCTO DE EXCAVACION, EN CAPAS NO MAYORES DE 30 CMS. DE ESPESOR, AGREGAR HUMEDAD NECESARIA, COMPACTACION AL 90%; INCLUYE: SUMINISTRO DEL MATERIAL, MANO DE OBRA, HERRAMIENTA Y EQUIPO.</t>
  </si>
  <si>
    <t>EXCAVACIÓN CON EQUIPO EN TERRENO TIPO "B" INVESTIGADO EN OBRA POR EL CONTRATISTA, A CUALQUIER PROFUNDIDAD INCLUYE: AFINE DE TALUDES, SOBREEXCAVACIÓN POR ANGULO DE REPOSO DE MATERIAL, COMPACTACIÓN DE FONDO DE CEPAS, ACARREO DENTRO Y FUERA DE LA OBRA DE MATERIAL RESULTANTE PRODUCTO DE EXCAVACIÓN HASTA PUNTO DE ACOPIO INDICADO POR SUPERVISIÓN, MANO DE OBRA, HERRAMIENTA Y EQUIPO.</t>
  </si>
  <si>
    <t>CONSTRUCCIÓN DE MURO DE CONCRETO CICLOPEO CON CONCRETO F'C=200 KG/CM2. DE SECCIÓN TRAPEZOIDAL DE PIEDRA DE LA REGIÓN, EN PROPORCIÓN 50% PIEDRA Y 50% CONCRETO CON SECCIÓN VARIABLE Y ESPECIFICADO EN EL PROYECTO INCLUYE: CIMBRADO, DESCIMBRADO, VACIADO, VIBRADO, ANDAMIOS, MATERIAL, MANO DE OBRA, HERRAMIENTA Y EQUIPO.</t>
  </si>
  <si>
    <t>DEMOLICION DE MURO DE CONTENCION DE 5.80M DE ALTURA (3.50 M DE MURO DE CONTENCION DE PIEDRA + 2.30 M  DE BARDA DE BLOCK REFORZADA CON CASTILLOS Y CADENA DE CERRAMIENTO); INCLUYE: CARGA Y RETIRO DE MATERIAL PRODUCTO DE DEMOLICION FUERA DE LA OBRA A SITIO INDICADO POR LA AUTORIDAD MUNICIPAL, MANO DE OBRA, HERRAMIENTA Y EQUIPO.</t>
  </si>
  <si>
    <t>AGOSTO DE 2022</t>
  </si>
  <si>
    <t>CATALOGO DE CONCEPTOS</t>
  </si>
  <si>
    <t>PRECIO UNITARIO CON LETRA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</si>
</sst>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Courier"/>
      <family val="3"/>
    </font>
    <font>
      <sz val="10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8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39" fontId="3" fillId="0" borderId="0"/>
    <xf numFmtId="0" fontId="6" fillId="0" borderId="0"/>
    <xf numFmtId="40" fontId="10" fillId="0" borderId="0" applyFont="0" applyFill="0" applyBorder="0" applyAlignment="0" applyProtection="0"/>
    <xf numFmtId="0" fontId="6" fillId="0" borderId="0"/>
    <xf numFmtId="0" fontId="14" fillId="0" borderId="0"/>
  </cellStyleXfs>
  <cellXfs count="46">
    <xf numFmtId="0" fontId="0" fillId="0" borderId="0" xfId="0"/>
    <xf numFmtId="0" fontId="0" fillId="0" borderId="0" xfId="0" applyAlignment="1">
      <alignment horizontal="right" vertical="top"/>
    </xf>
    <xf numFmtId="2" fontId="6" fillId="0" borderId="0" xfId="0" applyNumberFormat="1" applyFont="1" applyAlignment="1">
      <alignment horizontal="right" vertical="top"/>
    </xf>
    <xf numFmtId="2" fontId="0" fillId="0" borderId="0" xfId="0" applyNumberFormat="1" applyAlignment="1">
      <alignment horizontal="right" vertical="top"/>
    </xf>
    <xf numFmtId="0" fontId="7" fillId="0" borderId="0" xfId="0" applyFont="1" applyAlignment="1">
      <alignment horizontal="right" vertical="top"/>
    </xf>
    <xf numFmtId="165" fontId="9" fillId="0" borderId="2" xfId="1" applyNumberFormat="1" applyFont="1" applyFill="1" applyBorder="1" applyAlignment="1">
      <alignment horizontal="right" vertical="center" wrapText="1"/>
    </xf>
    <xf numFmtId="165" fontId="9" fillId="0" borderId="3" xfId="1" applyNumberFormat="1" applyFont="1" applyFill="1" applyBorder="1" applyAlignment="1">
      <alignment horizontal="right" vertical="center" wrapText="1"/>
    </xf>
    <xf numFmtId="0" fontId="11" fillId="0" borderId="0" xfId="0" applyFont="1"/>
    <xf numFmtId="165" fontId="9" fillId="0" borderId="1" xfId="1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top"/>
    </xf>
    <xf numFmtId="0" fontId="12" fillId="0" borderId="2" xfId="0" applyNumberFormat="1" applyFont="1" applyFill="1" applyBorder="1" applyAlignment="1" applyProtection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2" fontId="9" fillId="0" borderId="2" xfId="1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7" fillId="0" borderId="0" xfId="6" applyFont="1" applyAlignment="1">
      <alignment vertical="top"/>
    </xf>
    <xf numFmtId="0" fontId="18" fillId="0" borderId="0" xfId="6" applyFont="1" applyAlignment="1">
      <alignment vertical="top"/>
    </xf>
    <xf numFmtId="0" fontId="18" fillId="0" borderId="0" xfId="6" applyFont="1" applyAlignment="1">
      <alignment horizontal="left" vertical="top"/>
    </xf>
    <xf numFmtId="0" fontId="18" fillId="0" borderId="0" xfId="6" applyFont="1" applyAlignment="1">
      <alignment horizontal="center" vertical="top"/>
    </xf>
    <xf numFmtId="43" fontId="13" fillId="0" borderId="0" xfId="6" applyNumberFormat="1" applyFont="1" applyAlignment="1">
      <alignment horizontal="right" vertical="top"/>
    </xf>
    <xf numFmtId="43" fontId="13" fillId="0" borderId="0" xfId="6" applyNumberFormat="1" applyFont="1" applyFill="1" applyBorder="1" applyAlignment="1">
      <alignment horizontal="right" vertical="top"/>
    </xf>
    <xf numFmtId="0" fontId="4" fillId="0" borderId="0" xfId="6" applyFont="1" applyAlignment="1">
      <alignment horizontal="right" vertical="center"/>
    </xf>
    <xf numFmtId="0" fontId="18" fillId="0" borderId="0" xfId="0" applyFont="1" applyAlignment="1">
      <alignment vertical="top"/>
    </xf>
    <xf numFmtId="49" fontId="1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center"/>
    </xf>
    <xf numFmtId="2" fontId="9" fillId="0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right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top"/>
    </xf>
    <xf numFmtId="164" fontId="20" fillId="0" borderId="0" xfId="0" applyNumberFormat="1" applyFont="1" applyBorder="1" applyAlignment="1">
      <alignment horizontal="right" vertical="top"/>
    </xf>
    <xf numFmtId="2" fontId="21" fillId="0" borderId="0" xfId="0" applyNumberFormat="1" applyFont="1" applyAlignment="1">
      <alignment horizontal="right" vertical="center"/>
    </xf>
    <xf numFmtId="164" fontId="21" fillId="0" borderId="7" xfId="0" applyNumberFormat="1" applyFont="1" applyBorder="1" applyAlignment="1">
      <alignment horizontal="right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center" indent="1"/>
    </xf>
    <xf numFmtId="165" fontId="9" fillId="0" borderId="2" xfId="1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center" vertical="top"/>
    </xf>
    <xf numFmtId="0" fontId="16" fillId="0" borderId="0" xfId="6" applyFont="1" applyFill="1" applyBorder="1" applyAlignment="1">
      <alignment horizontal="center" vertical="top"/>
    </xf>
    <xf numFmtId="39" fontId="17" fillId="0" borderId="0" xfId="2" applyFont="1" applyFill="1" applyBorder="1" applyAlignment="1">
      <alignment horizontal="center" vertical="top"/>
    </xf>
    <xf numFmtId="0" fontId="5" fillId="0" borderId="0" xfId="2" applyNumberFormat="1" applyFont="1" applyFill="1" applyBorder="1" applyAlignment="1">
      <alignment horizontal="center" vertical="top" wrapText="1"/>
    </xf>
  </cellXfs>
  <cellStyles count="7">
    <cellStyle name="Millares 2" xfId="4"/>
    <cellStyle name="Moneda" xfId="1" builtinId="4"/>
    <cellStyle name="Normal" xfId="0" builtinId="0"/>
    <cellStyle name="Normal 2" xfId="3"/>
    <cellStyle name="Normal 2 2" xfId="2"/>
    <cellStyle name="Normal 3" xfId="6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</xdr:colOff>
      <xdr:row>0</xdr:row>
      <xdr:rowOff>26459</xdr:rowOff>
    </xdr:from>
    <xdr:to>
      <xdr:col>1</xdr:col>
      <xdr:colOff>588731</xdr:colOff>
      <xdr:row>5</xdr:row>
      <xdr:rowOff>52918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" y="26459"/>
          <a:ext cx="1025823" cy="1084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190501</xdr:colOff>
      <xdr:row>0</xdr:row>
      <xdr:rowOff>28575</xdr:rowOff>
    </xdr:from>
    <xdr:to>
      <xdr:col>7</xdr:col>
      <xdr:colOff>88901</xdr:colOff>
      <xdr:row>4</xdr:row>
      <xdr:rowOff>118412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1" y="28575"/>
          <a:ext cx="1003300" cy="84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us%20Gil%20Aviles_2/Desktop/Mis%20documentos/DOCUMENTOS%20VARIOS/CONCURSOS%202000/CONCURSOS%20OBRAS%20PUBLICAS/CASA%20ESTUDIANTE%20O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us%20Gil%20Aviles_2/Desktop/Mis%20documentos/DOCUMENTOS%20VARIOS/CONCURSOS%202000/CONCURSOS%20OBRAS%20PUBLICAS/ALUMBRADO%20ESTADIO%20DE%20BEISB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NOMB"/>
      <sheetName val="by Martin Lopez E 55765 25918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NOMB"/>
      <sheetName val="by Martin Lopez E 55765 25918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zoomScaleNormal="90" zoomScaleSheetLayoutView="100" workbookViewId="0">
      <selection activeCell="A8" sqref="A8:G8"/>
    </sheetView>
  </sheetViews>
  <sheetFormatPr baseColWidth="10" defaultRowHeight="15" outlineLevelRow="2" x14ac:dyDescent="0.25"/>
  <cols>
    <col min="1" max="1" width="7.140625" bestFit="1" customWidth="1"/>
    <col min="2" max="2" width="51.5703125" customWidth="1"/>
    <col min="3" max="3" width="8" customWidth="1"/>
    <col min="4" max="4" width="10.28515625" customWidth="1"/>
    <col min="5" max="5" width="12.140625" customWidth="1"/>
    <col min="6" max="6" width="14.7109375" customWidth="1"/>
    <col min="7" max="7" width="16.5703125" customWidth="1"/>
  </cols>
  <sheetData>
    <row r="1" spans="1:7" s="15" customFormat="1" ht="24" x14ac:dyDescent="0.25">
      <c r="A1" s="42" t="s">
        <v>13</v>
      </c>
      <c r="B1" s="42"/>
      <c r="C1" s="42"/>
      <c r="D1" s="42"/>
      <c r="E1" s="42"/>
      <c r="F1" s="42"/>
      <c r="G1" s="42"/>
    </row>
    <row r="2" spans="1:7" s="15" customFormat="1" ht="16.5" x14ac:dyDescent="0.25">
      <c r="A2" s="43" t="s">
        <v>14</v>
      </c>
      <c r="B2" s="43"/>
      <c r="C2" s="43"/>
      <c r="D2" s="43"/>
      <c r="E2" s="43"/>
      <c r="F2" s="43"/>
      <c r="G2" s="43"/>
    </row>
    <row r="3" spans="1:7" s="15" customFormat="1" ht="12.75" x14ac:dyDescent="0.25">
      <c r="A3" s="44" t="s">
        <v>0</v>
      </c>
      <c r="B3" s="44"/>
      <c r="C3" s="44"/>
      <c r="D3" s="44"/>
      <c r="E3" s="44"/>
      <c r="F3" s="44"/>
      <c r="G3" s="44"/>
    </row>
    <row r="4" spans="1:7" s="15" customFormat="1" ht="6" customHeight="1" x14ac:dyDescent="0.25">
      <c r="A4" s="16"/>
      <c r="B4" s="17"/>
      <c r="C4" s="18"/>
      <c r="D4" s="19"/>
      <c r="E4" s="16"/>
      <c r="F4" s="16"/>
      <c r="G4" s="16"/>
    </row>
    <row r="5" spans="1:7" s="15" customFormat="1" ht="24" customHeight="1" x14ac:dyDescent="0.25">
      <c r="A5" s="42" t="s">
        <v>29</v>
      </c>
      <c r="B5" s="42"/>
      <c r="C5" s="42"/>
      <c r="D5" s="42"/>
      <c r="E5" s="42"/>
      <c r="F5" s="42"/>
      <c r="G5" s="42"/>
    </row>
    <row r="6" spans="1:7" s="15" customFormat="1" ht="16.5" customHeight="1" x14ac:dyDescent="0.25">
      <c r="A6" s="16"/>
      <c r="B6" s="17"/>
      <c r="C6" s="18"/>
      <c r="D6" s="20"/>
      <c r="E6" s="21"/>
      <c r="F6" s="21"/>
      <c r="G6" s="21" t="s">
        <v>28</v>
      </c>
    </row>
    <row r="7" spans="1:7" ht="6.75" customHeight="1" thickBot="1" x14ac:dyDescent="0.3">
      <c r="A7" s="45"/>
      <c r="B7" s="45"/>
      <c r="C7" s="45"/>
      <c r="D7" s="45"/>
      <c r="E7" s="45"/>
      <c r="F7" s="45"/>
      <c r="G7" s="45"/>
    </row>
    <row r="8" spans="1:7" s="22" customFormat="1" ht="23.25" customHeight="1" thickBot="1" x14ac:dyDescent="0.3">
      <c r="A8" s="39" t="s">
        <v>16</v>
      </c>
      <c r="B8" s="40"/>
      <c r="C8" s="40"/>
      <c r="D8" s="40"/>
      <c r="E8" s="40"/>
      <c r="F8" s="40"/>
      <c r="G8" s="41"/>
    </row>
    <row r="9" spans="1:7" s="22" customFormat="1" ht="25.5" customHeight="1" x14ac:dyDescent="0.25">
      <c r="A9" s="35" t="s">
        <v>1</v>
      </c>
      <c r="B9" s="35" t="s">
        <v>8</v>
      </c>
      <c r="C9" s="35" t="s">
        <v>9</v>
      </c>
      <c r="D9" s="35" t="s">
        <v>2</v>
      </c>
      <c r="E9" s="36" t="s">
        <v>15</v>
      </c>
      <c r="F9" s="36" t="s">
        <v>30</v>
      </c>
      <c r="G9" s="35" t="s">
        <v>3</v>
      </c>
    </row>
    <row r="10" spans="1:7" s="22" customFormat="1" ht="23.25" customHeight="1" x14ac:dyDescent="0.25">
      <c r="A10" s="33"/>
      <c r="B10" s="37" t="s">
        <v>17</v>
      </c>
      <c r="C10" s="33"/>
      <c r="D10" s="33"/>
      <c r="E10" s="34"/>
      <c r="F10" s="34"/>
      <c r="G10" s="33"/>
    </row>
    <row r="11" spans="1:7" s="7" customFormat="1" ht="84" customHeight="1" outlineLevel="2" x14ac:dyDescent="0.2">
      <c r="A11" s="9">
        <v>1</v>
      </c>
      <c r="B11" s="10" t="s">
        <v>27</v>
      </c>
      <c r="C11" s="11" t="s">
        <v>10</v>
      </c>
      <c r="D11" s="12">
        <v>175</v>
      </c>
      <c r="E11" s="5"/>
      <c r="F11" s="5"/>
      <c r="G11" s="38">
        <f>ROUND(E11*D11,2)</f>
        <v>0</v>
      </c>
    </row>
    <row r="12" spans="1:7" s="22" customFormat="1" ht="25.5" customHeight="1" x14ac:dyDescent="0.25">
      <c r="A12" s="33"/>
      <c r="B12" s="37" t="s">
        <v>23</v>
      </c>
      <c r="C12" s="33"/>
      <c r="D12" s="33"/>
      <c r="E12" s="34"/>
      <c r="F12" s="34"/>
      <c r="G12" s="33"/>
    </row>
    <row r="13" spans="1:7" s="7" customFormat="1" ht="81" customHeight="1" outlineLevel="2" x14ac:dyDescent="0.2">
      <c r="A13" s="9">
        <v>2</v>
      </c>
      <c r="B13" s="13" t="s">
        <v>18</v>
      </c>
      <c r="C13" s="14" t="s">
        <v>10</v>
      </c>
      <c r="D13" s="12">
        <f>175*3</f>
        <v>525</v>
      </c>
      <c r="E13" s="6"/>
      <c r="F13" s="6"/>
      <c r="G13" s="38">
        <f>ROUND(E13*D13,2)</f>
        <v>0</v>
      </c>
    </row>
    <row r="14" spans="1:7" s="7" customFormat="1" ht="91.5" customHeight="1" outlineLevel="2" x14ac:dyDescent="0.2">
      <c r="A14" s="9">
        <v>3</v>
      </c>
      <c r="B14" s="13" t="s">
        <v>25</v>
      </c>
      <c r="C14" s="14" t="s">
        <v>12</v>
      </c>
      <c r="D14" s="12">
        <f>175*3.8</f>
        <v>665</v>
      </c>
      <c r="E14" s="6"/>
      <c r="F14" s="6"/>
      <c r="G14" s="8">
        <f>ROUND(E14*D14,2)</f>
        <v>0</v>
      </c>
    </row>
    <row r="15" spans="1:7" s="7" customFormat="1" ht="49.5" customHeight="1" outlineLevel="2" x14ac:dyDescent="0.2">
      <c r="A15" s="9">
        <v>4</v>
      </c>
      <c r="B15" s="10" t="s">
        <v>19</v>
      </c>
      <c r="C15" s="11" t="s">
        <v>4</v>
      </c>
      <c r="D15" s="12">
        <f>175*3.2</f>
        <v>560</v>
      </c>
      <c r="E15" s="5"/>
      <c r="F15" s="5"/>
      <c r="G15" s="8">
        <f t="shared" ref="G15:G20" si="0">ROUND(E15*D15,2)</f>
        <v>0</v>
      </c>
    </row>
    <row r="16" spans="1:7" s="7" customFormat="1" ht="84.75" customHeight="1" outlineLevel="2" x14ac:dyDescent="0.2">
      <c r="A16" s="9">
        <v>5</v>
      </c>
      <c r="B16" s="10" t="s">
        <v>26</v>
      </c>
      <c r="C16" s="11" t="s">
        <v>12</v>
      </c>
      <c r="D16" s="12">
        <f>(175*3*0.9)+(175*0.75*5.2)</f>
        <v>1155</v>
      </c>
      <c r="E16" s="5"/>
      <c r="F16" s="5"/>
      <c r="G16" s="8">
        <f t="shared" ref="G16" si="1">ROUND(E16*D16,2)</f>
        <v>0</v>
      </c>
    </row>
    <row r="17" spans="1:7" s="7" customFormat="1" ht="55.5" customHeight="1" outlineLevel="2" x14ac:dyDescent="0.2">
      <c r="A17" s="9">
        <v>6</v>
      </c>
      <c r="B17" s="10" t="s">
        <v>20</v>
      </c>
      <c r="C17" s="11" t="s">
        <v>11</v>
      </c>
      <c r="D17" s="12">
        <f>116*2</f>
        <v>232</v>
      </c>
      <c r="E17" s="5"/>
      <c r="F17" s="5"/>
      <c r="G17" s="8">
        <f t="shared" si="0"/>
        <v>0</v>
      </c>
    </row>
    <row r="18" spans="1:7" s="7" customFormat="1" ht="43.5" customHeight="1" outlineLevel="2" x14ac:dyDescent="0.2">
      <c r="A18" s="9">
        <v>7</v>
      </c>
      <c r="B18" s="10" t="s">
        <v>21</v>
      </c>
      <c r="C18" s="11" t="s">
        <v>12</v>
      </c>
      <c r="D18" s="12">
        <f>175*0.25*4.3</f>
        <v>188.125</v>
      </c>
      <c r="E18" s="5"/>
      <c r="F18" s="5"/>
      <c r="G18" s="8">
        <f t="shared" ref="G18:G19" si="2">ROUND(E18*D18,2)</f>
        <v>0</v>
      </c>
    </row>
    <row r="19" spans="1:7" s="7" customFormat="1" ht="57.75" customHeight="1" outlineLevel="2" x14ac:dyDescent="0.2">
      <c r="A19" s="9">
        <v>8</v>
      </c>
      <c r="B19" s="10" t="s">
        <v>24</v>
      </c>
      <c r="C19" s="11" t="s">
        <v>12</v>
      </c>
      <c r="D19" s="12">
        <f>175*1.4*3.2</f>
        <v>784</v>
      </c>
      <c r="E19" s="5"/>
      <c r="F19" s="5"/>
      <c r="G19" s="8">
        <f t="shared" si="2"/>
        <v>0</v>
      </c>
    </row>
    <row r="20" spans="1:7" s="7" customFormat="1" ht="69" customHeight="1" outlineLevel="2" x14ac:dyDescent="0.2">
      <c r="A20" s="9">
        <v>8</v>
      </c>
      <c r="B20" s="10" t="s">
        <v>22</v>
      </c>
      <c r="C20" s="11" t="s">
        <v>12</v>
      </c>
      <c r="D20" s="12">
        <f>175*1.2*1.4</f>
        <v>294</v>
      </c>
      <c r="E20" s="5"/>
      <c r="F20" s="5"/>
      <c r="G20" s="8">
        <f t="shared" si="0"/>
        <v>0</v>
      </c>
    </row>
    <row r="21" spans="1:7" s="7" customFormat="1" ht="21.75" customHeight="1" outlineLevel="2" x14ac:dyDescent="0.2">
      <c r="A21" s="9"/>
      <c r="B21" s="10"/>
      <c r="C21" s="11"/>
      <c r="D21" s="12"/>
      <c r="E21" s="5"/>
      <c r="F21" s="5"/>
      <c r="G21" s="8">
        <f t="shared" ref="G21" si="3">ROUND(E21*D21,2)</f>
        <v>0</v>
      </c>
    </row>
    <row r="22" spans="1:7" s="7" customFormat="1" ht="14.25" customHeight="1" outlineLevel="2" x14ac:dyDescent="0.2">
      <c r="A22" s="23"/>
      <c r="B22" s="28"/>
      <c r="C22" s="24"/>
      <c r="D22" s="25"/>
      <c r="E22" s="26"/>
      <c r="F22" s="26"/>
      <c r="G22" s="27"/>
    </row>
    <row r="23" spans="1:7" x14ac:dyDescent="0.25">
      <c r="C23" s="1"/>
      <c r="D23" s="2"/>
      <c r="E23" s="29"/>
      <c r="F23" s="29" t="s">
        <v>5</v>
      </c>
      <c r="G23" s="30">
        <f>SUM(G11:G21)</f>
        <v>0</v>
      </c>
    </row>
    <row r="24" spans="1:7" x14ac:dyDescent="0.25">
      <c r="C24" s="1"/>
      <c r="D24" s="3"/>
      <c r="E24" s="29"/>
      <c r="F24" s="29" t="s">
        <v>6</v>
      </c>
      <c r="G24" s="30">
        <f>G23*0.16</f>
        <v>0</v>
      </c>
    </row>
    <row r="25" spans="1:7" ht="21.75" customHeight="1" x14ac:dyDescent="0.25">
      <c r="C25" s="1"/>
      <c r="D25" s="4"/>
      <c r="E25" s="31"/>
      <c r="F25" s="31" t="s">
        <v>7</v>
      </c>
      <c r="G25" s="32">
        <f>SUM(G23:G24)</f>
        <v>0</v>
      </c>
    </row>
  </sheetData>
  <protectedRanges>
    <protectedRange sqref="B15:C21" name="Rango1_4_6_1_19_6_3"/>
  </protectedRanges>
  <mergeCells count="6">
    <mergeCell ref="A8:G8"/>
    <mergeCell ref="A1:G1"/>
    <mergeCell ref="A2:G2"/>
    <mergeCell ref="A3:G3"/>
    <mergeCell ref="A5:G5"/>
    <mergeCell ref="A7:G7"/>
  </mergeCells>
  <pageMargins left="0.70866141732283472" right="0.70866141732283472" top="0.15748031496062992" bottom="0.55118110236220474" header="0.31496062992125984" footer="0.31496062992125984"/>
  <pageSetup scale="75" orientation="portrait" horizontalDpi="1200" verticalDpi="1200" r:id="rId1"/>
  <headerFooter>
    <oddFooter>&amp;R&amp;10PAGINA   &amp;P   DE 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CATALOGO RP202216</vt:lpstr>
      <vt:lpstr>'CATALOGO RP202216'!Área_de_impresión</vt:lpstr>
      <vt:lpstr>'CATALOGO RP202216'!Títulos_a_imprimir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topo1</cp:lastModifiedBy>
  <cp:lastPrinted>2022-06-23T21:23:47Z</cp:lastPrinted>
  <dcterms:created xsi:type="dcterms:W3CDTF">2019-09-18T15:41:58Z</dcterms:created>
  <dcterms:modified xsi:type="dcterms:W3CDTF">2022-08-08T21:57:00Z</dcterms:modified>
</cp:coreProperties>
</file>