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21630" windowHeight="1035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CATALOGO!$B$36:$H$117</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CATALOGO!$B$2:$H$117</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CATALOGO!$29:$36</definedName>
    <definedName name="_xlnm.Print_Titles">#N/A</definedName>
    <definedName name="Títulos_a_imprimir_IM" localSheetId="0">CATALOGO!$29:$30</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45621"/>
</workbook>
</file>

<file path=xl/calcChain.xml><?xml version="1.0" encoding="utf-8"?>
<calcChain xmlns="http://schemas.openxmlformats.org/spreadsheetml/2006/main">
  <c r="I117" i="8" l="1"/>
  <c r="I115" i="8" l="1"/>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B84" i="8" l="1"/>
  <c r="B112" i="8" l="1"/>
  <c r="B76" i="8" l="1"/>
  <c r="B77" i="8" s="1"/>
  <c r="B78" i="8" s="1"/>
  <c r="B79" i="8" s="1"/>
  <c r="B80" i="8" s="1"/>
  <c r="H79" i="8"/>
  <c r="H51" i="8" l="1"/>
  <c r="H52" i="8" l="1"/>
  <c r="H91" i="8" l="1"/>
  <c r="H90" i="8"/>
  <c r="H89" i="8"/>
  <c r="H88" i="8"/>
  <c r="H87" i="8"/>
  <c r="H86" i="8"/>
  <c r="H85" i="8"/>
  <c r="H84" i="8"/>
  <c r="B85" i="8"/>
  <c r="B86" i="8" s="1"/>
  <c r="B87" i="8" s="1"/>
  <c r="B88" i="8" s="1"/>
  <c r="B89" i="8" s="1"/>
  <c r="B90" i="8" s="1"/>
  <c r="B91" i="8" s="1"/>
  <c r="H83" i="8"/>
  <c r="H92" i="8" l="1"/>
  <c r="H16" i="8" s="1"/>
  <c r="B95" i="8"/>
  <c r="H105" i="8" l="1"/>
  <c r="I38" i="8"/>
  <c r="H38" i="8"/>
  <c r="H39" i="8"/>
  <c r="H42" i="8"/>
  <c r="H43" i="8"/>
  <c r="H44" i="8"/>
  <c r="H45" i="8"/>
  <c r="H46" i="8"/>
  <c r="H47" i="8"/>
  <c r="H48" i="8"/>
  <c r="H49" i="8"/>
  <c r="H50" i="8"/>
  <c r="H53" i="8"/>
  <c r="H54" i="8"/>
  <c r="H57" i="8"/>
  <c r="H58" i="8"/>
  <c r="H59" i="8"/>
  <c r="H60" i="8"/>
  <c r="H61" i="8"/>
  <c r="H62" i="8"/>
  <c r="H63" i="8"/>
  <c r="H64" i="8"/>
  <c r="H65" i="8"/>
  <c r="H66" i="8"/>
  <c r="H67" i="8"/>
  <c r="H68" i="8"/>
  <c r="H69" i="8"/>
  <c r="H70" i="8"/>
  <c r="H71" i="8"/>
  <c r="H72" i="8"/>
  <c r="H75" i="8"/>
  <c r="H76" i="8"/>
  <c r="H77" i="8"/>
  <c r="H78" i="8"/>
  <c r="H80" i="8"/>
  <c r="H94" i="8"/>
  <c r="H95" i="8"/>
  <c r="H96" i="8"/>
  <c r="H97" i="8"/>
  <c r="H98" i="8"/>
  <c r="H99" i="8"/>
  <c r="H100" i="8"/>
  <c r="H103" i="8"/>
  <c r="H104" i="8"/>
  <c r="H106" i="8"/>
  <c r="H107" i="8"/>
  <c r="H108" i="8"/>
  <c r="H111" i="8"/>
  <c r="H112" i="8"/>
  <c r="H113" i="8"/>
  <c r="H114" i="8"/>
  <c r="H115" i="8"/>
  <c r="B58" i="8"/>
  <c r="B59" i="8" s="1"/>
  <c r="B60" i="8" s="1"/>
  <c r="B61" i="8" s="1"/>
  <c r="B62" i="8" s="1"/>
  <c r="B63" i="8" s="1"/>
  <c r="B64" i="8" s="1"/>
  <c r="B65" i="8" s="1"/>
  <c r="B66" i="8" s="1"/>
  <c r="B67" i="8" s="1"/>
  <c r="B68" i="8" s="1"/>
  <c r="B69" i="8" s="1"/>
  <c r="B70" i="8" s="1"/>
  <c r="B71" i="8" s="1"/>
  <c r="B72" i="8" s="1"/>
  <c r="B43" i="8"/>
  <c r="B44" i="8" s="1"/>
  <c r="B96" i="8"/>
  <c r="B97" i="8" s="1"/>
  <c r="B98" i="8" s="1"/>
  <c r="B99" i="8" s="1"/>
  <c r="B100" i="8" s="1"/>
  <c r="B104" i="8"/>
  <c r="B105" i="8" s="1"/>
  <c r="B106" i="8" s="1"/>
  <c r="D29" i="8"/>
  <c r="B39" i="8"/>
  <c r="B113" i="8"/>
  <c r="B114" i="8" s="1"/>
  <c r="B115" i="8" s="1"/>
  <c r="G34" i="8"/>
  <c r="D34" i="8"/>
  <c r="G33" i="8"/>
  <c r="D33" i="8"/>
  <c r="H109" i="8" l="1"/>
  <c r="H81" i="8"/>
  <c r="H73" i="8"/>
  <c r="H14" i="8" s="1"/>
  <c r="H116" i="8"/>
  <c r="H101" i="8"/>
  <c r="H17" i="8" s="1"/>
  <c r="H55" i="8"/>
  <c r="H40" i="8"/>
  <c r="H12" i="8" s="1"/>
  <c r="B107" i="8"/>
  <c r="B108" i="8" s="1"/>
  <c r="H18" i="8"/>
  <c r="H15" i="8"/>
  <c r="B45" i="8"/>
  <c r="B46" i="8" s="1"/>
  <c r="I23" i="8"/>
  <c r="H13" i="8" l="1"/>
  <c r="H117" i="8"/>
  <c r="H19" i="8"/>
  <c r="B47" i="8" l="1"/>
  <c r="B48" i="8" s="1"/>
  <c r="H23" i="8"/>
  <c r="B49" i="8" l="1"/>
  <c r="B50" i="8" s="1"/>
  <c r="B51" i="8" s="1"/>
  <c r="B52" i="8" s="1"/>
  <c r="B53" i="8" s="1"/>
  <c r="B54" i="8" l="1"/>
</calcChain>
</file>

<file path=xl/sharedStrings.xml><?xml version="1.0" encoding="utf-8"?>
<sst xmlns="http://schemas.openxmlformats.org/spreadsheetml/2006/main" count="183" uniqueCount="118">
  <si>
    <t>CATALOGO DE CONCEPTOS Y</t>
  </si>
  <si>
    <t xml:space="preserve">CONCURSO No.  </t>
  </si>
  <si>
    <t>CANTIDADES DE OBRA.</t>
  </si>
  <si>
    <t>I.-</t>
  </si>
  <si>
    <t>SANEAMIENTO DE AGUA POTABLE</t>
  </si>
  <si>
    <t>II.-</t>
  </si>
  <si>
    <t>SANEAMIENTO DE LA RED DE DRENAJE</t>
  </si>
  <si>
    <t>III.-</t>
  </si>
  <si>
    <t>IV.-</t>
  </si>
  <si>
    <t>GUARNICIONES</t>
  </si>
  <si>
    <t>V.-</t>
  </si>
  <si>
    <t>VI.-</t>
  </si>
  <si>
    <t>VII.-</t>
  </si>
  <si>
    <t>TERRACERIAS</t>
  </si>
  <si>
    <t>PAVIMENTACION</t>
  </si>
  <si>
    <t>SEÑALAMIENTO VERTICAL Y HORIZONTAL</t>
  </si>
  <si>
    <t>TOTAL :</t>
  </si>
  <si>
    <t>PRECIO</t>
  </si>
  <si>
    <t>PRECIO UNITARIO</t>
  </si>
  <si>
    <t>CLAVE</t>
  </si>
  <si>
    <t>C O N C E P T O</t>
  </si>
  <si>
    <t>UNIDAD</t>
  </si>
  <si>
    <t>CANTIDAD</t>
  </si>
  <si>
    <t>UNITARIO</t>
  </si>
  <si>
    <t>(CON LETRA)</t>
  </si>
  <si>
    <t>IMPORTE</t>
  </si>
  <si>
    <t>EXCAVACIÓN POR MEDIOS MECANICOS,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</si>
  <si>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M3</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</si>
  <si>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</si>
  <si>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CMS. DE ESPESOR EN ZANJAS, CON MATERIAL SELECCIONADO PRODUCTO DE EXCAVACION LIBRE DE BOLEO MAYOR DE 3". INCLUYE: CRIBADO DEL MATERIAL, ACARREOS DENTRO DE LA OBRA, INCORPORACION DE HUMEDAD, COMPACTACION DEL 85% PROCTOR, MANO DE OBRA, , HERRAMIENTA Y EQUIPO NECESARIO. </t>
  </si>
  <si>
    <t xml:space="preserve">PLANTILLA COMPACTADA CON EQUIPO MECANICO DE 10 CMS. DE ESPESOR EN ZANJAS, CON MATERIAL SELECCIONADO PRODUCTO DE BANCO LIBRE DE BOLEO MAYOR DE 3". INCLUYE: CRIBADO DEL MATERIAL, ACARREOS DENTRO DE LA OBRA, INCORPORACION DE HUMEDAD, COMPACTACION DEL 85% PROCTOR, MANO DE OBRA, , HERRAMIENTA Y EQUIPO NECESARIO. </t>
  </si>
  <si>
    <t xml:space="preserve">RELLENO COMPACTADO CON EQUIPO MECANICO MANUAL EN CAPAS DE 20 CMS. EN CEPA, CON MATERIAL SELECCIONADO PRODUCTO DE LA EXCAVACION (CRIBADO POR LA MALLA DE 2 1/2") LIBRE DE BOLEO MAYOR DE 3" , COMPACTADO AL 90% PROCTOR. INCLUYE: CRIBADO DEL MATERIAL, ACARREOS DENTRO DE LA OBRA, INCORPORACION DE HUMEDAD, MANO DE OBRA, HERRAMIENTA Y EQUIPO NECESARIO. </t>
  </si>
  <si>
    <t>ML</t>
  </si>
  <si>
    <t>PZA</t>
  </si>
  <si>
    <t>CARGA Y RETIRO DE MATERIAL MIXTO, SOBRANTE NO UTILIZABLE PRODUCTO DE LA EXCAVACION FUERA DE LA OBRA (15 KM), HASTA EL LUGAR INDICADO POR SUPERVISION, INCLUYE: ACARREOS DENTRO DE LA OBRA, MANO DE OBRA, HERRAMIENTA Y EQUIPO NECESARIO.</t>
  </si>
  <si>
    <t>SUB TOTAL : SANEAMIENTO DE AGUA POTABLE</t>
  </si>
  <si>
    <t>SUB TOTAL :  SANEAMIENTO DE LA RED DE DRENAJE</t>
  </si>
  <si>
    <t>IV.- GUARNICIONES</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</si>
  <si>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</si>
  <si>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CONFINAMIENTO DE GUARNICION CON MATERIAL SELECCIONADO PRODUCTO DE LA EXCAVACION, LIBRE DE BOLEOS DE MAS DE 3", PRODUCTO DE LA EXCAVACION: INCLUYE MANO DE OBRA Y HERRAMIENTA.</t>
  </si>
  <si>
    <t>SUMINISTRO Y APLICACIÓN DE PINTURA VINILICA AHULADA MARCA COMEX, EN COLOR BLANCO O AMARILLO (PREVIAMENTE AUTORIZADO) EN TRAMOS RECTOS Y ROJO EN CURVAS, A DOS MANOS EN GUANICIONES DE CONCRETO, INCLUYE: PREPARACION DE LA SUPERFICIE, LIMPIEZA, MATERIALES, MANO DE OBRA Y HERRAMIENTA.</t>
  </si>
  <si>
    <t>DEMOLICION DE GUARNICIONES DE CONCRETO EXISTENTES POR ENCONTRARSE EN MALAS CONDICIONES Y/O NO DAR LOS NIVELES DE PROYECTO. INCLUYE: CORTE CON CORTADORA DE DISCO, CARGA Y RETIRO DE ESCOMBRO FUERA DE LA OBRA HASTA EL LUGAR INDICADO POR LA SUPERVISION, LA MANO DE OBRA, HERRAMIENTA Y EQUIPO NECESARIO.</t>
  </si>
  <si>
    <t>SUB TOTAL :  GUARNICIONES</t>
  </si>
  <si>
    <t>M2</t>
  </si>
  <si>
    <t>SUB TOTAL :  TERRACERIAS</t>
  </si>
  <si>
    <t>SUB TOTAL :  PAVIMENTACION</t>
  </si>
  <si>
    <t>SUB TOTAL :  SEÑALAMIENTO  VERTICAL Y HORIZONTAL</t>
  </si>
  <si>
    <t xml:space="preserve">TOTAL : </t>
  </si>
  <si>
    <t>SUMINISTRO E INSTALACIÓN DE TUBERÍA CONDUIT DE PVC PARED GRUESA, DE 2" DE DIAMETRO. PARA PREPARACIÓN DE INSTALACIÓN ELECTRICA EN ALUMBRADO PÚBLICO. INCLUYE: TRAZO, EXCAVACIÓN, RELLENO COMPACTADO AL 85% MINIMO, MATERIAL DIVERSO DE PROTECIÓN EN LOS EXTREMOS PARA EVITAR LA INTRODUCCIÓN DE CUALQUIER MATERIAL, MANO DE OBRA, HERRAMIENTA Y EQUIPO.</t>
  </si>
  <si>
    <t>CONSTRUCCION DE ATRAQUES DE CONCRETO F´C=200 KG/CM2 T.M.A. 3/4" REV. NORMAL. ELABORADO EN OBRA. INCLUYE: ELABORACION, COLADO Y VIBRADO DE CONCRETO, CIMBRADO Y DESCIMBRADO, MATERIALES, MANO DE OBRA, HERRAMIENTA Y EQUIPO NECESARIO.</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</si>
  <si>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</si>
  <si>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 DE ESPESOR EN ZANJAS, CON MATERIAL SELECCIONADO PRODUCTO DE EXCAVACION LIBRE DE BOLEO MAYOR DE 3". INCLUYE: CRIBADO DEL MATERIAL, ACARREOS DENTRO DE LA OBRA, INCORPORACION DE HUMEDAD, COMPACTACION DEL 85% PROCTOR, MANO DE OBRA, , HERRAMIENTA Y EQUIPO NECESARIO. </t>
  </si>
  <si>
    <t xml:space="preserve">PLANTILLA COMPACTADA CON EQUIPO MECANICO DE 10 CM DE ESPESOR EN ZANJAS, CON MATERIAL SELECCIONADO PRODUCTO DE BANCO LIBRE DE BOLEO MAYOR DE 3". INCLUYE: CRIBADO DEL MATERIAL, ACARREOS DENTRO DE LA OBRA, INCORPORACION DE HUMEDAD, COMPACTACION DEL 85% PROCTOR, MANO DE OBRA, , HERRAMIENTA Y EQUIPO NECESARIO. </t>
  </si>
  <si>
    <t xml:space="preserve">RELLENO COMPACTADO CON EQUIPO MECANICO MANUAL EN CAPAS DE 20 CM EN CEPA CON MATERIAL SELECCIONADO PRODUCTO DE LA EXCAVACION (CRIBADO POR LA MALLA DE 2 1/2") LIBRE DE BOLEO MAYOR DE 3", COMPACTADO AL 90% PROCTOR. INCLUYE: CRIBADO DEL MATERIAL, ACARREOS DENTRO DE LA OBRA, INCORPORACION DE HUMEDAD, MANO DE OBRA, HERRAMIENTA Y EQUIPO NECESARIO. </t>
  </si>
  <si>
    <t xml:space="preserve">RELLENO COMPACTADO CON EQUIPO MECANICO MANUAL EN CAPAS DE 20 CM EN CEPA CON MATERIAL SELECCIONADO PRODUCTO DE BANCO LIBRE DE BOLEO MAYOR DE 3" , COMPACTADO AL 90% PROCTOR. INCLUYE: CRIBADO DEL MATERIAL, ACARREOS DENTRO DE LA OBRA, INCORPORACION DE HUMEDAD, MANO DE OBRA, HERRAMIENTA Y EQUIPO NECESARIO. </t>
  </si>
  <si>
    <t>SUMINISTRO Y COLOCACION DE CODO 45º x 6" DE DIAMETRO DE P.V.C. SANITARIO. PARA  DESCARGA  DOMICILIARIA.  INCLUYE: MANIOBRAS, EMPAQUES, MATERIALES, MANO DE OBRA Y HERRAMIENTA.</t>
  </si>
  <si>
    <t>CONSTRUCCION DE REGISTRO SANITARIO DE 40x60 CM Y HASTA 1.20 M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ARMADO CON VARILLA CORRUGADA DEL No.3 @ 10 CM, AMBOS SENTIDOS SOLDADAS, MARCO A BASE DE ANGULO DE FIERRO DE 1 1/2" x 1 1/2" x 1/8" Y CONTRAMARCO CON ANGULO DE FIERRO DE 2" x 2" x 1/8" DE ESPESOR. INCLUYE: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t>
  </si>
  <si>
    <t>DEMOLICION TOTAL DE POZOS DE VISITA TIPO COMUN, HASTA 3.00 M DE PROFUNDIDAD, POR NO DAR LOS NIVELES Y/O ALINEACION DE LA RED DE ALCANTARILLADO DE PROYECTO. INCLUYE: CARGA Y RETIRO DE ESCOMBRO FUERA DE OBRA HASTA EL LUGAR INDICADO POR LA SUPERVISION, MANO DE OBRA, HERRAMIENTA Y EQUIPO NECESARIO.</t>
  </si>
  <si>
    <t>ELABORACION DE TAPA DE PROVISIONAL DE MADERA PARA POZO DE VISITA PARA PERMITIR EL TRANSITO DEL EQUIPO DE  CONSTRUCCION. INCLUYE: COLOCACION, MATERIALES, MANO DE OBRA Y HERRAMIENTA.</t>
  </si>
  <si>
    <r>
      <t xml:space="preserve">SUMINISTRO Y COLOCACION DE </t>
    </r>
    <r>
      <rPr>
        <b/>
        <sz val="8"/>
        <rFont val="Arial"/>
        <family val="2"/>
      </rPr>
      <t>BROCAL DE Fo.Fo. CIEGO TIPO PESADO</t>
    </r>
    <r>
      <rPr>
        <sz val="8"/>
        <rFont val="Arial"/>
        <family val="2"/>
      </rPr>
      <t xml:space="preserve"> PARA POZO DE VISITA, INCLUYE: LOSA DE 1.20x1.20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</si>
  <si>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t>DIRECCIÓN DE INFRAESTRUCTURA VIAL Y MOVILIDAD URBANA</t>
  </si>
  <si>
    <t>III.- SANEAMIENTO DE LA RED DE DRENAJE</t>
  </si>
  <si>
    <t>DESMONTE Y REUBICACION DE ESTRUCTURAS URBANAS EXISTENTES, COMO SON POSTES, LUMINARIAS, SEÑALAMIENTO ALTOS VERTICALES, ANUNCIOS, ETC. INCLUYE MANIOBRAS, DESMONTE DE SECCIONES DEL POSTE, LAMPARA, BASES DE CONCRETO, REGISTRO ELECTRICO, HERRAJES, ACCESORIOS, EQUIPO, MANO DE OBRA, HERRAMIENTA, ESTIBA, TRASLADO, ACARREOS, REINSTALACION Y TODO LO NECESARIO PARA SU CORRECTA EJECUCION. P.U.O.T.</t>
  </si>
  <si>
    <t>I.-OBRA PRELIMINAR</t>
  </si>
  <si>
    <t>SUB TOTAL : OBRA PRELIMINAR</t>
  </si>
  <si>
    <t>II.-SANEAMIENTO DE AGUA POTABLE</t>
  </si>
  <si>
    <t>OBRA PRELIMINAR</t>
  </si>
  <si>
    <t>M3-KM</t>
  </si>
  <si>
    <t>SUMINISTRO Y COLOCACION DE SILLETAS  DE P.V.C. SANITARIA  DE 8" x 6"  DE DIAMETRO, PARA CONEXION DE DESCARGA DOMICILIARIA A LA RED MUNICIPAL. INCLUYE: ABRAZADERAS GALVANIZADA DE 8" DE DIAMETRO, PEGAMENTO, MATERIAL, MANO DE OBRA Y HERRAMIENTA.</t>
  </si>
  <si>
    <t>UBICACION : LA PAZ.</t>
  </si>
  <si>
    <t>MUNICIPIO : LA PAZ, B.C.S.</t>
  </si>
  <si>
    <t xml:space="preserve">RELLENO COMPACTADO CON EQUIPO MECANICO MANUAL EN CAPAS DE 20 CMS. EN CEPA, CON MATERIAL SELECCIONADO PRODUCTO DE BANCO (CRIBADO POR LA MALLA DE 2 1/2") LIBRE DE BOLEO MAYOR DE 3", COMPACTADO AL 90% PROCTOR. INCLUYE: CRIBADO DEL MATERIAL, ACARREOS DENTRO DE LA OBRA, INCORPORACION DE HUMEDAD, MANO DE OBRA, HERRAMIENTA Y EQUIPO NECESARIO. </t>
  </si>
  <si>
    <r>
      <t>CARGA Y ACARREO POR MEDIOS MECANICOS DEL</t>
    </r>
    <r>
      <rPr>
        <sz val="8"/>
        <color rgb="FFFF0000"/>
        <rFont val="Arial"/>
        <family val="2"/>
      </rPr>
      <t xml:space="preserve"> </t>
    </r>
    <r>
      <rPr>
        <b/>
        <sz val="8"/>
        <rFont val="Arial"/>
        <family val="2"/>
      </rPr>
      <t>MATERIAL PRODUCTO DEL CORTE Y DEMOLICION NO UTILIZABLE</t>
    </r>
    <r>
      <rPr>
        <sz val="8"/>
        <rFont val="Arial"/>
        <family val="2"/>
      </rPr>
      <t xml:space="preserve"> PARA EL PRIMER KILOMETRO DE DISTANCIA. INCLUYE: HERRAMIENTA Y EL EQUIPO NECESARIO.</t>
    </r>
  </si>
  <si>
    <r>
      <t>ACARREO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</si>
  <si>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</si>
  <si>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rPr>
        <b/>
        <sz val="8"/>
        <rFont val="Arial"/>
        <family val="2"/>
      </rPr>
      <t>LIMPIEZA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</si>
  <si>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COLOCACION DE SEÑAL TIPO </t>
    </r>
    <r>
      <rPr>
        <b/>
        <sz val="8"/>
        <rFont val="Arial"/>
        <family val="2"/>
      </rPr>
      <t xml:space="preserve">REGLAMENTARIA (RESTRICTIVA Y/O PREVENTIVA) </t>
    </r>
    <r>
      <rPr>
        <sz val="8"/>
        <rFont val="Arial"/>
        <family val="2"/>
      </rPr>
      <t>SEGUN NORMAS DE LA DIRECCION DE TRANSITO MUNICIPAL DE 86 x 86 CM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</si>
  <si>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</si>
  <si>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REPOSICION DE TUBERIA DE ALBAÑAL DE CONCRETO DE 8" DE DIAM.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</si>
  <si>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</si>
  <si>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REPOSICION DE TUBERIA DE</t>
    </r>
    <r>
      <rPr>
        <b/>
        <sz val="8"/>
        <rFont val="Arial"/>
        <family val="2"/>
      </rPr>
      <t xml:space="preserve"> ASBESTO-CEMENTO DE 4"</t>
    </r>
    <r>
      <rPr>
        <sz val="8"/>
        <rFont val="Arial"/>
        <family val="2"/>
      </rPr>
      <t xml:space="preserve"> DE DIAMETRO POR </t>
    </r>
    <r>
      <rPr>
        <b/>
        <sz val="8"/>
        <rFont val="Arial"/>
        <family val="2"/>
      </rPr>
      <t>TUBERIA DE PVC. HIDRAULICO ANGER (RD-32.5) DE 4"</t>
    </r>
    <r>
      <rPr>
        <sz val="8"/>
        <rFont val="Arial"/>
        <family val="2"/>
      </rPr>
      <t xml:space="preserve"> DE DIAMETRO. INCLUYE: TRAZO, NIVELACION, SUMINISTRO, INSTALACION, JUNTEO, LIMPIEZA, PRUEBA HIDRAULICA, INTERCONEXION A LA RED MUNICIPAL, SONDEO PARA LA LOCALIZACION DE TUBERIA, MANO DE OBRA Y HERRAMIENTA, U.O.T.</t>
    </r>
  </si>
  <si>
    <t>SUMINISTRO E INSTALACION DE JUNTAS GIBAULT DE Fo.Fo. DE 4" DE DIAMETRO. INCLUYE: MANIOBRAS, INSTALACION, LIMPIEZA, PRUEBA HIDRAULICA, MANO DE OBRA Y HERRAMIENTA.</t>
  </si>
  <si>
    <r>
      <rPr>
        <b/>
        <sz val="8"/>
        <rFont val="Arial"/>
        <family val="2"/>
      </rPr>
      <t>TRAZO Y NIVELACION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</si>
  <si>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t>SUMINISTRO E INSTALACION DE COPLE DE REPARACION DE PVC HIDRAULICO ANGER DE 4" DE DIAMETRO. INCLUYE: MANIOBRAS, INSTALACION, LIMPIEZA, PRUEBA HIDRAULICA, MANO DE OBRA Y  HERRAMIENTA.</t>
  </si>
  <si>
    <r>
      <rPr>
        <b/>
        <sz val="8"/>
        <rFont val="Arial"/>
        <family val="2"/>
      </rPr>
      <t xml:space="preserve">DEMOLICION DE CARPETA ASFALTICA EXISTENTE HASTA 10 CM. DE ESPESOR, </t>
    </r>
    <r>
      <rPr>
        <sz val="8"/>
        <rFont val="Arial"/>
        <family val="2"/>
      </rPr>
      <t xml:space="preserve">APROXIMADO, POR MEDIOS MECANICOS. INCLUYE: BARRIDO Y LIMPIEZA PREVIA (RETIRO DE LOS MATERIALES FUERA DE LA OBRA), DISGREGADO, ACAMELLONADO, EN ZONAS DE CRUCEROS CON OTRAS AVENIDAS REALIZAR EL CORTE PREVIO CON DISCO DE 3 MM. (1/8”) DE ANCHO, CON CORTADORA EN PAVIMENTO DE CONCRETO HIDRÁULICO Y/O ASFALTO, PARA EL PERFILADO EN BOCACALLES, SEÑALAMIENTO PREVENTIVO, LA MANO DE OBRA, HERRAMIENTA Y EQUIPO NECESARIO. </t>
    </r>
    <r>
      <rPr>
        <b/>
        <sz val="8"/>
        <color rgb="FF0000FF"/>
        <rFont val="Arial"/>
        <family val="2"/>
      </rPr>
      <t>(SE ACEPTARA UNICAMENTE EL USO DE MAQUINA RECUPERADORA).</t>
    </r>
  </si>
  <si>
    <r>
      <rPr>
        <b/>
        <sz val="8"/>
        <color rgb="FF0000FF"/>
        <rFont val="Arial"/>
        <family val="2"/>
      </rPr>
      <t>RECUPERACION DE BASE HIDRAULICA EXISTENTE EN MAL ESTADO DE HASTA 20 CM</t>
    </r>
    <r>
      <rPr>
        <sz val="8"/>
        <rFont val="Arial"/>
        <family val="2"/>
      </rPr>
      <t>. DE ESPESOR COMPACTOS APROXIMADO, POR MEDIOS MECANICOS. INCLUYE: BARRIDO Y LIMPIEZA PREVIA (RETIRO DE LOS MATERIALES FUERA DE LA OBRA), DISGREGADO DE LA CARPETA,  ACAMELLONADO, CARGA Y ACARREO DEL MATERIAL NO UTILIZABLE FUERA DE LA OBRA HASTA DONDE LO INDIQUE LA SUPERVISION PARA SU ALMACENAJE Y POSTERIOR REUTILIZACION, LA MANO DE OBRA, HERRAMIENTA Y EQUIPO NECESARIO.</t>
    </r>
  </si>
  <si>
    <r>
      <rPr>
        <b/>
        <sz val="8"/>
        <rFont val="Arial"/>
        <family val="2"/>
      </rPr>
      <t>TRATAMIENTO Y</t>
    </r>
    <r>
      <rPr>
        <sz val="8"/>
        <rFont val="Arial"/>
        <family val="2"/>
      </rPr>
      <t xml:space="preserve"> </t>
    </r>
    <r>
      <rPr>
        <b/>
        <sz val="8"/>
        <rFont val="Arial"/>
        <family val="2"/>
      </rPr>
      <t>CONFORMACION DE LA SUBRASANTE</t>
    </r>
    <r>
      <rPr>
        <sz val="8"/>
        <rFont val="Arial"/>
        <family val="2"/>
      </rPr>
      <t xml:space="preserve"> POR MEDIOS MECANICOS CON MATERIAL SELECCIONADO DEL LUGAR. INCLUYE: ESCARIFICADO, CORTE PARA LA ELABORACION DE CAJA (ESPESOR DE HASTA 15 CM), ACAMELLONADO, INCORPORACION DE HUMEDAD OPTIMA, PAPEO, TENDIDO, AFINE Y COMPACTACION AL 95% DE SU PVSM. DE LA PRUEBA PROCTOR MODIFICADA (ASSHTO). CON UN ESPESOR DE 30 CM, COMPACTOS, CARGA Y ACARREOS FUERA DE OBRA HASTA EL SITIO AUTORIZADO DEL MATERIAL EXCEDENTE; TRAZO Y NIVELACION PARA DAR NIVELES DE PROYECTO, LA MANO DE OBRA Y EL EQUIPO NECESARIO. P.U.O.T.</t>
    </r>
  </si>
  <si>
    <r>
      <rPr>
        <b/>
        <sz val="8"/>
        <rFont val="Arial"/>
        <family val="2"/>
      </rPr>
      <t>TRAZO Y NIVELACION PARA PAVIMENTACION.</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</si>
  <si>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CONSTRUCCION DE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</si>
  <si>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t>CONSTRUCCION DE BANQUETAS</t>
  </si>
  <si>
    <t>V.- CONSTRUCCION DE BANQUETAS</t>
  </si>
  <si>
    <r>
      <t xml:space="preserve">CONSTRUCCION DE </t>
    </r>
    <r>
      <rPr>
        <b/>
        <sz val="8"/>
        <rFont val="Arial"/>
        <family val="2"/>
      </rPr>
      <t>BANQUETAS DE 8 CM DE ESPESOR, ACABADO, PULIDO Y RAYADO ESCOBILLADO,</t>
    </r>
    <r>
      <rPr>
        <sz val="8"/>
        <rFont val="Arial"/>
        <family val="2"/>
      </rPr>
      <t xml:space="preserve"> EN LOSAS DE 1.50 M DE ANCHO EN PROMEDIO, SE USARA EL SISTEMA DE LOSAS INTERCALADAS CON UNA RELACION LARGO/ANCHO DE HASTA 1.50, JUNTAS FRIAS ACABADO CON VOLTEADOR.  EL CONCRETO SERA </t>
    </r>
    <r>
      <rPr>
        <b/>
        <sz val="8"/>
        <rFont val="Arial"/>
        <family val="2"/>
      </rPr>
      <t xml:space="preserve">F´c= 150 KG/CM2. </t>
    </r>
    <r>
      <rPr>
        <sz val="8"/>
        <rFont val="Arial"/>
        <family val="2"/>
      </rPr>
      <t xml:space="preserve">T.M.A. 3/4". REV. DE 8 A 10 CM PREMEZCLADO ELABORADO EN PLANTA, INCLUYE: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</si>
  <si>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</si>
  <si>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BANCO,</t>
    </r>
    <r>
      <rPr>
        <sz val="8"/>
        <rFont val="Arial"/>
        <family val="2"/>
      </rPr>
      <t xml:space="preserve"> LIBRE DE BOLEO MAYOR DE 3", EN CAPAS DE 20 CM, COMPACTADO AL 85% PROCTOR, EN AREAS DE BANQUETAS Y ADYACENTES, PARA DAR NIVELES DE PROYECTO, SEGUN INDICACIONES DE SUPERVISION. INCLUYE: CRIBADO DEL MATERIAL, ACARREOS DENTRO DE LA OBRA, INCORPORACION DE HUMEDAD, MANO DE OBRA, HERRAMIENTA Y EQUIPO NECESARIO. </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</si>
  <si>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</si>
  <si>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</si>
  <si>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t xml:space="preserve">SUMINISTRO Y COLOCACIÓN DE </t>
    </r>
    <r>
      <rPr>
        <b/>
        <sz val="8"/>
        <rFont val="Arial"/>
        <family val="2"/>
      </rPr>
      <t>REGISTRO ELÉCTRICO</t>
    </r>
    <r>
      <rPr>
        <sz val="8"/>
        <rFont val="Arial"/>
        <family val="2"/>
      </rPr>
      <t xml:space="preserve"> DE 40x40x60 Cm, A BASE DE </t>
    </r>
    <r>
      <rPr>
        <b/>
        <sz val="8"/>
        <rFont val="Arial"/>
        <family val="2"/>
      </rPr>
      <t>CONCRETO F'c = 150 Kg/Cm2.</t>
    </r>
    <r>
      <rPr>
        <sz val="8"/>
        <rFont val="Arial"/>
        <family val="2"/>
      </rPr>
      <t xml:space="preserve"> T.M.A. 3/4". REV. DE 8 A 10 CMS. CON UN ESPESOR DE 10 CM. PISO DE GRAVA, APLANADO INTERIOR PULIDO FINO, MARCO Y CONTRAMARCO METALICOS GALVANIZADOS ÁNGULO 1 1/2"x 1/4" Y TAPA DE CONCRETO ARMADO CON VARILLA CORRUGADA ALTA RESISTENCIA DEL No.2 @ 10 CM.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SOLDAR, LA TAPA DEL REGISTRO AL CONTRAMARCO DEL MISMO Y EL SELLADO DEL INTERIOR DE LOS DUCTOS DE LA CANALIZACION CON SILICON DE POLIURETANO TIPO A1, MINIMO 15 CM, CUBRIENDO EL ESPESOR DE LA PARED DEL REGISTRO)
NOTA: EL REGISTRO DEBERA SER PRECOLADO FUERA DEL SITIO DE LA OBRA</t>
    </r>
  </si>
  <si>
    <r>
      <rPr>
        <b/>
        <sz val="8"/>
        <rFont val="Arial"/>
        <family val="2"/>
      </rPr>
      <t>CARGA Y RETIRO DE MATERIAL MIXTO,</t>
    </r>
    <r>
      <rPr>
        <sz val="8"/>
        <rFont val="Arial"/>
        <family val="2"/>
      </rPr>
      <t xml:space="preserve"> SOBRANTE NO UTILIZABLE PRODUCTO DE LOS TRABAJOS REALIZADOS, FUERA DE LA OBRA HASTA EL SITIO AUTORIZADO, SEGUN LO INDIQUE LA SUPERVISION. INCLUYE: ACARREOS DENTRO DE LA OBRA, MANO DE OBRA, HERRAMIENTA Y EQUIPO NECESARIO.</t>
    </r>
  </si>
  <si>
    <t>SUB TOTAL :  CONSTRUCCION DE BANQUETAS</t>
  </si>
  <si>
    <t>VIII.-</t>
  </si>
  <si>
    <t>VI.- TERRACERIAS</t>
  </si>
  <si>
    <t>VII.- PAVIMENTACION</t>
  </si>
  <si>
    <t>VIII.- SEÑALAMIENTO VERTICAL Y HORIZONTAL</t>
  </si>
  <si>
    <r>
      <t xml:space="preserve">CONSTRUCCION DE </t>
    </r>
    <r>
      <rPr>
        <b/>
        <sz val="8"/>
        <rFont val="Arial"/>
        <family val="2"/>
      </rPr>
      <t>POZO DE VISITA TIPO COMUN DE 1.80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</si>
  <si>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</si>
  <si>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rPr>
        <b/>
        <sz val="8"/>
        <rFont val="Arial"/>
        <family val="2"/>
      </rPr>
      <t>TOMA DE AGUA POTABLE DE 4"x1/2"</t>
    </r>
    <r>
      <rPr>
        <sz val="8"/>
        <rFont val="Arial"/>
        <family val="2"/>
      </rPr>
      <t xml:space="preserve"> CON TUBO KITEC DE 1/2" DE DIAMETRO. INCLUYE: ABRAZADERA DE PVC TIPO-II. C/VALVULA DE INSER.Y SACABOCADO INTEGRADO FLOTAP DE 4"x3/4", REDUCCION DE 3/4" A 1/2", INSERTOS Y CONECTORES PARA KITEC, TUBO KITEC DE 1/2" DE DIAM. VALVULA DE ANGULO TIPO BOLA, VALVULA MUNICIPAL DE BLOQUEO SENCILLO, CAJA DE PROTECCION DE PVC (EN LA PARTE SUPERIOR DE 17"x11 3/4" Y BASE DE 15 3/4" x 21") POR 12" DE ALTURA COLOCADA SOBRE PLANTILLA DE MORTERO DE CEMENTO-ARENA 1:3 DE 6 CMS. DE ESPEROR, PREVIO EL NIVELADO Y COMPACTACION DEL TERRENO NATURAL. MATERIALES, MANO DE OBRA Y HERRAMIENTA. PARA </t>
    </r>
    <r>
      <rPr>
        <b/>
        <sz val="8"/>
        <rFont val="Arial"/>
        <family val="2"/>
      </rPr>
      <t>RED DE AGUA POTABLE DE PVC HIDRAULICO DE 4" ( 101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 </t>
    </r>
    <r>
      <rPr>
        <b/>
        <sz val="8"/>
        <rFont val="Arial"/>
        <family val="2"/>
      </rPr>
      <t>(LONGITUD DE 9.00 MTS, LARGA).</t>
    </r>
  </si>
  <si>
    <r>
      <rPr>
        <b/>
        <sz val="8"/>
        <rFont val="Arial"/>
        <family val="2"/>
      </rPr>
      <t>TOMA DE AGUA POTABLE DE 4"x1/2"</t>
    </r>
    <r>
      <rPr>
        <sz val="8"/>
        <rFont val="Arial"/>
        <family val="2"/>
      </rPr>
      <t xml:space="preserve"> CON TUBO KITEC DE 1/2" DE DIAMETRO. INCLUYE: ABRAZADERA DE PVC TIPO-II. C/VALVULA DE INSER.Y SACABOCADO INTEGRADO FLOTAP DE 4"x3/4", REDUCCION DE 3/4" A 1/2", INSERTOS Y CONECTORES PARA KITEC, TUBO KITEC DE 1/2" DE DIAM. VALVULA DE ANGULO TIPO BOLA, VALVULA MUNICIPAL DE BLOQUEO SENCILLO, CAJA DE PROTECCION DE PVC (EN LA PARTE SUPERIOR DE 17"x11 3/4" Y BASE DE 15 3/4" x 21") POR 12" DE ALTURA COLOCADA SOBRE PLANTILLA DE MORTERO DE CEMENTO-ARENA 1:3 DE 6 CMS. DE ESPEROR, PREVIO EL NIVELADO Y COMPACTACION DEL TERRENO NATURAL. MATERIALES, MANO DE OBRA Y HERRAMIENTA. PARA </t>
    </r>
    <r>
      <rPr>
        <b/>
        <sz val="8"/>
        <rFont val="Arial"/>
        <family val="2"/>
      </rPr>
      <t>RED DE AGUA POTABLE DE PVC HIDRAULICO DE 4" ( 101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 </t>
    </r>
    <r>
      <rPr>
        <b/>
        <sz val="8"/>
        <rFont val="Arial"/>
        <family val="2"/>
      </rPr>
      <t>(LONGITUD DE 4.00 MTS, CORTA).</t>
    </r>
  </si>
  <si>
    <r>
      <t xml:space="preserve">GUARNICION DE CONCRETO </t>
    </r>
    <r>
      <rPr>
        <b/>
        <sz val="8"/>
        <rFont val="Arial"/>
        <family val="2"/>
      </rPr>
      <t>F´c=150 kg/cm2</t>
    </r>
    <r>
      <rPr>
        <sz val="8"/>
        <rFont val="Arial"/>
        <family val="2"/>
      </rPr>
      <t>. R.N. T.M.A. 19 MM. DE 15X20X40 CM DE SECCION TRAPEZOIDAL, CORTE DE JUNTAS VERTICALES CON CORTADORA DE DISCO DE DIAMANTE A UNA PROFUNDIDAD DE 1/3 DEL PERALTE DE LA GUARNICION, LA MODULACION SERÁ INDICADA POR SUPERVISIÓN, SELLADO DE LA JUNTA CON CINTILLA DE POLIETILENO Y SELLADOR AUTONIVELANTE A BASE DE  POLIURETANO-ASFALTO TIPO SONOMERIC 1 Ó SIMILAR.  INCLUYE: CIMBRA, DESCIMBRADO, ELABORACION, COLADO, VIBRADO Y CURADO DEL CONCRETO, TRANSPORTE A LA SIGUIENTE POSICION, MATERIALES, MANO DE OBRA Y HERRAMIENTA.</t>
    </r>
  </si>
  <si>
    <r>
      <t>SUMINSTRO Y COLOCACION DE</t>
    </r>
    <r>
      <rPr>
        <b/>
        <sz val="8"/>
        <rFont val="Arial"/>
        <family val="2"/>
      </rPr>
      <t xml:space="preserve"> LOSETA PODOTÁCTIL DE CONCRETO POLIMÉRICO,</t>
    </r>
    <r>
      <rPr>
        <sz val="8"/>
        <rFont val="Arial"/>
        <family val="2"/>
      </rPr>
      <t xml:space="preserve"> 30 x 30 x 1.7 CM. COLOR AUTORIZADO POR SUPERVISION PARA INDICAR CAMBIO DE TRAYECTORIA, PARADA DE AUTOBUCES, RAMPAS Y CRUCES. INCLUYE: COLOCACIÓN QUE SERA CON ADHESIVO CERÁMICO (PEGA-PISO), FLETE, MATERIAL, MANO DE OBRA, HERRAMIENTA Y EQUIPO NECESARIO.  (P.U.O.T.).</t>
    </r>
  </si>
  <si>
    <r>
      <rPr>
        <b/>
        <sz val="8"/>
        <color rgb="FF0000FF"/>
        <rFont val="Arial"/>
        <family val="2"/>
      </rPr>
      <t>TRATAMIENTO Y CONFORMACION DE BASE HIDRAULICA POR MEDIOS MECANICOS CON MATERIAL PRODUCTO DE LA RECUPERACION.</t>
    </r>
    <r>
      <rPr>
        <sz val="8"/>
        <rFont val="Arial"/>
        <family val="2"/>
      </rPr>
      <t xml:space="preserve"> INCLUYE: ESCARIFICADO, MEJORAMIENTO CON  MATERIAL PETREO PROVENIENTE DE BANCO AL 60%, CARGA Y ACARREO DEL MATERIAL DENTRO DE LA OBRA, ACAMELLONADO, INCORPORACION DE HUMEDAD OPTIMA, TENDIDO, AFINE Y COMPACTACION AL 95% DE SU PVSM, DE LA PRUEBA PROCTOR MODIFICADA (ASSHTO). CON UN</t>
    </r>
    <r>
      <rPr>
        <b/>
        <sz val="8"/>
        <rFont val="Arial"/>
        <family val="2"/>
      </rPr>
      <t xml:space="preserve"> ESPESOR DE 20 CMS.</t>
    </r>
    <r>
      <rPr>
        <sz val="8"/>
        <rFont val="Arial"/>
        <family val="2"/>
      </rPr>
      <t xml:space="preserve"> COMPACTOS. EL TRAZO Y NIVELACION PARA DAR NIVELES DE PROYECTO A LA BASE, LA MANO DE OBRA, HERRAMIENTA Y EL EQUIPO NECESARIO. P.U.O.T.</t>
    </r>
  </si>
  <si>
    <r>
      <rPr>
        <b/>
        <sz val="8"/>
        <rFont val="Arial"/>
        <family val="2"/>
      </rPr>
      <t xml:space="preserve">PINTURA DE RAYA CENTRAL, SE PINTARA UN ANCHO DE 10 CM </t>
    </r>
    <r>
      <rPr>
        <sz val="8"/>
        <rFont val="Arial"/>
        <family val="2"/>
      </rPr>
      <t xml:space="preserve">DE COLOR PREVIAMENTE AUTORIZADO CON PINTURA PARA TRAFICO MARCA SEMEX O EQUIVALENTE EN CALIDAD,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t>
    </r>
  </si>
  <si>
    <r>
      <rPr>
        <b/>
        <sz val="8"/>
        <rFont val="Arial"/>
        <family val="2"/>
      </rPr>
      <t xml:space="preserve">RAYAS PARA CRUCE DE PEATONES: </t>
    </r>
    <r>
      <rPr>
        <sz val="8"/>
        <rFont val="Arial"/>
        <family val="2"/>
      </rPr>
      <t>SUMINISTRO Y APLICACION DE PINTURA PARA TRAFICO DE COLOR PREVIAMENTE AUTORIZADO, CON PINTURA MARCA SEMEX O EQUIVALENTE EN CALIDAD, Y SE LE APLICARA UN REFLEJANTE CON MICROESFERA, EN CRUCES PEATONALES TIPO MARIMBA EN EL SENTIDO DE LA CIRCULACIÓN DE LOS VEHICULOS. CONSISTE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</si>
  <si>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APLICACIÓN DE PINTURA PARA TRAFICO DE COLOR PREVIAMENTE AUTORIZADO, MARCA SEMEX O EQUIVALENTE EN CALIDAD, Y SE LE APLICARA UN REFLEJANTE CON MICROESFERA. EN </t>
    </r>
    <r>
      <rPr>
        <b/>
        <sz val="8"/>
        <rFont val="Arial"/>
        <family val="2"/>
      </rPr>
      <t xml:space="preserve">RAYAS DE PARADA CONSISTENTE EN UNA RAYA DE 40 CM, </t>
    </r>
    <r>
      <rPr>
        <sz val="8"/>
        <rFont val="Arial"/>
        <family val="2"/>
      </rPr>
      <t>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</si>
  <si>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FABRICACION DE </t>
    </r>
    <r>
      <rPr>
        <b/>
        <sz val="8"/>
        <rFont val="Arial"/>
        <family val="2"/>
      </rPr>
      <t>RAMPAS PARA EL ACCESO</t>
    </r>
    <r>
      <rPr>
        <sz val="8"/>
        <rFont val="Arial"/>
        <family val="2"/>
      </rPr>
      <t xml:space="preserve"> DE PERSONAS CON ALGUNA DISCAPACIDAD, DE </t>
    </r>
    <r>
      <rPr>
        <b/>
        <sz val="8"/>
        <rFont val="Arial"/>
        <family val="2"/>
      </rPr>
      <t>CONCRETO DE 8 CM DE ESPESOR,</t>
    </r>
    <r>
      <rPr>
        <sz val="8"/>
        <rFont val="Arial"/>
        <family val="2"/>
      </rPr>
      <t xml:space="preserve"> Y CON UNA PENDIENTE MAXIMA DEL 8%, ACABADO PULIDO Y RAYADO TRANSVERSAL CON PEINE METALICO PARA DAR ACABADO ANTIDERRAPANTE,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</si>
  <si>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SUMINISTRO Y COLOCACION DE </t>
    </r>
    <r>
      <rPr>
        <b/>
        <sz val="8"/>
        <rFont val="Arial"/>
        <family val="2"/>
      </rPr>
      <t xml:space="preserve">CONCRETO HIDRAULICO PREMEZCLADO MR-42 KG/CM2 DE FRAGUADO A 7 (SIETE) DÍAS, </t>
    </r>
    <r>
      <rPr>
        <sz val="8"/>
        <rFont val="Arial"/>
        <family val="2"/>
      </rPr>
      <t>AUTOCURABLE HIDRATIUM O SIMILAR, T.M.A. DE 1 1/2". REV. DE 8 (± 2.0 CM.), MUESTREO EN OBRA, CEMENTO TIPO CPC40. SEGÚN NORMA NMX-C-414, AGREGADO GRUESO TRITURADO Y ARENA DE RIO. ELABORADO Y DOSIFICADO POR PESO EN PLANTA, EXTENDIDO EN LOSAS PARA PAVIMENTACIÓN CON</t>
    </r>
    <r>
      <rPr>
        <b/>
        <sz val="8"/>
        <rFont val="Arial"/>
        <family val="2"/>
      </rPr>
      <t xml:space="preserve"> ESPESOR DE 15 CM, </t>
    </r>
    <r>
      <rPr>
        <sz val="8"/>
        <rFont val="Arial"/>
        <family val="2"/>
      </rPr>
      <t xml:space="preserve">TENDIDO Y NIVELADO CON RODILLOS VIBRATORIOS, SEGUN SEA EL CASO, Y VIBRADO, MEMBRANA DE CURADO, AVIONADO CON CHECK ROD Y BULL FLOAT PARA UNA CORRECTA PLANICIDAD ACABADO CON PEINE METALICO DE CERDAS METALICAS ESPACIADOS @ 3/4" PARA DAR TEXTURA EN ACABADO RAYADO TRANSVERSAL, Y RAYADO LONGITUDINAL CON TELA DE YUTE;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</si>
  <si>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t>LICITACIÓN No LPO-000000007-016-2022</t>
  </si>
  <si>
    <t>IMPORTE DE LA PROPUESTA: $ -------------------------------------( ---------------- 00/100 M.N.), SIN INCLUIR EL I.V.A.</t>
  </si>
  <si>
    <t>OBRA: PAVIMENTACIÓN CON CONCRETO HIDRÁULICO DE 15.00 CMS. DE ESPESOR DE LA CALLE 16 DE SEPTIEMBRE, CRUCERO GRAL. FELIX ORTEGA</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</si>
</sst>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9"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sz val="8"/>
      <color indexed="8"/>
      <name val="Arial"/>
      <family val="2"/>
    </font>
    <font>
      <b/>
      <sz val="11"/>
      <name val="Arial"/>
      <family val="2"/>
    </font>
    <font>
      <b/>
      <sz val="9"/>
      <name val="Arial"/>
      <family val="2"/>
    </font>
    <font>
      <sz val="11"/>
      <color indexed="12"/>
      <name val="Arial"/>
      <family val="2"/>
    </font>
    <font>
      <b/>
      <sz val="11"/>
      <name val="Arial Narrow"/>
      <family val="2"/>
    </font>
    <font>
      <b/>
      <sz val="13"/>
      <color indexed="10"/>
      <name val="Arial"/>
      <family val="2"/>
    </font>
    <font>
      <sz val="10"/>
      <color rgb="FFFF0000"/>
      <name val="Arial"/>
      <family val="2"/>
    </font>
    <font>
      <sz val="8"/>
      <color rgb="FFFF0000"/>
      <name val="Arial"/>
      <family val="2"/>
    </font>
    <font>
      <b/>
      <sz val="8"/>
      <color rgb="FF0000FF"/>
      <name val="Arial"/>
      <family val="2"/>
    </font>
    <font>
      <sz val="8"/>
      <color rgb="FF0000FF"/>
      <name val="Arial"/>
      <family val="2"/>
    </font>
    <font>
      <sz val="11"/>
      <name val="Calibri"/>
      <family val="2"/>
      <scheme val="minor"/>
    </font>
    <font>
      <b/>
      <sz val="7"/>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55">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auto="1"/>
      </top>
      <bottom style="hair">
        <color indexed="64"/>
      </bottom>
      <diagonal/>
    </border>
    <border>
      <left style="hair">
        <color indexed="64"/>
      </left>
      <right/>
      <top style="thin">
        <color auto="1"/>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190">
    <xf numFmtId="0" fontId="0" fillId="0" borderId="0" xfId="0"/>
    <xf numFmtId="39" fontId="44" fillId="0" borderId="0" xfId="3677" applyFont="1" applyFill="1"/>
    <xf numFmtId="39" fontId="45" fillId="0" borderId="30" xfId="3677" applyFont="1" applyFill="1" applyBorder="1" applyAlignment="1" applyProtection="1">
      <alignment horizontal="centerContinuous"/>
    </xf>
    <xf numFmtId="39" fontId="46" fillId="0" borderId="32" xfId="3677" applyFont="1" applyFill="1" applyBorder="1" applyAlignment="1">
      <alignment horizontal="centerContinuous"/>
    </xf>
    <xf numFmtId="39" fontId="48" fillId="0" borderId="32" xfId="3677" quotePrefix="1" applyFont="1" applyFill="1" applyBorder="1" applyAlignment="1" applyProtection="1">
      <alignment horizontal="left"/>
    </xf>
    <xf numFmtId="39" fontId="49" fillId="0" borderId="9" xfId="3677" quotePrefix="1" applyFont="1" applyFill="1" applyBorder="1" applyAlignment="1" applyProtection="1">
      <alignment horizontal="left"/>
    </xf>
    <xf numFmtId="39" fontId="47" fillId="0" borderId="9" xfId="3677" applyFont="1" applyFill="1" applyBorder="1" applyAlignment="1" applyProtection="1">
      <alignment horizontal="centerContinuous"/>
    </xf>
    <xf numFmtId="39" fontId="46" fillId="0" borderId="10" xfId="3677" applyFont="1" applyFill="1" applyBorder="1" applyAlignment="1">
      <alignment horizontal="centerContinuous"/>
    </xf>
    <xf numFmtId="39" fontId="48" fillId="0" borderId="10" xfId="3677" quotePrefix="1" applyFont="1" applyFill="1" applyBorder="1" applyAlignment="1" applyProtection="1">
      <alignment horizontal="left"/>
    </xf>
    <xf numFmtId="39" fontId="50" fillId="0" borderId="10" xfId="3677" applyFont="1" applyFill="1" applyBorder="1"/>
    <xf numFmtId="39" fontId="46" fillId="0" borderId="9" xfId="3677" applyFont="1" applyFill="1" applyBorder="1"/>
    <xf numFmtId="39" fontId="47" fillId="0" borderId="10" xfId="3677" applyFont="1" applyFill="1" applyBorder="1" applyAlignment="1">
      <alignment horizontal="centerContinuous"/>
    </xf>
    <xf numFmtId="39" fontId="46" fillId="0" borderId="0" xfId="3677" applyFont="1" applyFill="1"/>
    <xf numFmtId="39" fontId="46" fillId="0" borderId="10" xfId="3677" applyFont="1" applyFill="1" applyBorder="1"/>
    <xf numFmtId="39" fontId="46" fillId="0" borderId="7" xfId="3677" applyFont="1" applyFill="1" applyBorder="1"/>
    <xf numFmtId="39" fontId="46" fillId="0" borderId="8" xfId="3677" applyFont="1" applyFill="1" applyBorder="1"/>
    <xf numFmtId="39" fontId="51" fillId="0" borderId="0" xfId="3677" applyFont="1" applyFill="1"/>
    <xf numFmtId="39" fontId="53" fillId="0" borderId="0" xfId="3677" applyFont="1" applyFill="1"/>
    <xf numFmtId="39" fontId="52" fillId="0" borderId="0" xfId="3677" quotePrefix="1" applyFont="1" applyFill="1" applyAlignment="1">
      <alignment horizontal="right"/>
    </xf>
    <xf numFmtId="39" fontId="54" fillId="0" borderId="0" xfId="3677" applyFont="1" applyFill="1"/>
    <xf numFmtId="39" fontId="54" fillId="0" borderId="2" xfId="3677" applyFont="1" applyFill="1" applyBorder="1"/>
    <xf numFmtId="39" fontId="45" fillId="0" borderId="0" xfId="3677" quotePrefix="1" applyFont="1" applyFill="1" applyAlignment="1">
      <alignment horizontal="right"/>
    </xf>
    <xf numFmtId="39" fontId="54" fillId="0" borderId="0" xfId="3677" applyFont="1" applyFill="1" applyBorder="1"/>
    <xf numFmtId="39" fontId="55" fillId="0" borderId="0" xfId="3677" applyFont="1" applyFill="1" applyAlignment="1">
      <alignment horizontal="left"/>
    </xf>
    <xf numFmtId="39" fontId="56" fillId="0" borderId="0" xfId="3677" applyFont="1" applyFill="1" applyAlignment="1">
      <alignment vertical="top" wrapText="1"/>
    </xf>
    <xf numFmtId="39" fontId="51" fillId="0" borderId="30" xfId="3677" applyFont="1" applyFill="1" applyBorder="1"/>
    <xf numFmtId="39" fontId="51" fillId="0" borderId="35" xfId="3677" applyFont="1" applyFill="1" applyBorder="1"/>
    <xf numFmtId="39" fontId="51" fillId="0" borderId="31" xfId="3677" applyFont="1" applyFill="1" applyBorder="1"/>
    <xf numFmtId="39" fontId="51" fillId="0" borderId="32" xfId="3677" applyFont="1" applyFill="1" applyBorder="1" applyAlignment="1" applyProtection="1">
      <alignment horizontal="center"/>
    </xf>
    <xf numFmtId="39" fontId="51" fillId="0" borderId="6" xfId="3677" applyFont="1" applyFill="1" applyBorder="1" applyAlignment="1" applyProtection="1">
      <alignment horizontal="center"/>
    </xf>
    <xf numFmtId="39" fontId="51" fillId="0" borderId="11" xfId="3677" applyFont="1" applyFill="1" applyBorder="1" applyAlignment="1" applyProtection="1">
      <alignment horizontal="center"/>
    </xf>
    <xf numFmtId="39" fontId="51" fillId="0" borderId="7" xfId="3677" applyFont="1" applyFill="1" applyBorder="1" applyAlignment="1" applyProtection="1">
      <alignment horizontal="center"/>
    </xf>
    <xf numFmtId="39" fontId="51" fillId="0" borderId="8" xfId="3677" applyFont="1" applyFill="1" applyBorder="1" applyAlignment="1" applyProtection="1">
      <alignment horizontal="center"/>
    </xf>
    <xf numFmtId="49" fontId="51" fillId="0" borderId="8" xfId="3677" applyNumberFormat="1" applyFont="1" applyFill="1" applyBorder="1" applyAlignment="1" applyProtection="1">
      <alignment horizontal="center"/>
    </xf>
    <xf numFmtId="39" fontId="4" fillId="0" borderId="0" xfId="3677" applyFont="1" applyFill="1"/>
    <xf numFmtId="49" fontId="44" fillId="0" borderId="36" xfId="3677" applyNumberFormat="1" applyFont="1" applyFill="1" applyBorder="1" applyAlignment="1">
      <alignment horizontal="right" vertical="top"/>
    </xf>
    <xf numFmtId="49" fontId="52" fillId="0" borderId="33" xfId="3677" applyNumberFormat="1" applyFont="1" applyFill="1" applyBorder="1" applyAlignment="1" applyProtection="1">
      <alignment horizontal="center" vertical="top"/>
    </xf>
    <xf numFmtId="39" fontId="2" fillId="0" borderId="33" xfId="3677" applyFont="1" applyFill="1" applyBorder="1" applyAlignment="1">
      <alignment horizontal="center"/>
    </xf>
    <xf numFmtId="39" fontId="2" fillId="0" borderId="33" xfId="3677" applyNumberFormat="1" applyFont="1" applyFill="1" applyBorder="1" applyProtection="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Fill="1" applyAlignment="1">
      <alignment horizontal="left"/>
    </xf>
    <xf numFmtId="39" fontId="44" fillId="0" borderId="3" xfId="3677" applyFont="1" applyFill="1" applyBorder="1" applyAlignment="1" applyProtection="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Fill="1" applyBorder="1" applyAlignment="1" applyProtection="1">
      <alignment horizontal="justify" vertical="top"/>
    </xf>
    <xf numFmtId="181" fontId="2" fillId="0" borderId="36" xfId="3677" applyNumberFormat="1" applyFont="1" applyFill="1" applyBorder="1" applyAlignment="1" applyProtection="1">
      <alignment horizontal="right" vertical="top"/>
    </xf>
    <xf numFmtId="39" fontId="52" fillId="0" borderId="33" xfId="3677" quotePrefix="1" applyFont="1" applyFill="1" applyBorder="1" applyAlignment="1" applyProtection="1">
      <alignment horizontal="center" vertical="top"/>
    </xf>
    <xf numFmtId="181" fontId="2" fillId="0" borderId="36" xfId="3677" applyNumberFormat="1" applyFont="1" applyFill="1" applyBorder="1" applyAlignment="1">
      <alignment horizontal="right" vertical="top"/>
    </xf>
    <xf numFmtId="49" fontId="58" fillId="0" borderId="33" xfId="3677" applyNumberFormat="1" applyFont="1" applyFill="1" applyBorder="1" applyAlignment="1" applyProtection="1">
      <alignment horizontal="center" vertical="top"/>
    </xf>
    <xf numFmtId="4" fontId="3" fillId="0" borderId="34" xfId="3678" applyNumberFormat="1" applyFont="1" applyFill="1" applyBorder="1" applyAlignment="1">
      <alignment horizontal="right"/>
    </xf>
    <xf numFmtId="4" fontId="3" fillId="0" borderId="42" xfId="3678" applyNumberFormat="1" applyFont="1" applyFill="1" applyBorder="1" applyAlignment="1" applyProtection="1">
      <alignment horizontal="right"/>
    </xf>
    <xf numFmtId="49" fontId="2" fillId="0" borderId="36" xfId="3677" applyNumberFormat="1" applyFont="1" applyFill="1" applyBorder="1" applyAlignment="1">
      <alignment horizontal="right" vertical="top"/>
    </xf>
    <xf numFmtId="39" fontId="3" fillId="0" borderId="33" xfId="3677" applyNumberFormat="1" applyFont="1" applyFill="1" applyBorder="1" applyAlignment="1" applyProtection="1"/>
    <xf numFmtId="39" fontId="59" fillId="0" borderId="33" xfId="3677" quotePrefix="1" applyFont="1" applyFill="1" applyBorder="1" applyAlignment="1" applyProtection="1">
      <alignment horizontal="center" vertical="top"/>
    </xf>
    <xf numFmtId="49" fontId="2" fillId="0" borderId="36" xfId="3677" applyNumberFormat="1" applyFont="1" applyFill="1" applyBorder="1" applyAlignment="1" applyProtection="1">
      <alignment horizontal="right" vertical="top"/>
    </xf>
    <xf numFmtId="39" fontId="52" fillId="0" borderId="43" xfId="3677" applyFont="1" applyFill="1" applyBorder="1" applyAlignment="1" applyProtection="1">
      <alignment horizontal="center" vertical="top" wrapText="1"/>
    </xf>
    <xf numFmtId="39" fontId="58" fillId="0" borderId="43" xfId="3677" applyFont="1" applyFill="1" applyBorder="1" applyAlignment="1" applyProtection="1">
      <alignment horizontal="center" vertical="top" wrapText="1"/>
    </xf>
    <xf numFmtId="4" fontId="3" fillId="0" borderId="1" xfId="3678" applyNumberFormat="1" applyFont="1" applyFill="1" applyBorder="1" applyAlignment="1" applyProtection="1">
      <alignment horizontal="right"/>
    </xf>
    <xf numFmtId="49" fontId="61" fillId="0" borderId="36" xfId="3677" applyNumberFormat="1" applyFont="1" applyFill="1" applyBorder="1" applyAlignment="1">
      <alignment horizontal="center" vertical="top" wrapText="1"/>
    </xf>
    <xf numFmtId="39" fontId="53" fillId="0" borderId="43" xfId="3677" quotePrefix="1" applyFont="1" applyFill="1" applyBorder="1" applyAlignment="1" applyProtection="1">
      <alignment horizontal="center" vertical="top"/>
    </xf>
    <xf numFmtId="4" fontId="58" fillId="0" borderId="34" xfId="3677" applyNumberFormat="1" applyFont="1" applyFill="1" applyBorder="1" applyAlignment="1">
      <alignment wrapText="1"/>
    </xf>
    <xf numFmtId="4" fontId="58" fillId="0" borderId="34" xfId="3677" applyNumberFormat="1" applyFont="1" applyFill="1" applyBorder="1" applyAlignment="1">
      <alignment horizontal="left" wrapText="1"/>
    </xf>
    <xf numFmtId="4" fontId="58" fillId="0" borderId="5" xfId="3677" applyNumberFormat="1" applyFont="1" applyFill="1" applyBorder="1" applyAlignment="1">
      <alignment wrapText="1"/>
    </xf>
    <xf numFmtId="49" fontId="61" fillId="0" borderId="0" xfId="3677" applyNumberFormat="1" applyFont="1" applyFill="1" applyBorder="1" applyAlignment="1">
      <alignment horizontal="center" vertical="top" wrapText="1"/>
    </xf>
    <xf numFmtId="39" fontId="53" fillId="0" borderId="0" xfId="3677" quotePrefix="1" applyFont="1" applyFill="1" applyBorder="1" applyAlignment="1" applyProtection="1">
      <alignment horizontal="center" vertical="top"/>
    </xf>
    <xf numFmtId="39" fontId="2" fillId="0" borderId="0" xfId="3677" applyFont="1" applyFill="1" applyBorder="1" applyAlignment="1">
      <alignment horizontal="center"/>
    </xf>
    <xf numFmtId="39" fontId="2" fillId="0" borderId="0" xfId="3677" applyNumberFormat="1" applyFont="1" applyFill="1" applyBorder="1" applyProtection="1"/>
    <xf numFmtId="4" fontId="53" fillId="0" borderId="0" xfId="3677" applyNumberFormat="1" applyFont="1" applyFill="1" applyBorder="1" applyAlignment="1">
      <alignment vertical="top" wrapText="1"/>
    </xf>
    <xf numFmtId="4" fontId="53" fillId="0" borderId="0" xfId="3677" applyNumberFormat="1" applyFont="1" applyFill="1" applyBorder="1" applyAlignment="1">
      <alignment horizontal="left" vertical="center" wrapText="1"/>
    </xf>
    <xf numFmtId="39" fontId="62" fillId="0" borderId="0" xfId="3677" applyFont="1" applyFill="1" applyAlignment="1">
      <alignment horizontal="right"/>
    </xf>
    <xf numFmtId="39" fontId="44" fillId="0" borderId="0" xfId="3677" applyFont="1" applyFill="1" applyBorder="1" applyAlignment="1" applyProtection="1">
      <alignment horizontal="justify" vertical="top"/>
    </xf>
    <xf numFmtId="39" fontId="44" fillId="33" borderId="3" xfId="3677" applyFont="1" applyFill="1" applyBorder="1" applyAlignment="1" applyProtection="1">
      <alignment horizontal="justify" vertical="top"/>
    </xf>
    <xf numFmtId="39" fontId="44" fillId="33" borderId="3" xfId="3677" quotePrefix="1" applyFont="1" applyFill="1" applyBorder="1" applyAlignment="1" applyProtection="1">
      <alignment horizontal="justify" vertical="top"/>
    </xf>
    <xf numFmtId="39" fontId="57" fillId="33" borderId="3" xfId="3677" applyFont="1" applyFill="1" applyBorder="1" applyAlignment="1" applyProtection="1">
      <alignment horizontal="justify" vertical="top"/>
    </xf>
    <xf numFmtId="0" fontId="44" fillId="0" borderId="3" xfId="0" quotePrefix="1" applyFont="1" applyFill="1" applyBorder="1" applyAlignment="1" applyProtection="1">
      <alignment horizontal="justify" vertical="top"/>
    </xf>
    <xf numFmtId="0" fontId="4" fillId="0" borderId="0" xfId="0" applyFont="1"/>
    <xf numFmtId="181" fontId="44" fillId="0" borderId="37" xfId="0" applyNumberFormat="1" applyFont="1" applyFill="1" applyBorder="1" applyAlignment="1" applyProtection="1">
      <alignment vertical="top"/>
    </xf>
    <xf numFmtId="0" fontId="53" fillId="0" borderId="0" xfId="0" applyFont="1"/>
    <xf numFmtId="181" fontId="44" fillId="33" borderId="37" xfId="3677" applyNumberFormat="1" applyFont="1" applyFill="1" applyBorder="1" applyAlignment="1" applyProtection="1">
      <alignment horizontal="right" vertical="top"/>
    </xf>
    <xf numFmtId="181" fontId="44" fillId="0" borderId="37" xfId="3677" applyNumberFormat="1" applyFont="1" applyFill="1" applyBorder="1" applyAlignment="1" applyProtection="1">
      <alignment horizontal="right" vertical="top"/>
    </xf>
    <xf numFmtId="181" fontId="44" fillId="0" borderId="9" xfId="3677" applyNumberFormat="1" applyFont="1" applyFill="1" applyBorder="1" applyAlignment="1" applyProtection="1">
      <alignment horizontal="right" vertical="top"/>
    </xf>
    <xf numFmtId="39" fontId="44" fillId="0" borderId="21" xfId="3677" applyFont="1" applyFill="1" applyBorder="1" applyAlignment="1" applyProtection="1">
      <alignment horizontal="justify"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43" fillId="33" borderId="0" xfId="3677" applyFill="1" applyBorder="1" applyAlignment="1">
      <alignment vertical="center" wrapText="1"/>
    </xf>
    <xf numFmtId="49" fontId="52" fillId="33" borderId="0" xfId="3677" applyNumberFormat="1" applyFont="1" applyFill="1" applyAlignment="1">
      <alignment horizontal="left"/>
    </xf>
    <xf numFmtId="39" fontId="52" fillId="33" borderId="0" xfId="3677" quotePrefix="1" applyFont="1" applyFill="1" applyAlignment="1">
      <alignment horizontal="right"/>
    </xf>
    <xf numFmtId="39" fontId="54" fillId="33" borderId="0" xfId="3677" applyFont="1" applyFill="1"/>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8" fillId="0" borderId="34" xfId="3678" applyNumberFormat="1" applyFont="1" applyFill="1" applyBorder="1" applyAlignment="1" applyProtection="1">
      <alignment horizontal="right"/>
    </xf>
    <xf numFmtId="40" fontId="60" fillId="0" borderId="33" xfId="3678" applyNumberFormat="1" applyFont="1" applyFill="1" applyBorder="1" applyAlignment="1" applyProtection="1">
      <alignment horizontal="right"/>
    </xf>
    <xf numFmtId="4" fontId="54" fillId="0" borderId="0" xfId="0" applyNumberFormat="1" applyFont="1" applyFill="1" applyAlignment="1">
      <alignment horizontal="left"/>
    </xf>
    <xf numFmtId="4" fontId="53" fillId="0" borderId="5" xfId="3678" applyNumberFormat="1" applyFont="1" applyFill="1" applyBorder="1" applyAlignment="1" applyProtection="1">
      <alignment horizontal="right"/>
    </xf>
    <xf numFmtId="39" fontId="3" fillId="0" borderId="43" xfId="3677" applyNumberFormat="1" applyFont="1" applyFill="1" applyBorder="1" applyAlignment="1" applyProtection="1">
      <alignment horizontal="center"/>
    </xf>
    <xf numFmtId="39" fontId="3" fillId="0" borderId="38" xfId="3677" quotePrefix="1" applyFont="1" applyFill="1" applyBorder="1" applyAlignment="1" applyProtection="1">
      <alignment horizontal="center"/>
    </xf>
    <xf numFmtId="0" fontId="3" fillId="0" borderId="21" xfId="0" quotePrefix="1" applyFont="1" applyFill="1" applyBorder="1" applyAlignment="1" applyProtection="1">
      <alignment horizontal="center"/>
    </xf>
    <xf numFmtId="39" fontId="3" fillId="0" borderId="21" xfId="3677" applyFont="1" applyFill="1" applyBorder="1" applyAlignment="1" applyProtection="1">
      <alignment horizontal="center"/>
    </xf>
    <xf numFmtId="39" fontId="3" fillId="0" borderId="41" xfId="3677" applyNumberFormat="1" applyFont="1" applyFill="1" applyBorder="1" applyAlignment="1" applyProtection="1">
      <alignment horizontal="center"/>
    </xf>
    <xf numFmtId="39" fontId="3" fillId="0" borderId="21" xfId="3677" quotePrefix="1" applyFont="1" applyFill="1" applyBorder="1" applyAlignment="1" applyProtection="1">
      <alignment horizontal="center"/>
    </xf>
    <xf numFmtId="39" fontId="3" fillId="0" borderId="21" xfId="3677" applyNumberFormat="1" applyFont="1" applyFill="1" applyBorder="1" applyAlignment="1" applyProtection="1">
      <alignment horizontal="center"/>
    </xf>
    <xf numFmtId="39" fontId="18" fillId="0" borderId="21" xfId="3677" quotePrefix="1" applyFont="1" applyFill="1" applyBorder="1" applyAlignment="1" applyProtection="1">
      <alignment horizontal="center"/>
    </xf>
    <xf numFmtId="39" fontId="3" fillId="0" borderId="43" xfId="3677" applyFont="1" applyFill="1" applyBorder="1" applyAlignment="1" applyProtection="1">
      <alignment horizontal="center"/>
    </xf>
    <xf numFmtId="39" fontId="3" fillId="0" borderId="43" xfId="3677" applyFont="1" applyFill="1" applyBorder="1" applyAlignment="1">
      <alignment horizontal="center"/>
    </xf>
    <xf numFmtId="39" fontId="3" fillId="0" borderId="21" xfId="3677" quotePrefix="1" applyNumberFormat="1" applyFont="1" applyFill="1" applyBorder="1" applyAlignment="1" applyProtection="1">
      <alignment horizontal="center"/>
    </xf>
    <xf numFmtId="39" fontId="3" fillId="0" borderId="46" xfId="3677" applyFont="1" applyFill="1" applyBorder="1" applyAlignment="1" applyProtection="1">
      <alignment horizontal="center"/>
    </xf>
    <xf numFmtId="39" fontId="3" fillId="0" borderId="46" xfId="3677" applyNumberFormat="1" applyFont="1" applyFill="1" applyBorder="1" applyAlignment="1" applyProtection="1">
      <alignment horizontal="center"/>
    </xf>
    <xf numFmtId="39" fontId="3" fillId="0" borderId="41" xfId="3677" applyFont="1" applyFill="1" applyBorder="1" applyAlignment="1" applyProtection="1">
      <alignment horizontal="center"/>
    </xf>
    <xf numFmtId="39" fontId="20" fillId="0" borderId="43" xfId="3677" applyNumberFormat="1" applyFont="1" applyFill="1" applyBorder="1" applyAlignment="1" applyProtection="1">
      <alignment horizontal="center"/>
    </xf>
    <xf numFmtId="39" fontId="58" fillId="0" borderId="43" xfId="3677" applyFont="1" applyFill="1" applyBorder="1" applyAlignment="1" applyProtection="1">
      <alignment horizontal="center"/>
    </xf>
    <xf numFmtId="39" fontId="58" fillId="0" borderId="43" xfId="3677" applyNumberFormat="1" applyFont="1" applyFill="1" applyBorder="1" applyAlignment="1" applyProtection="1">
      <alignment horizontal="center"/>
    </xf>
    <xf numFmtId="39" fontId="3" fillId="0" borderId="33" xfId="3677" applyFont="1" applyFill="1" applyBorder="1" applyAlignment="1" applyProtection="1">
      <alignment horizontal="center"/>
    </xf>
    <xf numFmtId="40" fontId="20" fillId="0" borderId="43" xfId="3678" applyNumberFormat="1" applyFont="1" applyFill="1" applyBorder="1" applyAlignment="1" applyProtection="1">
      <alignment horizontal="right"/>
    </xf>
    <xf numFmtId="4" fontId="6" fillId="33" borderId="47" xfId="3563" applyNumberFormat="1" applyFont="1" applyFill="1" applyBorder="1" applyAlignment="1">
      <alignment horizontal="right" wrapText="1"/>
    </xf>
    <xf numFmtId="4" fontId="3" fillId="0" borderId="40" xfId="3679" applyNumberFormat="1" applyFont="1" applyBorder="1" applyAlignment="1" applyProtection="1">
      <alignment horizontal="right"/>
    </xf>
    <xf numFmtId="40" fontId="20" fillId="0" borderId="33" xfId="3678" applyNumberFormat="1" applyFont="1" applyFill="1" applyBorder="1" applyAlignment="1" applyProtection="1">
      <alignment horizontal="right"/>
    </xf>
    <xf numFmtId="39" fontId="3" fillId="0" borderId="49" xfId="3677" applyFont="1" applyFill="1" applyBorder="1" applyAlignment="1" applyProtection="1">
      <alignment horizontal="center"/>
    </xf>
    <xf numFmtId="4" fontId="3" fillId="0" borderId="48" xfId="3678" applyNumberFormat="1" applyFont="1" applyFill="1" applyBorder="1" applyAlignment="1" applyProtection="1">
      <alignment horizontal="right"/>
    </xf>
    <xf numFmtId="40" fontId="3" fillId="0" borderId="50" xfId="3678" applyNumberFormat="1" applyFont="1" applyFill="1" applyBorder="1" applyAlignment="1" applyProtection="1">
      <alignment horizontal="right"/>
    </xf>
    <xf numFmtId="49" fontId="52" fillId="0" borderId="0" xfId="3677" applyNumberFormat="1" applyFont="1" applyFill="1" applyAlignment="1">
      <alignment horizontal="left"/>
    </xf>
    <xf numFmtId="39" fontId="50" fillId="0" borderId="10" xfId="3677" applyFont="1" applyFill="1" applyBorder="1" applyAlignment="1">
      <alignment horizontal="left"/>
    </xf>
    <xf numFmtId="39" fontId="50" fillId="0" borderId="8" xfId="3677" applyFont="1" applyFill="1" applyBorder="1" applyAlignment="1">
      <alignment horizontal="left" wrapText="1"/>
    </xf>
    <xf numFmtId="39" fontId="47" fillId="0" borderId="0" xfId="3677" quotePrefix="1" applyFont="1" applyFill="1" applyAlignment="1" applyProtection="1">
      <alignment horizontal="left"/>
    </xf>
    <xf numFmtId="39" fontId="47" fillId="0" borderId="7" xfId="3677" quotePrefix="1" applyFont="1" applyFill="1" applyBorder="1" applyAlignment="1" applyProtection="1">
      <alignment horizontal="left"/>
    </xf>
    <xf numFmtId="39" fontId="50" fillId="0" borderId="8" xfId="3677" applyFont="1" applyFill="1" applyBorder="1"/>
    <xf numFmtId="181" fontId="44" fillId="33" borderId="37" xfId="0" applyNumberFormat="1" applyFont="1" applyFill="1" applyBorder="1" applyAlignment="1">
      <alignment horizontal="right" vertical="top"/>
    </xf>
    <xf numFmtId="43" fontId="3" fillId="33" borderId="45" xfId="3561" applyFont="1" applyFill="1" applyBorder="1" applyAlignment="1"/>
    <xf numFmtId="40" fontId="2" fillId="33" borderId="3" xfId="3679" applyNumberFormat="1" applyFont="1" applyFill="1" applyBorder="1" applyAlignment="1" applyProtection="1">
      <alignment wrapText="1"/>
    </xf>
    <xf numFmtId="0" fontId="3" fillId="0" borderId="21" xfId="0" applyFont="1" applyBorder="1" applyAlignment="1">
      <alignment horizontal="center"/>
    </xf>
    <xf numFmtId="39" fontId="3" fillId="33" borderId="3" xfId="0" applyNumberFormat="1" applyFont="1" applyFill="1" applyBorder="1" applyAlignment="1">
      <alignment horizontal="center"/>
    </xf>
    <xf numFmtId="39" fontId="3" fillId="33" borderId="45" xfId="0" applyNumberFormat="1" applyFont="1" applyFill="1" applyBorder="1" applyAlignment="1">
      <alignment horizontal="center"/>
    </xf>
    <xf numFmtId="39" fontId="63" fillId="0" borderId="33" xfId="3677" applyNumberFormat="1" applyFont="1" applyFill="1" applyBorder="1" applyProtection="1"/>
    <xf numFmtId="39" fontId="3" fillId="0" borderId="38" xfId="3677" applyNumberFormat="1" applyFont="1" applyFill="1" applyBorder="1" applyAlignment="1" applyProtection="1">
      <alignment horizontal="center"/>
    </xf>
    <xf numFmtId="4" fontId="3" fillId="0" borderId="21" xfId="0" quotePrefix="1" applyNumberFormat="1" applyFont="1" applyFill="1" applyBorder="1" applyAlignment="1" applyProtection="1">
      <alignment horizontal="center"/>
    </xf>
    <xf numFmtId="39" fontId="3" fillId="0" borderId="41" xfId="3677" quotePrefix="1" applyNumberFormat="1" applyFont="1" applyFill="1" applyBorder="1" applyAlignment="1" applyProtection="1">
      <alignment horizontal="center"/>
    </xf>
    <xf numFmtId="39" fontId="3" fillId="0" borderId="21" xfId="0" applyNumberFormat="1" applyFont="1" applyFill="1" applyBorder="1" applyAlignment="1" applyProtection="1">
      <alignment horizontal="center"/>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39" fontId="44" fillId="33" borderId="3" xfId="3677" applyNumberFormat="1" applyFont="1" applyFill="1" applyBorder="1" applyAlignment="1" applyProtection="1">
      <alignment horizontal="justify" vertical="top"/>
    </xf>
    <xf numFmtId="39" fontId="44" fillId="0" borderId="4" xfId="3677" applyFont="1" applyFill="1" applyBorder="1" applyAlignment="1" applyProtection="1">
      <alignment horizontal="justify" vertical="top"/>
    </xf>
    <xf numFmtId="39" fontId="3" fillId="0" borderId="21" xfId="0" applyNumberFormat="1" applyFont="1" applyFill="1" applyBorder="1" applyAlignment="1" applyProtection="1">
      <alignment horizontal="right"/>
    </xf>
    <xf numFmtId="0" fontId="44" fillId="0" borderId="45" xfId="3677" quotePrefix="1" applyNumberFormat="1" applyFont="1" applyFill="1" applyBorder="1" applyAlignment="1" applyProtection="1">
      <alignment horizontal="justify" vertical="top" wrapText="1"/>
    </xf>
    <xf numFmtId="39" fontId="66" fillId="0" borderId="3" xfId="3677" quotePrefix="1" applyFont="1" applyFill="1" applyBorder="1" applyAlignment="1" applyProtection="1">
      <alignment horizontal="justify" vertical="top"/>
    </xf>
    <xf numFmtId="39" fontId="47" fillId="0" borderId="30" xfId="3677" quotePrefix="1" applyFont="1" applyFill="1" applyBorder="1" applyAlignment="1" applyProtection="1">
      <alignment horizontal="justify" vertical="top" wrapText="1"/>
    </xf>
    <xf numFmtId="39" fontId="47" fillId="0" borderId="9" xfId="3677" quotePrefix="1" applyFont="1" applyFill="1" applyBorder="1" applyAlignment="1" applyProtection="1">
      <alignment horizontal="justify" vertical="top" wrapText="1"/>
    </xf>
    <xf numFmtId="39" fontId="47" fillId="0" borderId="6" xfId="3677" quotePrefix="1" applyFont="1" applyFill="1" applyBorder="1" applyAlignment="1" applyProtection="1">
      <alignment horizontal="justify" vertical="top" wrapText="1"/>
    </xf>
    <xf numFmtId="181" fontId="44" fillId="0" borderId="51" xfId="0" applyNumberFormat="1" applyFont="1" applyBorder="1" applyAlignment="1">
      <alignment horizontal="right" vertical="top"/>
    </xf>
    <xf numFmtId="0" fontId="44" fillId="0" borderId="52" xfId="0" applyFont="1" applyBorder="1" applyAlignment="1">
      <alignment horizontal="justify" vertical="top" wrapText="1"/>
    </xf>
    <xf numFmtId="0" fontId="2" fillId="0" borderId="38" xfId="0" applyFont="1" applyBorder="1" applyAlignment="1">
      <alignment horizontal="center"/>
    </xf>
    <xf numFmtId="181" fontId="44" fillId="0" borderId="37" xfId="0" applyNumberFormat="1" applyFont="1" applyBorder="1" applyAlignment="1">
      <alignment horizontal="right" vertical="top"/>
    </xf>
    <xf numFmtId="0" fontId="2" fillId="0" borderId="21" xfId="0" applyFont="1" applyBorder="1" applyAlignment="1">
      <alignment horizontal="center"/>
    </xf>
    <xf numFmtId="0" fontId="44" fillId="0" borderId="3" xfId="0" applyFont="1" applyBorder="1" applyAlignment="1">
      <alignment horizontal="justify" vertical="top"/>
    </xf>
    <xf numFmtId="0" fontId="44" fillId="0" borderId="45" xfId="0" applyFont="1" applyBorder="1" applyAlignment="1">
      <alignment horizontal="justify" vertical="top"/>
    </xf>
    <xf numFmtId="0" fontId="44" fillId="59" borderId="3" xfId="0" applyFont="1" applyFill="1" applyBorder="1" applyAlignment="1">
      <alignment horizontal="justify" vertical="top"/>
    </xf>
    <xf numFmtId="39" fontId="44" fillId="0" borderId="21" xfId="3677" applyFont="1" applyFill="1" applyBorder="1" applyAlignment="1" applyProtection="1">
      <alignment horizontal="justify" vertical="top" wrapText="1"/>
    </xf>
    <xf numFmtId="39" fontId="3" fillId="0" borderId="53" xfId="3677" applyFont="1" applyFill="1" applyBorder="1" applyAlignment="1" applyProtection="1">
      <alignment horizontal="center"/>
    </xf>
    <xf numFmtId="39" fontId="3" fillId="0" borderId="53" xfId="3677" quotePrefix="1" applyNumberFormat="1" applyFont="1" applyFill="1" applyBorder="1" applyAlignment="1" applyProtection="1">
      <alignment horizontal="center"/>
    </xf>
    <xf numFmtId="4" fontId="6" fillId="33" borderId="54" xfId="3563" applyNumberFormat="1" applyFont="1" applyFill="1" applyBorder="1" applyAlignment="1">
      <alignment horizontal="right" wrapText="1"/>
    </xf>
    <xf numFmtId="4" fontId="3" fillId="0" borderId="1" xfId="3679" applyNumberFormat="1" applyFont="1" applyBorder="1" applyAlignment="1" applyProtection="1">
      <alignment horizontal="right"/>
    </xf>
    <xf numFmtId="39" fontId="44" fillId="0" borderId="21" xfId="3677" quotePrefix="1" applyFont="1" applyFill="1" applyBorder="1" applyAlignment="1" applyProtection="1">
      <alignment horizontal="justify" vertical="top" wrapText="1"/>
    </xf>
    <xf numFmtId="4" fontId="3" fillId="0" borderId="21" xfId="0" applyNumberFormat="1" applyFont="1" applyFill="1" applyBorder="1" applyAlignment="1" applyProtection="1">
      <alignment horizontal="right"/>
    </xf>
    <xf numFmtId="4" fontId="3" fillId="33" borderId="38" xfId="3679" applyNumberFormat="1" applyFont="1" applyFill="1" applyBorder="1" applyAlignment="1" applyProtection="1">
      <alignment horizontal="right"/>
    </xf>
    <xf numFmtId="4" fontId="67" fillId="0" borderId="21" xfId="3561" applyNumberFormat="1" applyFont="1" applyBorder="1" applyAlignment="1">
      <alignment horizontal="right"/>
    </xf>
    <xf numFmtId="0" fontId="44" fillId="0" borderId="3" xfId="0" applyFont="1" applyBorder="1" applyAlignment="1">
      <alignment horizontal="justify" vertical="top" wrapText="1"/>
    </xf>
    <xf numFmtId="39" fontId="68" fillId="0" borderId="10" xfId="3677" quotePrefix="1" applyFont="1" applyFill="1" applyBorder="1" applyAlignment="1" applyProtection="1">
      <alignment horizontal="left" vertical="center"/>
    </xf>
    <xf numFmtId="39" fontId="68" fillId="0" borderId="8" xfId="3677" quotePrefix="1" applyFont="1" applyFill="1" applyBorder="1" applyAlignment="1" applyProtection="1">
      <alignment horizontal="left"/>
    </xf>
    <xf numFmtId="39" fontId="53" fillId="0" borderId="9" xfId="3677" applyFont="1" applyFill="1" applyBorder="1" applyAlignment="1">
      <alignment horizontal="center" vertical="center"/>
    </xf>
    <xf numFmtId="39" fontId="53" fillId="0" borderId="10" xfId="3677" applyFont="1" applyFill="1" applyBorder="1" applyAlignment="1">
      <alignment horizontal="center" vertical="center"/>
    </xf>
    <xf numFmtId="39" fontId="53" fillId="0" borderId="6" xfId="3677" applyFont="1" applyFill="1" applyBorder="1" applyAlignment="1">
      <alignment horizontal="center" vertical="center"/>
    </xf>
    <xf numFmtId="39" fontId="53" fillId="0" borderId="8" xfId="3677" applyFont="1" applyFill="1" applyBorder="1" applyAlignment="1">
      <alignment horizontal="center" vertical="center"/>
    </xf>
    <xf numFmtId="39" fontId="45" fillId="0" borderId="30" xfId="3677" quotePrefix="1" applyFont="1" applyFill="1" applyBorder="1" applyAlignment="1" applyProtection="1">
      <alignment horizontal="justify" vertical="top"/>
    </xf>
    <xf numFmtId="39" fontId="45" fillId="0" borderId="31" xfId="3677" quotePrefix="1" applyFont="1" applyFill="1" applyBorder="1" applyAlignment="1" applyProtection="1">
      <alignment horizontal="justify" vertical="top"/>
    </xf>
    <xf numFmtId="39" fontId="45" fillId="0" borderId="32"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45" fillId="0" borderId="0" xfId="3677" quotePrefix="1" applyFont="1" applyFill="1" applyBorder="1" applyAlignment="1" applyProtection="1">
      <alignment horizontal="justify" vertical="top"/>
    </xf>
    <xf numFmtId="39" fontId="45" fillId="0" borderId="10" xfId="3677" quotePrefix="1" applyFont="1" applyFill="1" applyBorder="1" applyAlignment="1" applyProtection="1">
      <alignment horizontal="justify" vertical="top"/>
    </xf>
    <xf numFmtId="39" fontId="50" fillId="0" borderId="35" xfId="3677" applyFont="1" applyFill="1" applyBorder="1"/>
    <xf numFmtId="39" fontId="59" fillId="0" borderId="32" xfId="3677" quotePrefix="1" applyFont="1" applyFill="1" applyBorder="1" applyAlignment="1" applyProtection="1">
      <alignment horizontal="left" vertical="center"/>
    </xf>
    <xf numFmtId="39" fontId="59" fillId="0" borderId="8" xfId="3677" quotePrefix="1" applyFont="1" applyFill="1" applyBorder="1" applyAlignment="1" applyProtection="1">
      <alignment horizontal="left"/>
    </xf>
    <xf numFmtId="39" fontId="45" fillId="0" borderId="30" xfId="3677" applyFont="1" applyFill="1" applyBorder="1" applyAlignment="1" applyProtection="1">
      <alignment horizontal="justify" vertical="top" wrapText="1"/>
    </xf>
    <xf numFmtId="39" fontId="45" fillId="0" borderId="31" xfId="3677" applyFont="1" applyFill="1" applyBorder="1" applyAlignment="1" applyProtection="1">
      <alignment horizontal="justify" vertical="top" wrapText="1"/>
    </xf>
    <xf numFmtId="39" fontId="45" fillId="0" borderId="32" xfId="3677" applyFont="1" applyFill="1" applyBorder="1" applyAlignment="1" applyProtection="1">
      <alignment horizontal="justify" vertical="top" wrapText="1"/>
    </xf>
    <xf numFmtId="39" fontId="45" fillId="0" borderId="9" xfId="3677" applyFont="1" applyFill="1" applyBorder="1" applyAlignment="1" applyProtection="1">
      <alignment horizontal="justify" vertical="top" wrapText="1"/>
    </xf>
    <xf numFmtId="39" fontId="45" fillId="0" borderId="0" xfId="3677" applyFont="1" applyFill="1" applyBorder="1" applyAlignment="1" applyProtection="1">
      <alignment horizontal="justify" vertical="top" wrapText="1"/>
    </xf>
    <xf numFmtId="39" fontId="45" fillId="0" borderId="10" xfId="3677" applyFont="1" applyFill="1" applyBorder="1" applyAlignment="1" applyProtection="1">
      <alignment horizontal="justify" vertical="top" wrapText="1"/>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1152525</xdr:colOff>
      <xdr:row>28</xdr:row>
      <xdr:rowOff>190745</xdr:rowOff>
    </xdr:from>
    <xdr:ext cx="1956318" cy="657443"/>
    <xdr:pic>
      <xdr:nvPicPr>
        <xdr:cNvPr id="6" name="Imagen 23181">
          <a:extLst>
            <a:ext uri="{FF2B5EF4-FFF2-40B4-BE49-F238E27FC236}">
              <a16:creationId xmlns:a16="http://schemas.microsoft.com/office/drawing/2014/main" xmlns=""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76"/>
        <a:stretch/>
      </xdr:blipFill>
      <xdr:spPr>
        <a:xfrm>
          <a:off x="9705975" y="7315445"/>
          <a:ext cx="1956318" cy="657443"/>
        </a:xfrm>
        <a:prstGeom prst="rect">
          <a:avLst/>
        </a:prstGeom>
      </xdr:spPr>
    </xdr:pic>
    <xdr:clientData/>
  </xdr:oneCellAnchor>
  <xdr:oneCellAnchor>
    <xdr:from>
      <xdr:col>6</xdr:col>
      <xdr:colOff>1181100</xdr:colOff>
      <xdr:row>1</xdr:row>
      <xdr:rowOff>105020</xdr:rowOff>
    </xdr:from>
    <xdr:ext cx="1956318" cy="657443"/>
    <xdr:pic>
      <xdr:nvPicPr>
        <xdr:cNvPr id="7" name="Imagen 23181">
          <a:extLst>
            <a:ext uri="{FF2B5EF4-FFF2-40B4-BE49-F238E27FC236}">
              <a16:creationId xmlns:a16="http://schemas.microsoft.com/office/drawing/2014/main" xmlns=""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76"/>
        <a:stretch/>
      </xdr:blipFill>
      <xdr:spPr>
        <a:xfrm>
          <a:off x="9734550" y="228845"/>
          <a:ext cx="1956318" cy="657443"/>
        </a:xfrm>
        <a:prstGeom prst="rect">
          <a:avLst/>
        </a:prstGeom>
      </xdr:spPr>
    </xdr:pic>
    <xdr:clientData/>
  </xdr:oneCellAnchor>
  <xdr:twoCellAnchor editAs="oneCell">
    <xdr:from>
      <xdr:col>1</xdr:col>
      <xdr:colOff>257175</xdr:colOff>
      <xdr:row>1</xdr:row>
      <xdr:rowOff>104775</xdr:rowOff>
    </xdr:from>
    <xdr:to>
      <xdr:col>2</xdr:col>
      <xdr:colOff>4213793</xdr:colOff>
      <xdr:row>5</xdr:row>
      <xdr:rowOff>190500</xdr:rowOff>
    </xdr:to>
    <xdr:pic>
      <xdr:nvPicPr>
        <xdr:cNvPr id="9" name="Imagen 73">
          <a:extLst>
            <a:ext uri="{FF2B5EF4-FFF2-40B4-BE49-F238E27FC236}">
              <a16:creationId xmlns:a16="http://schemas.microsoft.com/office/drawing/2014/main" xmlns="" id="{00000000-0008-0000-00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33" t="9727" r="38725" b="11701"/>
        <a:stretch/>
      </xdr:blipFill>
      <xdr:spPr>
        <a:xfrm>
          <a:off x="638175" y="228600"/>
          <a:ext cx="4337618" cy="1000125"/>
        </a:xfrm>
        <a:prstGeom prst="rect">
          <a:avLst/>
        </a:prstGeom>
      </xdr:spPr>
    </xdr:pic>
    <xdr:clientData/>
  </xdr:twoCellAnchor>
  <xdr:twoCellAnchor editAs="oneCell">
    <xdr:from>
      <xdr:col>2</xdr:col>
      <xdr:colOff>9525</xdr:colOff>
      <xdr:row>28</xdr:row>
      <xdr:rowOff>9525</xdr:rowOff>
    </xdr:from>
    <xdr:to>
      <xdr:col>2</xdr:col>
      <xdr:colOff>4347143</xdr:colOff>
      <xdr:row>31</xdr:row>
      <xdr:rowOff>152400</xdr:rowOff>
    </xdr:to>
    <xdr:pic>
      <xdr:nvPicPr>
        <xdr:cNvPr id="10" name="Imagen 73">
          <a:extLst>
            <a:ext uri="{FF2B5EF4-FFF2-40B4-BE49-F238E27FC236}">
              <a16:creationId xmlns:a16="http://schemas.microsoft.com/office/drawing/2014/main" xmlns="" id="{00000000-0008-0000-00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33" t="9727" r="38725" b="11701"/>
        <a:stretch/>
      </xdr:blipFill>
      <xdr:spPr>
        <a:xfrm>
          <a:off x="771525" y="7134225"/>
          <a:ext cx="4337618"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 transitionEvaluation="1" transitionEntry="1">
    <tabColor indexed="42"/>
  </sheetPr>
  <dimension ref="A1:I141"/>
  <sheetViews>
    <sheetView showGridLines="0" showZeros="0" tabSelected="1" topLeftCell="A3" zoomScaleNormal="100" zoomScaleSheetLayoutView="110" workbookViewId="0">
      <selection activeCell="C26" sqref="C26"/>
    </sheetView>
  </sheetViews>
  <sheetFormatPr baseColWidth="10" defaultColWidth="11" defaultRowHeight="12" x14ac:dyDescent="0.2"/>
  <cols>
    <col min="1" max="1" width="5.7109375" style="34" customWidth="1"/>
    <col min="2" max="2" width="5.7109375" style="1" customWidth="1"/>
    <col min="3" max="3" width="78.7109375" style="1" customWidth="1"/>
    <col min="4" max="4" width="15.7109375" style="1" customWidth="1"/>
    <col min="5" max="5" width="11.7109375" style="1" customWidth="1"/>
    <col min="6" max="6" width="16.7109375" style="1" customWidth="1"/>
    <col min="7" max="7" width="36.7109375" style="1" customWidth="1"/>
    <col min="8" max="8" width="25.28515625" style="1" customWidth="1"/>
    <col min="9" max="9" width="19.28515625" style="1" customWidth="1"/>
    <col min="10" max="16384" width="11" style="1"/>
  </cols>
  <sheetData>
    <row r="1" spans="1:9" ht="11.25" x14ac:dyDescent="0.2">
      <c r="A1" s="1"/>
    </row>
    <row r="2" spans="1:9" ht="18" customHeight="1" x14ac:dyDescent="0.2">
      <c r="A2" s="1"/>
      <c r="B2" s="2"/>
      <c r="C2" s="3"/>
      <c r="D2" s="184" t="s">
        <v>117</v>
      </c>
      <c r="E2" s="185"/>
      <c r="F2" s="186"/>
      <c r="G2" s="148"/>
      <c r="H2" s="4"/>
      <c r="I2" s="5"/>
    </row>
    <row r="3" spans="1:9" ht="18" customHeight="1" x14ac:dyDescent="0.2">
      <c r="A3" s="1"/>
      <c r="B3" s="6"/>
      <c r="C3" s="7"/>
      <c r="D3" s="187"/>
      <c r="E3" s="188"/>
      <c r="F3" s="189"/>
      <c r="G3" s="149"/>
      <c r="H3" s="8"/>
      <c r="I3" s="5"/>
    </row>
    <row r="4" spans="1:9" ht="18" customHeight="1" x14ac:dyDescent="0.2">
      <c r="A4" s="1"/>
      <c r="B4" s="6"/>
      <c r="C4" s="7"/>
      <c r="D4" s="187"/>
      <c r="E4" s="188"/>
      <c r="F4" s="189"/>
      <c r="G4" s="149"/>
      <c r="H4" s="9"/>
    </row>
    <row r="5" spans="1:9" ht="18" customHeight="1" x14ac:dyDescent="0.2">
      <c r="A5" s="1"/>
      <c r="B5" s="10"/>
      <c r="C5" s="7"/>
      <c r="D5" s="187"/>
      <c r="E5" s="188"/>
      <c r="F5" s="189"/>
      <c r="G5" s="149"/>
      <c r="H5" s="9"/>
    </row>
    <row r="6" spans="1:9" ht="18" customHeight="1" x14ac:dyDescent="0.2">
      <c r="A6" s="1"/>
      <c r="B6" s="10"/>
      <c r="C6" s="11"/>
      <c r="D6" s="187"/>
      <c r="E6" s="188"/>
      <c r="F6" s="189"/>
      <c r="G6" s="150"/>
      <c r="H6" s="129"/>
    </row>
    <row r="7" spans="1:9" ht="13.9" customHeight="1" x14ac:dyDescent="0.2">
      <c r="A7" s="1"/>
      <c r="B7" s="171" t="s">
        <v>60</v>
      </c>
      <c r="C7" s="172"/>
      <c r="D7" s="127" t="s">
        <v>69</v>
      </c>
      <c r="E7" s="12"/>
      <c r="F7" s="13"/>
      <c r="G7" s="125" t="s">
        <v>115</v>
      </c>
      <c r="H7" s="169" t="s">
        <v>0</v>
      </c>
    </row>
    <row r="8" spans="1:9" ht="13.15" customHeight="1" x14ac:dyDescent="0.2">
      <c r="A8" s="1"/>
      <c r="B8" s="173"/>
      <c r="C8" s="174"/>
      <c r="D8" s="128" t="s">
        <v>70</v>
      </c>
      <c r="E8" s="14"/>
      <c r="F8" s="15"/>
      <c r="G8" s="126" t="s">
        <v>1</v>
      </c>
      <c r="H8" s="170" t="s">
        <v>2</v>
      </c>
    </row>
    <row r="9" spans="1:9" ht="11.25" x14ac:dyDescent="0.2">
      <c r="A9" s="1"/>
    </row>
    <row r="10" spans="1:9" ht="11.25" x14ac:dyDescent="0.2">
      <c r="A10" s="1"/>
    </row>
    <row r="11" spans="1:9" ht="11.25" x14ac:dyDescent="0.2">
      <c r="A11" s="1"/>
    </row>
    <row r="12" spans="1:9" s="83" customFormat="1" ht="16.899999999999999" customHeight="1" x14ac:dyDescent="0.25">
      <c r="B12" s="84" t="s">
        <v>3</v>
      </c>
      <c r="C12" s="85" t="s">
        <v>66</v>
      </c>
      <c r="D12" s="86"/>
      <c r="E12" s="86"/>
      <c r="F12" s="86"/>
      <c r="G12" s="86"/>
      <c r="H12" s="86">
        <f>H40</f>
        <v>1.1400000000000001</v>
      </c>
      <c r="I12" s="82"/>
    </row>
    <row r="13" spans="1:9" s="83" customFormat="1" ht="16.899999999999999" customHeight="1" x14ac:dyDescent="0.25">
      <c r="B13" s="84" t="s">
        <v>5</v>
      </c>
      <c r="C13" s="85" t="s">
        <v>4</v>
      </c>
      <c r="D13" s="86"/>
      <c r="E13" s="86"/>
      <c r="F13" s="86"/>
      <c r="G13" s="86"/>
      <c r="H13" s="86">
        <f>H55</f>
        <v>3371.64</v>
      </c>
      <c r="I13" s="82"/>
    </row>
    <row r="14" spans="1:9" s="83" customFormat="1" ht="16.899999999999999" customHeight="1" x14ac:dyDescent="0.25">
      <c r="B14" s="84" t="s">
        <v>7</v>
      </c>
      <c r="C14" s="85" t="s">
        <v>6</v>
      </c>
      <c r="D14" s="86"/>
      <c r="E14" s="86"/>
      <c r="F14" s="86"/>
      <c r="G14" s="87"/>
      <c r="H14" s="86">
        <f>H73</f>
        <v>6307.7999999999993</v>
      </c>
      <c r="I14" s="82"/>
    </row>
    <row r="15" spans="1:9" s="83" customFormat="1" ht="16.899999999999999" customHeight="1" x14ac:dyDescent="0.25">
      <c r="B15" s="84" t="s">
        <v>8</v>
      </c>
      <c r="C15" s="85" t="s">
        <v>9</v>
      </c>
      <c r="D15" s="86"/>
      <c r="E15" s="86"/>
      <c r="F15" s="86"/>
      <c r="G15" s="87"/>
      <c r="H15" s="86">
        <f>H81</f>
        <v>10202.619999999999</v>
      </c>
      <c r="I15" s="82"/>
    </row>
    <row r="16" spans="1:9" s="83" customFormat="1" ht="16.899999999999999" customHeight="1" x14ac:dyDescent="0.25">
      <c r="B16" s="84" t="s">
        <v>10</v>
      </c>
      <c r="C16" s="88" t="s">
        <v>89</v>
      </c>
      <c r="D16" s="86"/>
      <c r="E16" s="86"/>
      <c r="F16" s="86"/>
      <c r="G16" s="86"/>
      <c r="H16" s="86">
        <f>H92</f>
        <v>2280.2699999999995</v>
      </c>
      <c r="I16" s="82"/>
    </row>
    <row r="17" spans="1:9" s="82" customFormat="1" ht="16.899999999999999" customHeight="1" x14ac:dyDescent="0.25">
      <c r="B17" s="89" t="s">
        <v>11</v>
      </c>
      <c r="C17" s="88" t="s">
        <v>13</v>
      </c>
      <c r="D17" s="90"/>
      <c r="E17" s="90"/>
      <c r="F17" s="90"/>
      <c r="G17" s="90"/>
      <c r="H17" s="86">
        <f>H101</f>
        <v>1016854.56</v>
      </c>
    </row>
    <row r="18" spans="1:9" s="82" customFormat="1" ht="16.899999999999999" customHeight="1" x14ac:dyDescent="0.25">
      <c r="B18" s="89" t="s">
        <v>12</v>
      </c>
      <c r="C18" s="88" t="s">
        <v>14</v>
      </c>
      <c r="D18" s="90"/>
      <c r="E18" s="90"/>
      <c r="F18" s="90"/>
      <c r="G18" s="90"/>
      <c r="H18" s="86">
        <f>H109</f>
        <v>624672</v>
      </c>
    </row>
    <row r="19" spans="1:9" ht="16.899999999999999" customHeight="1" x14ac:dyDescent="0.25">
      <c r="A19" s="1"/>
      <c r="B19" s="18" t="s">
        <v>99</v>
      </c>
      <c r="C19" s="124" t="s">
        <v>15</v>
      </c>
      <c r="D19" s="19"/>
      <c r="E19" s="19"/>
      <c r="F19" s="19"/>
      <c r="G19" s="19"/>
      <c r="H19" s="17">
        <f>H116</f>
        <v>102652</v>
      </c>
    </row>
    <row r="20" spans="1:9" s="82" customFormat="1" ht="16.899999999999999" customHeight="1" x14ac:dyDescent="0.25">
      <c r="B20" s="89"/>
      <c r="C20" s="88"/>
      <c r="D20" s="90"/>
      <c r="E20" s="90"/>
      <c r="F20" s="90"/>
      <c r="G20" s="90"/>
      <c r="H20" s="86"/>
    </row>
    <row r="21" spans="1:9" s="16" customFormat="1" ht="8.1" customHeight="1" thickBot="1" x14ac:dyDescent="0.3">
      <c r="C21" s="17"/>
      <c r="D21" s="17"/>
      <c r="E21" s="17"/>
      <c r="F21" s="17"/>
      <c r="G21" s="17"/>
      <c r="H21" s="17"/>
      <c r="I21" s="1"/>
    </row>
    <row r="22" spans="1:9" s="16" customFormat="1" ht="8.1" customHeight="1" thickTop="1" x14ac:dyDescent="0.2">
      <c r="B22" s="18"/>
      <c r="C22" s="19"/>
      <c r="D22" s="19"/>
      <c r="E22" s="19"/>
      <c r="F22" s="19"/>
      <c r="G22" s="19"/>
      <c r="H22" s="20"/>
      <c r="I22" s="1"/>
    </row>
    <row r="23" spans="1:9" s="16" customFormat="1" ht="15.75" x14ac:dyDescent="0.25">
      <c r="B23" s="18"/>
      <c r="C23" s="17"/>
      <c r="D23" s="17"/>
      <c r="E23" s="17"/>
      <c r="F23" s="21"/>
      <c r="G23" s="21" t="s">
        <v>16</v>
      </c>
      <c r="H23" s="17">
        <f>SUM(H12:H22)</f>
        <v>1766342.03</v>
      </c>
      <c r="I23" s="17">
        <f>I117</f>
        <v>1766342.03</v>
      </c>
    </row>
    <row r="24" spans="1:9" s="16" customFormat="1" ht="8.1" customHeight="1" x14ac:dyDescent="0.2">
      <c r="B24" s="18"/>
      <c r="D24" s="19"/>
      <c r="E24" s="19"/>
      <c r="F24" s="19"/>
      <c r="G24" s="19"/>
      <c r="H24" s="22"/>
      <c r="I24" s="1"/>
    </row>
    <row r="25" spans="1:9" ht="16.899999999999999" customHeight="1" x14ac:dyDescent="0.25">
      <c r="A25" s="1"/>
      <c r="B25" s="18"/>
      <c r="C25" s="124"/>
      <c r="D25" s="19"/>
      <c r="E25" s="19"/>
      <c r="F25" s="19"/>
      <c r="G25" s="19"/>
      <c r="H25" s="17"/>
    </row>
    <row r="26" spans="1:9" s="16" customFormat="1" ht="18" x14ac:dyDescent="0.25">
      <c r="B26" s="18"/>
      <c r="C26" s="23" t="s">
        <v>116</v>
      </c>
      <c r="D26" s="24"/>
      <c r="E26" s="24"/>
      <c r="F26" s="24"/>
      <c r="G26" s="21"/>
      <c r="H26" s="17"/>
      <c r="I26" s="1"/>
    </row>
    <row r="27" spans="1:9" s="16" customFormat="1" ht="15.75" x14ac:dyDescent="0.25">
      <c r="B27" s="18"/>
      <c r="C27" s="24"/>
      <c r="D27" s="24"/>
      <c r="E27" s="24"/>
      <c r="F27" s="24"/>
      <c r="G27" s="21"/>
      <c r="H27" s="17"/>
      <c r="I27" s="1"/>
    </row>
    <row r="28" spans="1:9" s="16" customFormat="1" ht="29.45" customHeight="1" x14ac:dyDescent="0.25">
      <c r="B28" s="18"/>
      <c r="C28" s="19"/>
      <c r="D28" s="19"/>
      <c r="E28" s="19"/>
      <c r="F28" s="21"/>
      <c r="G28" s="21"/>
      <c r="H28" s="17"/>
      <c r="I28" s="1"/>
    </row>
    <row r="29" spans="1:9" ht="18" customHeight="1" x14ac:dyDescent="0.2">
      <c r="A29" s="1"/>
      <c r="B29" s="2"/>
      <c r="C29" s="3"/>
      <c r="D29" s="175" t="str">
        <f>D2</f>
        <v>OBRA: PAVIMENTACIÓN CON CONCRETO HIDRÁULICO DE 15.00 CMS. DE ESPESOR DE LA CALLE 16 DE SEPTIEMBRE, CRUCERO GRAL. FELIX ORTEGA</v>
      </c>
      <c r="E29" s="176"/>
      <c r="F29" s="177"/>
      <c r="G29" s="148"/>
      <c r="H29" s="4"/>
    </row>
    <row r="30" spans="1:9" ht="18" customHeight="1" x14ac:dyDescent="0.2">
      <c r="A30" s="1"/>
      <c r="B30" s="6"/>
      <c r="C30" s="7"/>
      <c r="D30" s="178"/>
      <c r="E30" s="179"/>
      <c r="F30" s="180"/>
      <c r="G30" s="149"/>
      <c r="H30" s="8"/>
    </row>
    <row r="31" spans="1:9" ht="31.5" customHeight="1" x14ac:dyDescent="0.2">
      <c r="A31" s="1"/>
      <c r="B31" s="6"/>
      <c r="C31" s="7"/>
      <c r="D31" s="178"/>
      <c r="E31" s="179"/>
      <c r="F31" s="180"/>
      <c r="G31" s="149"/>
      <c r="H31" s="9"/>
    </row>
    <row r="32" spans="1:9" ht="18" customHeight="1" x14ac:dyDescent="0.2">
      <c r="A32" s="1"/>
      <c r="B32" s="10"/>
      <c r="C32" s="7"/>
      <c r="D32" s="178"/>
      <c r="E32" s="179"/>
      <c r="F32" s="180"/>
      <c r="G32" s="149"/>
      <c r="H32" s="9"/>
    </row>
    <row r="33" spans="1:9" ht="13.9" customHeight="1" x14ac:dyDescent="0.2">
      <c r="A33" s="1"/>
      <c r="B33" s="171" t="s">
        <v>60</v>
      </c>
      <c r="C33" s="172"/>
      <c r="D33" s="127" t="str">
        <f>D7</f>
        <v>UBICACION : LA PAZ.</v>
      </c>
      <c r="E33" s="12"/>
      <c r="F33" s="13"/>
      <c r="G33" s="181" t="str">
        <f>G7</f>
        <v>LICITACIÓN No LPO-000000007-016-2022</v>
      </c>
      <c r="H33" s="182" t="s">
        <v>0</v>
      </c>
    </row>
    <row r="34" spans="1:9" ht="13.9" customHeight="1" x14ac:dyDescent="0.2">
      <c r="A34" s="1"/>
      <c r="B34" s="173"/>
      <c r="C34" s="174"/>
      <c r="D34" s="128" t="str">
        <f>D8</f>
        <v>MUNICIPIO : LA PAZ, B.C.S.</v>
      </c>
      <c r="E34" s="14"/>
      <c r="F34" s="15"/>
      <c r="G34" s="129" t="str">
        <f>G8</f>
        <v xml:space="preserve">CONCURSO No.  </v>
      </c>
      <c r="H34" s="183" t="s">
        <v>2</v>
      </c>
    </row>
    <row r="35" spans="1:9" ht="11.25" x14ac:dyDescent="0.2">
      <c r="A35" s="1"/>
      <c r="B35" s="25"/>
      <c r="C35" s="26"/>
      <c r="D35" s="27"/>
      <c r="E35" s="26"/>
      <c r="F35" s="28" t="s">
        <v>17</v>
      </c>
      <c r="G35" s="28" t="s">
        <v>18</v>
      </c>
      <c r="H35" s="28"/>
    </row>
    <row r="36" spans="1:9" ht="11.25" x14ac:dyDescent="0.2">
      <c r="A36" s="1"/>
      <c r="B36" s="29" t="s">
        <v>19</v>
      </c>
      <c r="C36" s="30" t="s">
        <v>20</v>
      </c>
      <c r="D36" s="31" t="s">
        <v>21</v>
      </c>
      <c r="E36" s="30" t="s">
        <v>22</v>
      </c>
      <c r="F36" s="32" t="s">
        <v>23</v>
      </c>
      <c r="G36" s="33" t="s">
        <v>24</v>
      </c>
      <c r="H36" s="32" t="s">
        <v>25</v>
      </c>
    </row>
    <row r="37" spans="1:9" s="17" customFormat="1" ht="15.75" x14ac:dyDescent="0.25">
      <c r="A37" s="34"/>
      <c r="B37" s="35"/>
      <c r="C37" s="36" t="s">
        <v>63</v>
      </c>
      <c r="D37" s="37"/>
      <c r="E37" s="38"/>
      <c r="F37" s="39"/>
      <c r="G37" s="39"/>
      <c r="H37" s="40"/>
      <c r="I37" s="41"/>
    </row>
    <row r="38" spans="1:9" s="17" customFormat="1" ht="65.25" customHeight="1" x14ac:dyDescent="0.25">
      <c r="A38" s="34"/>
      <c r="B38" s="78">
        <v>1</v>
      </c>
      <c r="C38" s="71" t="s">
        <v>62</v>
      </c>
      <c r="D38" s="100" t="s">
        <v>33</v>
      </c>
      <c r="E38" s="137">
        <v>1</v>
      </c>
      <c r="F38" s="145">
        <v>1</v>
      </c>
      <c r="G38" s="91"/>
      <c r="H38" s="118">
        <f>ROUND(E38*F38,2)</f>
        <v>1</v>
      </c>
      <c r="I38" s="97">
        <f>ROUND(E38*F38,2)</f>
        <v>1</v>
      </c>
    </row>
    <row r="39" spans="1:9" s="17" customFormat="1" ht="49.5" customHeight="1" x14ac:dyDescent="0.25">
      <c r="A39" s="34"/>
      <c r="B39" s="78">
        <f>B38+1</f>
        <v>2</v>
      </c>
      <c r="C39" s="72" t="s">
        <v>34</v>
      </c>
      <c r="D39" s="101" t="s">
        <v>27</v>
      </c>
      <c r="E39" s="103">
        <v>0.38</v>
      </c>
      <c r="F39" s="145">
        <v>0.38</v>
      </c>
      <c r="G39" s="92"/>
      <c r="H39" s="50">
        <f t="shared" ref="H39" si="0">ROUND(E39*F39,2)</f>
        <v>0.14000000000000001</v>
      </c>
      <c r="I39" s="97">
        <f t="shared" ref="I39:I102" si="1">ROUND(E39*F39,2)</f>
        <v>0.14000000000000001</v>
      </c>
    </row>
    <row r="40" spans="1:9" s="17" customFormat="1" ht="17.25" customHeight="1" x14ac:dyDescent="0.25">
      <c r="A40" s="34"/>
      <c r="B40" s="45"/>
      <c r="C40" s="46" t="s">
        <v>64</v>
      </c>
      <c r="D40" s="107"/>
      <c r="E40" s="113"/>
      <c r="F40" s="117"/>
      <c r="G40" s="93"/>
      <c r="H40" s="98">
        <f>SUM(H38:H39)</f>
        <v>1.1400000000000001</v>
      </c>
      <c r="I40" s="97">
        <f t="shared" si="1"/>
        <v>0</v>
      </c>
    </row>
    <row r="41" spans="1:9" s="17" customFormat="1" ht="15.75" x14ac:dyDescent="0.25">
      <c r="A41" s="34"/>
      <c r="B41" s="35"/>
      <c r="C41" s="36" t="s">
        <v>65</v>
      </c>
      <c r="D41" s="37"/>
      <c r="E41" s="136"/>
      <c r="F41" s="39"/>
      <c r="G41" s="39"/>
      <c r="H41" s="40"/>
      <c r="I41" s="97">
        <f t="shared" si="1"/>
        <v>0</v>
      </c>
    </row>
    <row r="42" spans="1:9" s="17" customFormat="1" ht="84" customHeight="1" x14ac:dyDescent="0.25">
      <c r="A42" s="34"/>
      <c r="B42" s="78">
        <v>1</v>
      </c>
      <c r="C42" s="71" t="s">
        <v>26</v>
      </c>
      <c r="D42" s="100" t="s">
        <v>27</v>
      </c>
      <c r="E42" s="137">
        <v>31.56</v>
      </c>
      <c r="F42" s="145">
        <v>31.56</v>
      </c>
      <c r="G42" s="91"/>
      <c r="H42" s="118">
        <f>ROUND(E42*F42,2)</f>
        <v>996.03</v>
      </c>
      <c r="I42" s="97">
        <f t="shared" si="1"/>
        <v>996.03</v>
      </c>
    </row>
    <row r="43" spans="1:9" s="17" customFormat="1" ht="76.5" customHeight="1" x14ac:dyDescent="0.25">
      <c r="A43" s="34"/>
      <c r="B43" s="78">
        <f>B42+1</f>
        <v>2</v>
      </c>
      <c r="C43" s="72" t="s">
        <v>28</v>
      </c>
      <c r="D43" s="101" t="s">
        <v>27</v>
      </c>
      <c r="E43" s="138">
        <v>7.89</v>
      </c>
      <c r="F43" s="145">
        <v>7.89</v>
      </c>
      <c r="G43" s="92"/>
      <c r="H43" s="162">
        <f t="shared" ref="H43:H54" si="2">ROUND(E43*F43,2)</f>
        <v>62.25</v>
      </c>
      <c r="I43" s="97">
        <f t="shared" si="1"/>
        <v>62.25</v>
      </c>
    </row>
    <row r="44" spans="1:9" s="17" customFormat="1" ht="50.25" customHeight="1" x14ac:dyDescent="0.25">
      <c r="A44" s="34"/>
      <c r="B44" s="78">
        <f t="shared" ref="B44:B49" si="3">B43+1</f>
        <v>3</v>
      </c>
      <c r="C44" s="72" t="s">
        <v>29</v>
      </c>
      <c r="D44" s="102" t="s">
        <v>27</v>
      </c>
      <c r="E44" s="103">
        <v>0.28000000000000003</v>
      </c>
      <c r="F44" s="145">
        <v>0.28000000000000003</v>
      </c>
      <c r="G44" s="92"/>
      <c r="H44" s="162">
        <f t="shared" si="2"/>
        <v>0.08</v>
      </c>
      <c r="I44" s="97">
        <f t="shared" si="1"/>
        <v>0.08</v>
      </c>
    </row>
    <row r="45" spans="1:9" s="17" customFormat="1" ht="53.25" customHeight="1" x14ac:dyDescent="0.25">
      <c r="A45" s="34"/>
      <c r="B45" s="78">
        <f t="shared" si="3"/>
        <v>4</v>
      </c>
      <c r="C45" s="72" t="s">
        <v>30</v>
      </c>
      <c r="D45" s="104" t="s">
        <v>27</v>
      </c>
      <c r="E45" s="103">
        <v>2.52</v>
      </c>
      <c r="F45" s="145">
        <v>2.52</v>
      </c>
      <c r="G45" s="92"/>
      <c r="H45" s="162">
        <f t="shared" si="2"/>
        <v>6.35</v>
      </c>
      <c r="I45" s="97">
        <f t="shared" si="1"/>
        <v>6.35</v>
      </c>
    </row>
    <row r="46" spans="1:9" s="17" customFormat="1" ht="132" customHeight="1" x14ac:dyDescent="0.25">
      <c r="A46" s="34"/>
      <c r="B46" s="78">
        <f>B45+1</f>
        <v>5</v>
      </c>
      <c r="C46" s="74" t="s">
        <v>105</v>
      </c>
      <c r="D46" s="102" t="s">
        <v>33</v>
      </c>
      <c r="E46" s="105">
        <v>1</v>
      </c>
      <c r="F46" s="165">
        <v>1</v>
      </c>
      <c r="G46" s="92"/>
      <c r="H46" s="162">
        <f t="shared" ref="H46" si="4">ROUND(E46*F46,2)</f>
        <v>1</v>
      </c>
      <c r="I46" s="97">
        <f t="shared" si="1"/>
        <v>1</v>
      </c>
    </row>
    <row r="47" spans="1:9" s="17" customFormat="1" ht="131.25" customHeight="1" x14ac:dyDescent="0.25">
      <c r="A47" s="34"/>
      <c r="B47" s="78">
        <f t="shared" si="3"/>
        <v>6</v>
      </c>
      <c r="C47" s="74" t="s">
        <v>106</v>
      </c>
      <c r="D47" s="102" t="s">
        <v>33</v>
      </c>
      <c r="E47" s="105">
        <v>1</v>
      </c>
      <c r="F47" s="165">
        <v>1</v>
      </c>
      <c r="G47" s="92"/>
      <c r="H47" s="162">
        <f t="shared" ref="H47" si="5">ROUND(E47*F47,2)</f>
        <v>1</v>
      </c>
      <c r="I47" s="97">
        <f t="shared" si="1"/>
        <v>1</v>
      </c>
    </row>
    <row r="48" spans="1:9" s="17" customFormat="1" ht="57.75" customHeight="1" x14ac:dyDescent="0.25">
      <c r="A48" s="34"/>
      <c r="B48" s="78">
        <f t="shared" si="3"/>
        <v>7</v>
      </c>
      <c r="C48" s="71" t="s">
        <v>31</v>
      </c>
      <c r="D48" s="102" t="s">
        <v>27</v>
      </c>
      <c r="E48" s="103">
        <v>24.26</v>
      </c>
      <c r="F48" s="145">
        <v>24.26</v>
      </c>
      <c r="G48" s="92"/>
      <c r="H48" s="162">
        <f t="shared" si="2"/>
        <v>588.54999999999995</v>
      </c>
      <c r="I48" s="97">
        <f t="shared" si="1"/>
        <v>588.54999999999995</v>
      </c>
    </row>
    <row r="49" spans="1:9" s="17" customFormat="1" ht="62.25" customHeight="1" x14ac:dyDescent="0.25">
      <c r="A49" s="34"/>
      <c r="B49" s="78">
        <f t="shared" si="3"/>
        <v>8</v>
      </c>
      <c r="C49" s="73" t="s">
        <v>71</v>
      </c>
      <c r="D49" s="104" t="s">
        <v>27</v>
      </c>
      <c r="E49" s="103">
        <v>10.4</v>
      </c>
      <c r="F49" s="145">
        <v>10.4</v>
      </c>
      <c r="G49" s="92"/>
      <c r="H49" s="162">
        <f t="shared" si="2"/>
        <v>108.16</v>
      </c>
      <c r="I49" s="97">
        <f t="shared" si="1"/>
        <v>108.16</v>
      </c>
    </row>
    <row r="50" spans="1:9" s="17" customFormat="1" ht="51" customHeight="1" x14ac:dyDescent="0.25">
      <c r="A50" s="34"/>
      <c r="B50" s="78">
        <f>B49+1</f>
        <v>9</v>
      </c>
      <c r="C50" s="74" t="s">
        <v>80</v>
      </c>
      <c r="D50" s="102" t="s">
        <v>32</v>
      </c>
      <c r="E50" s="105">
        <v>40</v>
      </c>
      <c r="F50" s="145">
        <v>40</v>
      </c>
      <c r="G50" s="92"/>
      <c r="H50" s="162">
        <f t="shared" si="2"/>
        <v>1600</v>
      </c>
      <c r="I50" s="97">
        <f t="shared" si="1"/>
        <v>1600</v>
      </c>
    </row>
    <row r="51" spans="1:9" s="17" customFormat="1" ht="30" customHeight="1" x14ac:dyDescent="0.25">
      <c r="A51" s="34"/>
      <c r="B51" s="78">
        <f>B50+1</f>
        <v>10</v>
      </c>
      <c r="C51" s="74" t="s">
        <v>81</v>
      </c>
      <c r="D51" s="102" t="s">
        <v>33</v>
      </c>
      <c r="E51" s="139">
        <v>2</v>
      </c>
      <c r="F51" s="145">
        <v>2</v>
      </c>
      <c r="G51" s="92"/>
      <c r="H51" s="162">
        <f t="shared" ref="H51" si="6">ROUND(E51*F51,2)</f>
        <v>4</v>
      </c>
      <c r="I51" s="97">
        <f t="shared" si="1"/>
        <v>4</v>
      </c>
    </row>
    <row r="52" spans="1:9" s="17" customFormat="1" ht="32.25" customHeight="1" x14ac:dyDescent="0.25">
      <c r="A52" s="34"/>
      <c r="B52" s="78">
        <f>B51+1</f>
        <v>11</v>
      </c>
      <c r="C52" s="74" t="s">
        <v>83</v>
      </c>
      <c r="D52" s="102" t="s">
        <v>33</v>
      </c>
      <c r="E52" s="139">
        <v>2</v>
      </c>
      <c r="F52" s="145">
        <v>2</v>
      </c>
      <c r="G52" s="92"/>
      <c r="H52" s="162">
        <f t="shared" ref="H52" si="7">ROUND(E52*F52,2)</f>
        <v>4</v>
      </c>
      <c r="I52" s="97">
        <f t="shared" si="1"/>
        <v>4</v>
      </c>
    </row>
    <row r="53" spans="1:9" s="17" customFormat="1" ht="42" customHeight="1" x14ac:dyDescent="0.25">
      <c r="A53" s="34"/>
      <c r="B53" s="78">
        <f>B52+1</f>
        <v>12</v>
      </c>
      <c r="C53" s="74" t="s">
        <v>49</v>
      </c>
      <c r="D53" s="102" t="s">
        <v>27</v>
      </c>
      <c r="E53" s="139">
        <v>0.25</v>
      </c>
      <c r="F53" s="145">
        <v>0.25</v>
      </c>
      <c r="G53" s="92"/>
      <c r="H53" s="162">
        <f t="shared" ref="H53" si="8">ROUND(E53*F53,2)</f>
        <v>0.06</v>
      </c>
      <c r="I53" s="97">
        <f t="shared" si="1"/>
        <v>0.06</v>
      </c>
    </row>
    <row r="54" spans="1:9" s="17" customFormat="1" ht="43.5" customHeight="1" x14ac:dyDescent="0.25">
      <c r="A54" s="34"/>
      <c r="B54" s="78">
        <f t="shared" ref="B54" si="9">B53+1</f>
        <v>13</v>
      </c>
      <c r="C54" s="143" t="s">
        <v>34</v>
      </c>
      <c r="D54" s="106" t="s">
        <v>27</v>
      </c>
      <c r="E54" s="105">
        <v>0.4</v>
      </c>
      <c r="F54" s="145">
        <v>0.4</v>
      </c>
      <c r="G54" s="92"/>
      <c r="H54" s="43">
        <f t="shared" si="2"/>
        <v>0.16</v>
      </c>
      <c r="I54" s="97">
        <f t="shared" si="1"/>
        <v>0.16</v>
      </c>
    </row>
    <row r="55" spans="1:9" s="17" customFormat="1" ht="17.25" customHeight="1" x14ac:dyDescent="0.25">
      <c r="A55" s="34"/>
      <c r="B55" s="45"/>
      <c r="C55" s="46" t="s">
        <v>35</v>
      </c>
      <c r="D55" s="107"/>
      <c r="E55" s="113"/>
      <c r="F55" s="117"/>
      <c r="G55" s="93"/>
      <c r="H55" s="98">
        <f>SUM(H42:H54)</f>
        <v>3371.64</v>
      </c>
      <c r="I55" s="97">
        <f t="shared" si="1"/>
        <v>0</v>
      </c>
    </row>
    <row r="56" spans="1:9" s="17" customFormat="1" ht="15.75" x14ac:dyDescent="0.25">
      <c r="A56" s="34"/>
      <c r="B56" s="47"/>
      <c r="C56" s="48" t="s">
        <v>61</v>
      </c>
      <c r="D56" s="108"/>
      <c r="E56" s="113"/>
      <c r="F56" s="117"/>
      <c r="G56" s="93"/>
      <c r="H56" s="49"/>
      <c r="I56" s="97">
        <f t="shared" si="1"/>
        <v>0</v>
      </c>
    </row>
    <row r="57" spans="1:9" s="77" customFormat="1" ht="86.25" customHeight="1" x14ac:dyDescent="0.25">
      <c r="A57" s="75"/>
      <c r="B57" s="76">
        <v>1</v>
      </c>
      <c r="C57" s="74" t="s">
        <v>26</v>
      </c>
      <c r="D57" s="101" t="s">
        <v>27</v>
      </c>
      <c r="E57" s="140">
        <v>46.8</v>
      </c>
      <c r="F57" s="145">
        <v>46.8</v>
      </c>
      <c r="G57" s="94"/>
      <c r="H57" s="119">
        <f t="shared" ref="H57:H72" si="10">ROUND(E57*F57,2)</f>
        <v>2190.2399999999998</v>
      </c>
      <c r="I57" s="97">
        <f t="shared" si="1"/>
        <v>2190.2399999999998</v>
      </c>
    </row>
    <row r="58" spans="1:9" s="77" customFormat="1" ht="83.25" customHeight="1" x14ac:dyDescent="0.25">
      <c r="A58" s="75"/>
      <c r="B58" s="76">
        <f>B57+1</f>
        <v>2</v>
      </c>
      <c r="C58" s="74" t="s">
        <v>50</v>
      </c>
      <c r="D58" s="101" t="s">
        <v>27</v>
      </c>
      <c r="E58" s="140">
        <v>11.7</v>
      </c>
      <c r="F58" s="145">
        <v>11.7</v>
      </c>
      <c r="G58" s="94"/>
      <c r="H58" s="119">
        <f t="shared" si="10"/>
        <v>136.88999999999999</v>
      </c>
      <c r="I58" s="97">
        <f t="shared" si="1"/>
        <v>136.88999999999999</v>
      </c>
    </row>
    <row r="59" spans="1:9" s="77" customFormat="1" ht="51.75" customHeight="1" x14ac:dyDescent="0.25">
      <c r="A59" s="75"/>
      <c r="B59" s="76">
        <f t="shared" ref="B59:B71" si="11">B58+1</f>
        <v>3</v>
      </c>
      <c r="C59" s="74" t="s">
        <v>51</v>
      </c>
      <c r="D59" s="101" t="s">
        <v>27</v>
      </c>
      <c r="E59" s="140">
        <v>0.46</v>
      </c>
      <c r="F59" s="145">
        <v>0.46</v>
      </c>
      <c r="G59" s="94"/>
      <c r="H59" s="119">
        <f t="shared" si="10"/>
        <v>0.21</v>
      </c>
      <c r="I59" s="97">
        <f t="shared" si="1"/>
        <v>0.21</v>
      </c>
    </row>
    <row r="60" spans="1:9" s="77" customFormat="1" ht="55.5" customHeight="1" x14ac:dyDescent="0.25">
      <c r="A60" s="75"/>
      <c r="B60" s="76">
        <f t="shared" si="11"/>
        <v>4</v>
      </c>
      <c r="C60" s="74" t="s">
        <v>52</v>
      </c>
      <c r="D60" s="101" t="s">
        <v>27</v>
      </c>
      <c r="E60" s="140">
        <v>4.12</v>
      </c>
      <c r="F60" s="145">
        <v>4.12</v>
      </c>
      <c r="G60" s="94"/>
      <c r="H60" s="119">
        <f t="shared" si="10"/>
        <v>16.97</v>
      </c>
      <c r="I60" s="97">
        <f t="shared" si="1"/>
        <v>16.97</v>
      </c>
    </row>
    <row r="61" spans="1:9" s="77" customFormat="1" ht="46.15" customHeight="1" x14ac:dyDescent="0.25">
      <c r="A61" s="75"/>
      <c r="B61" s="76">
        <f t="shared" si="11"/>
        <v>5</v>
      </c>
      <c r="C61" s="74" t="s">
        <v>53</v>
      </c>
      <c r="D61" s="101" t="s">
        <v>27</v>
      </c>
      <c r="E61" s="140">
        <v>40.619999999999997</v>
      </c>
      <c r="F61" s="145">
        <v>40.619999999999997</v>
      </c>
      <c r="G61" s="94"/>
      <c r="H61" s="119">
        <f t="shared" si="10"/>
        <v>1649.98</v>
      </c>
      <c r="I61" s="97">
        <f t="shared" si="1"/>
        <v>1649.98</v>
      </c>
    </row>
    <row r="62" spans="1:9" s="77" customFormat="1" ht="46.9" customHeight="1" x14ac:dyDescent="0.25">
      <c r="A62" s="75"/>
      <c r="B62" s="76">
        <f t="shared" si="11"/>
        <v>6</v>
      </c>
      <c r="C62" s="74" t="s">
        <v>54</v>
      </c>
      <c r="D62" s="101" t="s">
        <v>27</v>
      </c>
      <c r="E62" s="140">
        <v>10.16</v>
      </c>
      <c r="F62" s="145">
        <v>10.16</v>
      </c>
      <c r="G62" s="94"/>
      <c r="H62" s="119">
        <f t="shared" si="10"/>
        <v>103.23</v>
      </c>
      <c r="I62" s="97">
        <f t="shared" si="1"/>
        <v>103.23</v>
      </c>
    </row>
    <row r="63" spans="1:9" s="77" customFormat="1" ht="77.25" customHeight="1" x14ac:dyDescent="0.25">
      <c r="A63" s="75"/>
      <c r="B63" s="76">
        <f t="shared" si="11"/>
        <v>7</v>
      </c>
      <c r="C63" s="74" t="s">
        <v>78</v>
      </c>
      <c r="D63" s="101" t="s">
        <v>32</v>
      </c>
      <c r="E63" s="140">
        <v>45</v>
      </c>
      <c r="F63" s="145">
        <v>45</v>
      </c>
      <c r="G63" s="94"/>
      <c r="H63" s="119">
        <f t="shared" si="10"/>
        <v>2025</v>
      </c>
      <c r="I63" s="97">
        <f t="shared" si="1"/>
        <v>2025</v>
      </c>
    </row>
    <row r="64" spans="1:9" s="77" customFormat="1" ht="57" customHeight="1" x14ac:dyDescent="0.25">
      <c r="A64" s="75"/>
      <c r="B64" s="76">
        <f t="shared" si="11"/>
        <v>8</v>
      </c>
      <c r="C64" s="74" t="s">
        <v>79</v>
      </c>
      <c r="D64" s="101" t="s">
        <v>32</v>
      </c>
      <c r="E64" s="140">
        <v>13</v>
      </c>
      <c r="F64" s="145">
        <v>13</v>
      </c>
      <c r="G64" s="94"/>
      <c r="H64" s="119">
        <f t="shared" si="10"/>
        <v>169</v>
      </c>
      <c r="I64" s="97">
        <f t="shared" si="1"/>
        <v>169</v>
      </c>
    </row>
    <row r="65" spans="1:9" s="77" customFormat="1" ht="44.25" customHeight="1" x14ac:dyDescent="0.25">
      <c r="A65" s="75"/>
      <c r="B65" s="76">
        <f t="shared" si="11"/>
        <v>9</v>
      </c>
      <c r="C65" s="74" t="s">
        <v>68</v>
      </c>
      <c r="D65" s="101" t="s">
        <v>33</v>
      </c>
      <c r="E65" s="140">
        <v>2</v>
      </c>
      <c r="F65" s="145">
        <v>2</v>
      </c>
      <c r="G65" s="94"/>
      <c r="H65" s="119">
        <f t="shared" si="10"/>
        <v>4</v>
      </c>
      <c r="I65" s="97">
        <f t="shared" si="1"/>
        <v>4</v>
      </c>
    </row>
    <row r="66" spans="1:9" s="77" customFormat="1" ht="33.75" customHeight="1" x14ac:dyDescent="0.25">
      <c r="A66" s="75"/>
      <c r="B66" s="76">
        <f t="shared" si="11"/>
        <v>10</v>
      </c>
      <c r="C66" s="74" t="s">
        <v>55</v>
      </c>
      <c r="D66" s="101" t="s">
        <v>33</v>
      </c>
      <c r="E66" s="140">
        <v>2</v>
      </c>
      <c r="F66" s="145">
        <v>2</v>
      </c>
      <c r="G66" s="94"/>
      <c r="H66" s="119">
        <f t="shared" si="10"/>
        <v>4</v>
      </c>
      <c r="I66" s="97">
        <f t="shared" si="1"/>
        <v>4</v>
      </c>
    </row>
    <row r="67" spans="1:9" s="77" customFormat="1" ht="133.5" customHeight="1" x14ac:dyDescent="0.25">
      <c r="A67" s="75"/>
      <c r="B67" s="76">
        <f t="shared" si="11"/>
        <v>11</v>
      </c>
      <c r="C67" s="74" t="s">
        <v>56</v>
      </c>
      <c r="D67" s="101" t="s">
        <v>33</v>
      </c>
      <c r="E67" s="140">
        <v>2</v>
      </c>
      <c r="F67" s="145">
        <v>2</v>
      </c>
      <c r="G67" s="94"/>
      <c r="H67" s="119">
        <f t="shared" si="10"/>
        <v>4</v>
      </c>
      <c r="I67" s="97">
        <f t="shared" si="1"/>
        <v>4</v>
      </c>
    </row>
    <row r="68" spans="1:9" s="77" customFormat="1" ht="51.75" customHeight="1" x14ac:dyDescent="0.25">
      <c r="A68" s="75"/>
      <c r="B68" s="76">
        <f t="shared" si="11"/>
        <v>12</v>
      </c>
      <c r="C68" s="74" t="s">
        <v>57</v>
      </c>
      <c r="D68" s="101" t="s">
        <v>33</v>
      </c>
      <c r="E68" s="140">
        <v>1</v>
      </c>
      <c r="F68" s="145">
        <v>1</v>
      </c>
      <c r="G68" s="94"/>
      <c r="H68" s="119">
        <f t="shared" si="10"/>
        <v>1</v>
      </c>
      <c r="I68" s="97">
        <f t="shared" si="1"/>
        <v>1</v>
      </c>
    </row>
    <row r="69" spans="1:9" s="77" customFormat="1" ht="35.25" customHeight="1" x14ac:dyDescent="0.25">
      <c r="A69" s="75"/>
      <c r="B69" s="76">
        <f t="shared" si="11"/>
        <v>13</v>
      </c>
      <c r="C69" s="74" t="s">
        <v>58</v>
      </c>
      <c r="D69" s="101" t="s">
        <v>33</v>
      </c>
      <c r="E69" s="140">
        <v>1</v>
      </c>
      <c r="F69" s="145">
        <v>1</v>
      </c>
      <c r="G69" s="94"/>
      <c r="H69" s="119">
        <f t="shared" si="10"/>
        <v>1</v>
      </c>
      <c r="I69" s="97">
        <f t="shared" si="1"/>
        <v>1</v>
      </c>
    </row>
    <row r="70" spans="1:9" s="77" customFormat="1" ht="99.75" customHeight="1" x14ac:dyDescent="0.25">
      <c r="A70" s="75"/>
      <c r="B70" s="76">
        <f t="shared" si="11"/>
        <v>14</v>
      </c>
      <c r="C70" s="74" t="s">
        <v>59</v>
      </c>
      <c r="D70" s="101" t="s">
        <v>33</v>
      </c>
      <c r="E70" s="140">
        <v>1</v>
      </c>
      <c r="F70" s="145">
        <v>1</v>
      </c>
      <c r="G70" s="94"/>
      <c r="H70" s="119">
        <f t="shared" si="10"/>
        <v>1</v>
      </c>
      <c r="I70" s="97">
        <f t="shared" si="1"/>
        <v>1</v>
      </c>
    </row>
    <row r="71" spans="1:9" s="77" customFormat="1" ht="121.5" customHeight="1" x14ac:dyDescent="0.25">
      <c r="A71" s="75"/>
      <c r="B71" s="76">
        <f t="shared" si="11"/>
        <v>15</v>
      </c>
      <c r="C71" s="74" t="s">
        <v>103</v>
      </c>
      <c r="D71" s="101" t="s">
        <v>33</v>
      </c>
      <c r="E71" s="140">
        <v>1</v>
      </c>
      <c r="F71" s="145">
        <v>1</v>
      </c>
      <c r="G71" s="94"/>
      <c r="H71" s="119">
        <f t="shared" ref="H71" si="12">ROUND(E71*F71,2)</f>
        <v>1</v>
      </c>
      <c r="I71" s="97">
        <f t="shared" si="1"/>
        <v>1</v>
      </c>
    </row>
    <row r="72" spans="1:9" s="17" customFormat="1" ht="42.75" customHeight="1" x14ac:dyDescent="0.25">
      <c r="A72" s="34"/>
      <c r="B72" s="76">
        <f>B71+1</f>
        <v>16</v>
      </c>
      <c r="C72" s="44" t="s">
        <v>34</v>
      </c>
      <c r="D72" s="102" t="s">
        <v>27</v>
      </c>
      <c r="E72" s="105">
        <v>0.53</v>
      </c>
      <c r="F72" s="145">
        <v>0.53</v>
      </c>
      <c r="G72" s="92"/>
      <c r="H72" s="50">
        <f t="shared" si="10"/>
        <v>0.28000000000000003</v>
      </c>
      <c r="I72" s="97">
        <f t="shared" si="1"/>
        <v>0.28000000000000003</v>
      </c>
    </row>
    <row r="73" spans="1:9" s="17" customFormat="1" ht="15.75" x14ac:dyDescent="0.25">
      <c r="A73" s="34"/>
      <c r="B73" s="45"/>
      <c r="C73" s="46" t="s">
        <v>36</v>
      </c>
      <c r="D73" s="107"/>
      <c r="E73" s="99"/>
      <c r="F73" s="117"/>
      <c r="G73" s="93"/>
      <c r="H73" s="98">
        <f>SUM(H57:H72)</f>
        <v>6307.7999999999993</v>
      </c>
      <c r="I73" s="97">
        <f t="shared" si="1"/>
        <v>0</v>
      </c>
    </row>
    <row r="74" spans="1:9" s="17" customFormat="1" ht="15.75" x14ac:dyDescent="0.25">
      <c r="A74" s="34"/>
      <c r="B74" s="47"/>
      <c r="C74" s="48" t="s">
        <v>37</v>
      </c>
      <c r="D74" s="108"/>
      <c r="E74" s="99"/>
      <c r="F74" s="117"/>
      <c r="G74" s="93"/>
      <c r="H74" s="49"/>
      <c r="I74" s="97">
        <f t="shared" si="1"/>
        <v>0</v>
      </c>
    </row>
    <row r="75" spans="1:9" s="17" customFormat="1" ht="52.5" customHeight="1" x14ac:dyDescent="0.25">
      <c r="A75" s="34"/>
      <c r="B75" s="79">
        <v>1</v>
      </c>
      <c r="C75" s="42" t="s">
        <v>38</v>
      </c>
      <c r="D75" s="102" t="s">
        <v>27</v>
      </c>
      <c r="E75" s="109">
        <v>10.130000000000001</v>
      </c>
      <c r="F75" s="145">
        <v>10.130000000000001</v>
      </c>
      <c r="G75" s="92"/>
      <c r="H75" s="43">
        <f t="shared" ref="H75:H80" si="13">ROUND(E75*F75,2)</f>
        <v>102.62</v>
      </c>
      <c r="I75" s="97">
        <f t="shared" si="1"/>
        <v>102.62</v>
      </c>
    </row>
    <row r="76" spans="1:9" s="17" customFormat="1" ht="84.75" customHeight="1" x14ac:dyDescent="0.25">
      <c r="A76" s="34"/>
      <c r="B76" s="79">
        <f>B75+1</f>
        <v>2</v>
      </c>
      <c r="C76" s="42" t="s">
        <v>107</v>
      </c>
      <c r="D76" s="102" t="s">
        <v>32</v>
      </c>
      <c r="E76" s="105">
        <v>50</v>
      </c>
      <c r="F76" s="145">
        <v>50</v>
      </c>
      <c r="G76" s="92"/>
      <c r="H76" s="43">
        <f t="shared" si="13"/>
        <v>2500</v>
      </c>
      <c r="I76" s="97">
        <f t="shared" si="1"/>
        <v>2500</v>
      </c>
    </row>
    <row r="77" spans="1:9" s="17" customFormat="1" ht="33.75" customHeight="1" x14ac:dyDescent="0.25">
      <c r="A77" s="34"/>
      <c r="B77" s="79">
        <f>B76+1</f>
        <v>3</v>
      </c>
      <c r="C77" s="42" t="s">
        <v>39</v>
      </c>
      <c r="D77" s="102" t="s">
        <v>32</v>
      </c>
      <c r="E77" s="105">
        <v>50</v>
      </c>
      <c r="F77" s="145">
        <v>50</v>
      </c>
      <c r="G77" s="92"/>
      <c r="H77" s="43">
        <f t="shared" si="13"/>
        <v>2500</v>
      </c>
      <c r="I77" s="97">
        <f t="shared" si="1"/>
        <v>2500</v>
      </c>
    </row>
    <row r="78" spans="1:9" s="17" customFormat="1" ht="53.25" customHeight="1" x14ac:dyDescent="0.25">
      <c r="A78" s="34"/>
      <c r="B78" s="79">
        <f>B77+1</f>
        <v>4</v>
      </c>
      <c r="C78" s="42" t="s">
        <v>40</v>
      </c>
      <c r="D78" s="102" t="s">
        <v>32</v>
      </c>
      <c r="E78" s="105">
        <v>50</v>
      </c>
      <c r="F78" s="145">
        <v>50</v>
      </c>
      <c r="G78" s="92"/>
      <c r="H78" s="43">
        <f t="shared" si="13"/>
        <v>2500</v>
      </c>
      <c r="I78" s="97">
        <f t="shared" si="1"/>
        <v>2500</v>
      </c>
    </row>
    <row r="79" spans="1:9" s="17" customFormat="1" ht="76.5" customHeight="1" x14ac:dyDescent="0.25">
      <c r="A79" s="34"/>
      <c r="B79" s="79">
        <f>B78+1</f>
        <v>5</v>
      </c>
      <c r="C79" s="42" t="s">
        <v>104</v>
      </c>
      <c r="D79" s="102" t="s">
        <v>32</v>
      </c>
      <c r="E79" s="105">
        <v>10</v>
      </c>
      <c r="F79" s="145">
        <v>10</v>
      </c>
      <c r="G79" s="92"/>
      <c r="H79" s="43">
        <f t="shared" ref="H79" si="14">ROUND(E79*F79,2)</f>
        <v>100</v>
      </c>
      <c r="I79" s="97">
        <f t="shared" si="1"/>
        <v>100</v>
      </c>
    </row>
    <row r="80" spans="1:9" s="17" customFormat="1" ht="49.9" customHeight="1" x14ac:dyDescent="0.25">
      <c r="A80" s="34"/>
      <c r="B80" s="80">
        <f>B79+1</f>
        <v>6</v>
      </c>
      <c r="C80" s="42" t="s">
        <v>41</v>
      </c>
      <c r="D80" s="102" t="s">
        <v>32</v>
      </c>
      <c r="E80" s="109">
        <v>50</v>
      </c>
      <c r="F80" s="145">
        <v>50</v>
      </c>
      <c r="G80" s="92"/>
      <c r="H80" s="43">
        <f t="shared" si="13"/>
        <v>2500</v>
      </c>
      <c r="I80" s="97">
        <f t="shared" si="1"/>
        <v>2500</v>
      </c>
    </row>
    <row r="81" spans="1:9" s="17" customFormat="1" ht="15.75" x14ac:dyDescent="0.25">
      <c r="A81" s="34"/>
      <c r="B81" s="45"/>
      <c r="C81" s="46" t="s">
        <v>42</v>
      </c>
      <c r="D81" s="107"/>
      <c r="E81" s="99"/>
      <c r="F81" s="117"/>
      <c r="G81" s="93"/>
      <c r="H81" s="98">
        <f>SUM(H75:H80)</f>
        <v>10202.619999999999</v>
      </c>
      <c r="I81" s="97">
        <f t="shared" si="1"/>
        <v>0</v>
      </c>
    </row>
    <row r="82" spans="1:9" s="17" customFormat="1" ht="15.75" x14ac:dyDescent="0.25">
      <c r="A82" s="34"/>
      <c r="B82" s="47"/>
      <c r="C82" s="48" t="s">
        <v>90</v>
      </c>
      <c r="D82" s="108"/>
      <c r="E82" s="99"/>
      <c r="F82" s="117"/>
      <c r="G82" s="93"/>
      <c r="H82" s="49"/>
      <c r="I82" s="97">
        <f t="shared" si="1"/>
        <v>0</v>
      </c>
    </row>
    <row r="83" spans="1:9" s="77" customFormat="1" ht="165" customHeight="1" x14ac:dyDescent="0.25">
      <c r="A83" s="75"/>
      <c r="B83" s="151">
        <v>1</v>
      </c>
      <c r="C83" s="152" t="s">
        <v>91</v>
      </c>
      <c r="D83" s="153" t="s">
        <v>43</v>
      </c>
      <c r="E83" s="105">
        <v>36</v>
      </c>
      <c r="F83" s="166">
        <v>36</v>
      </c>
      <c r="G83" s="92"/>
      <c r="H83" s="43">
        <f t="shared" ref="H83:H91" si="15">ROUND(E83*F83,2)</f>
        <v>1296</v>
      </c>
      <c r="I83" s="97">
        <f t="shared" si="1"/>
        <v>1296</v>
      </c>
    </row>
    <row r="84" spans="1:9" s="77" customFormat="1" ht="192.75" customHeight="1" x14ac:dyDescent="0.25">
      <c r="A84" s="75"/>
      <c r="B84" s="154">
        <f>B83+1</f>
        <v>2</v>
      </c>
      <c r="C84" s="168" t="s">
        <v>113</v>
      </c>
      <c r="D84" s="155" t="s">
        <v>43</v>
      </c>
      <c r="E84" s="105">
        <v>25</v>
      </c>
      <c r="F84" s="167">
        <v>25</v>
      </c>
      <c r="G84" s="92"/>
      <c r="H84" s="43">
        <f t="shared" si="15"/>
        <v>625</v>
      </c>
      <c r="I84" s="97">
        <f t="shared" si="1"/>
        <v>625</v>
      </c>
    </row>
    <row r="85" spans="1:9" s="77" customFormat="1" ht="57.75" customHeight="1" x14ac:dyDescent="0.25">
      <c r="A85" s="75"/>
      <c r="B85" s="154">
        <f>B84+1</f>
        <v>3</v>
      </c>
      <c r="C85" s="157" t="s">
        <v>92</v>
      </c>
      <c r="D85" s="155" t="s">
        <v>27</v>
      </c>
      <c r="E85" s="105">
        <v>4.2699999999999996</v>
      </c>
      <c r="F85" s="167">
        <v>4.2699999999999996</v>
      </c>
      <c r="G85" s="92"/>
      <c r="H85" s="43">
        <f t="shared" si="15"/>
        <v>18.23</v>
      </c>
      <c r="I85" s="97">
        <f t="shared" si="1"/>
        <v>18.23</v>
      </c>
    </row>
    <row r="86" spans="1:9" s="77" customFormat="1" ht="64.5" customHeight="1" x14ac:dyDescent="0.25">
      <c r="A86" s="75"/>
      <c r="B86" s="154">
        <f>B85+1</f>
        <v>4</v>
      </c>
      <c r="C86" s="156" t="s">
        <v>93</v>
      </c>
      <c r="D86" s="155" t="s">
        <v>27</v>
      </c>
      <c r="E86" s="105">
        <v>1.22</v>
      </c>
      <c r="F86" s="167">
        <v>1.22</v>
      </c>
      <c r="G86" s="92"/>
      <c r="H86" s="43">
        <f t="shared" si="15"/>
        <v>1.49</v>
      </c>
      <c r="I86" s="97">
        <f t="shared" si="1"/>
        <v>1.49</v>
      </c>
    </row>
    <row r="87" spans="1:9" s="77" customFormat="1" ht="66.75" customHeight="1" x14ac:dyDescent="0.25">
      <c r="A87" s="75"/>
      <c r="B87" s="154">
        <f t="shared" ref="B87" si="16">B86+1</f>
        <v>5</v>
      </c>
      <c r="C87" s="158" t="s">
        <v>94</v>
      </c>
      <c r="D87" s="155" t="s">
        <v>27</v>
      </c>
      <c r="E87" s="105">
        <v>1.83</v>
      </c>
      <c r="F87" s="167">
        <v>1.83</v>
      </c>
      <c r="G87" s="92"/>
      <c r="H87" s="43">
        <f t="shared" si="15"/>
        <v>3.35</v>
      </c>
      <c r="I87" s="97">
        <f t="shared" si="1"/>
        <v>3.35</v>
      </c>
    </row>
    <row r="88" spans="1:9" s="17" customFormat="1" ht="60.75" customHeight="1" x14ac:dyDescent="0.25">
      <c r="A88" s="34"/>
      <c r="B88" s="79">
        <f>B87+1</f>
        <v>6</v>
      </c>
      <c r="C88" s="42" t="s">
        <v>95</v>
      </c>
      <c r="D88" s="102" t="s">
        <v>43</v>
      </c>
      <c r="E88" s="105">
        <v>18</v>
      </c>
      <c r="F88" s="165">
        <v>18</v>
      </c>
      <c r="G88" s="92"/>
      <c r="H88" s="43">
        <f t="shared" si="15"/>
        <v>324</v>
      </c>
      <c r="I88" s="97">
        <f t="shared" si="1"/>
        <v>324</v>
      </c>
    </row>
    <row r="89" spans="1:9" s="17" customFormat="1" ht="181.5" customHeight="1" x14ac:dyDescent="0.25">
      <c r="A89" s="34"/>
      <c r="B89" s="79">
        <f>B88+1</f>
        <v>7</v>
      </c>
      <c r="C89" s="159" t="s">
        <v>96</v>
      </c>
      <c r="D89" s="102" t="s">
        <v>33</v>
      </c>
      <c r="E89" s="109">
        <v>2</v>
      </c>
      <c r="F89" s="165">
        <v>2</v>
      </c>
      <c r="G89" s="92"/>
      <c r="H89" s="57">
        <f t="shared" si="15"/>
        <v>4</v>
      </c>
      <c r="I89" s="97">
        <f t="shared" si="1"/>
        <v>4</v>
      </c>
    </row>
    <row r="90" spans="1:9" s="17" customFormat="1" ht="56.25" customHeight="1" x14ac:dyDescent="0.25">
      <c r="A90" s="34"/>
      <c r="B90" s="79">
        <f>B89+1</f>
        <v>8</v>
      </c>
      <c r="C90" s="164" t="s">
        <v>108</v>
      </c>
      <c r="D90" s="102" t="s">
        <v>32</v>
      </c>
      <c r="E90" s="109">
        <v>1.5</v>
      </c>
      <c r="F90" s="165">
        <v>1.5</v>
      </c>
      <c r="G90" s="92"/>
      <c r="H90" s="57">
        <f t="shared" si="15"/>
        <v>2.25</v>
      </c>
      <c r="I90" s="97">
        <f t="shared" si="1"/>
        <v>2.25</v>
      </c>
    </row>
    <row r="91" spans="1:9" s="77" customFormat="1" ht="49.5" customHeight="1" x14ac:dyDescent="0.25">
      <c r="A91" s="75"/>
      <c r="B91" s="79">
        <f>B90+1</f>
        <v>9</v>
      </c>
      <c r="C91" s="70" t="s">
        <v>97</v>
      </c>
      <c r="D91" s="160" t="s">
        <v>27</v>
      </c>
      <c r="E91" s="161">
        <v>2.44</v>
      </c>
      <c r="F91" s="165">
        <v>2.44</v>
      </c>
      <c r="G91" s="94"/>
      <c r="H91" s="119">
        <f t="shared" si="15"/>
        <v>5.95</v>
      </c>
      <c r="I91" s="97">
        <f t="shared" si="1"/>
        <v>5.95</v>
      </c>
    </row>
    <row r="92" spans="1:9" s="17" customFormat="1" ht="15.75" x14ac:dyDescent="0.25">
      <c r="A92" s="34"/>
      <c r="B92" s="45"/>
      <c r="C92" s="46" t="s">
        <v>98</v>
      </c>
      <c r="D92" s="107"/>
      <c r="E92" s="99"/>
      <c r="F92" s="117"/>
      <c r="G92" s="93"/>
      <c r="H92" s="98">
        <f>SUM(H83:H91)</f>
        <v>2280.2699999999995</v>
      </c>
      <c r="I92" s="97">
        <f t="shared" si="1"/>
        <v>0</v>
      </c>
    </row>
    <row r="93" spans="1:9" s="17" customFormat="1" ht="15.75" x14ac:dyDescent="0.25">
      <c r="A93" s="34"/>
      <c r="B93" s="47"/>
      <c r="C93" s="48" t="s">
        <v>100</v>
      </c>
      <c r="D93" s="108"/>
      <c r="E93" s="99"/>
      <c r="F93" s="117"/>
      <c r="G93" s="93"/>
      <c r="H93" s="49"/>
      <c r="I93" s="97">
        <f t="shared" si="1"/>
        <v>0</v>
      </c>
    </row>
    <row r="94" spans="1:9" s="17" customFormat="1" ht="71.25" customHeight="1" x14ac:dyDescent="0.25">
      <c r="A94" s="34"/>
      <c r="B94" s="79">
        <v>1</v>
      </c>
      <c r="C94" s="42" t="s">
        <v>82</v>
      </c>
      <c r="D94" s="102" t="s">
        <v>43</v>
      </c>
      <c r="E94" s="109">
        <v>360</v>
      </c>
      <c r="F94" s="145">
        <v>360</v>
      </c>
      <c r="G94" s="92"/>
      <c r="H94" s="43">
        <f t="shared" ref="H94:H100" si="17">ROUND(E94*F94,2)</f>
        <v>129600</v>
      </c>
      <c r="I94" s="97">
        <f t="shared" si="1"/>
        <v>129600</v>
      </c>
    </row>
    <row r="95" spans="1:9" s="77" customFormat="1" ht="81.75" customHeight="1" x14ac:dyDescent="0.25">
      <c r="A95" s="75"/>
      <c r="B95" s="130">
        <f>B94+1</f>
        <v>2</v>
      </c>
      <c r="C95" s="141" t="s">
        <v>84</v>
      </c>
      <c r="D95" s="133" t="s">
        <v>43</v>
      </c>
      <c r="E95" s="135">
        <v>360</v>
      </c>
      <c r="F95" s="131">
        <v>360</v>
      </c>
      <c r="G95" s="132"/>
      <c r="H95" s="163">
        <f t="shared" ref="H95" si="18">ROUND(E95*F95,2)</f>
        <v>129600</v>
      </c>
      <c r="I95" s="97">
        <f t="shared" si="1"/>
        <v>129600</v>
      </c>
    </row>
    <row r="96" spans="1:9" s="77" customFormat="1" ht="75" customHeight="1" x14ac:dyDescent="0.25">
      <c r="A96" s="75"/>
      <c r="B96" s="130">
        <f>B95+1</f>
        <v>3</v>
      </c>
      <c r="C96" s="141" t="s">
        <v>85</v>
      </c>
      <c r="D96" s="133" t="s">
        <v>27</v>
      </c>
      <c r="E96" s="134">
        <v>79.2</v>
      </c>
      <c r="F96" s="131">
        <v>79.2</v>
      </c>
      <c r="G96" s="132"/>
      <c r="H96" s="163">
        <f t="shared" si="17"/>
        <v>6272.64</v>
      </c>
      <c r="I96" s="97">
        <f t="shared" si="1"/>
        <v>6272.64</v>
      </c>
    </row>
    <row r="97" spans="1:9" s="77" customFormat="1" ht="33.75" customHeight="1" x14ac:dyDescent="0.25">
      <c r="A97" s="75"/>
      <c r="B97" s="130">
        <f t="shared" ref="B97" si="19">B96+1</f>
        <v>4</v>
      </c>
      <c r="C97" s="142" t="s">
        <v>72</v>
      </c>
      <c r="D97" s="133" t="s">
        <v>27</v>
      </c>
      <c r="E97" s="135">
        <v>129.6</v>
      </c>
      <c r="F97" s="131">
        <v>129.6</v>
      </c>
      <c r="G97" s="132"/>
      <c r="H97" s="163">
        <f t="shared" si="17"/>
        <v>16796.16</v>
      </c>
      <c r="I97" s="97">
        <f t="shared" si="1"/>
        <v>16796.16</v>
      </c>
    </row>
    <row r="98" spans="1:9" s="77" customFormat="1" ht="30.75" customHeight="1" x14ac:dyDescent="0.25">
      <c r="A98" s="75"/>
      <c r="B98" s="130">
        <f>B97+1</f>
        <v>5</v>
      </c>
      <c r="C98" s="141" t="s">
        <v>73</v>
      </c>
      <c r="D98" s="133" t="s">
        <v>67</v>
      </c>
      <c r="E98" s="135">
        <v>777.6</v>
      </c>
      <c r="F98" s="131">
        <v>777.6</v>
      </c>
      <c r="G98" s="132"/>
      <c r="H98" s="163">
        <f t="shared" si="17"/>
        <v>604661.76000000001</v>
      </c>
      <c r="I98" s="97">
        <f t="shared" si="1"/>
        <v>604661.76000000001</v>
      </c>
    </row>
    <row r="99" spans="1:9" s="17" customFormat="1" ht="87.75" customHeight="1" x14ac:dyDescent="0.25">
      <c r="A99" s="34"/>
      <c r="B99" s="79">
        <f>B98+1</f>
        <v>6</v>
      </c>
      <c r="C99" s="44" t="s">
        <v>86</v>
      </c>
      <c r="D99" s="102" t="s">
        <v>43</v>
      </c>
      <c r="E99" s="105">
        <v>360</v>
      </c>
      <c r="F99" s="145">
        <v>360</v>
      </c>
      <c r="G99" s="92"/>
      <c r="H99" s="43">
        <f t="shared" si="17"/>
        <v>129600</v>
      </c>
      <c r="I99" s="97">
        <f t="shared" si="1"/>
        <v>129600</v>
      </c>
    </row>
    <row r="100" spans="1:9" s="17" customFormat="1" ht="54" customHeight="1" x14ac:dyDescent="0.25">
      <c r="A100" s="34"/>
      <c r="B100" s="79">
        <f>B99+1</f>
        <v>7</v>
      </c>
      <c r="C100" s="70" t="s">
        <v>48</v>
      </c>
      <c r="D100" s="110" t="s">
        <v>32</v>
      </c>
      <c r="E100" s="111">
        <v>18</v>
      </c>
      <c r="F100" s="145">
        <v>18</v>
      </c>
      <c r="G100" s="123"/>
      <c r="H100" s="122">
        <f t="shared" si="17"/>
        <v>324</v>
      </c>
      <c r="I100" s="97">
        <f t="shared" si="1"/>
        <v>324</v>
      </c>
    </row>
    <row r="101" spans="1:9" s="17" customFormat="1" ht="15.75" x14ac:dyDescent="0.25">
      <c r="A101" s="34"/>
      <c r="B101" s="45"/>
      <c r="C101" s="46" t="s">
        <v>44</v>
      </c>
      <c r="D101" s="107"/>
      <c r="E101" s="99"/>
      <c r="F101" s="117"/>
      <c r="G101" s="93"/>
      <c r="H101" s="98">
        <f>SUM(H94:H100)</f>
        <v>1016854.56</v>
      </c>
      <c r="I101" s="97">
        <f t="shared" si="1"/>
        <v>0</v>
      </c>
    </row>
    <row r="102" spans="1:9" s="17" customFormat="1" ht="15.75" x14ac:dyDescent="0.25">
      <c r="A102" s="34"/>
      <c r="B102" s="47"/>
      <c r="C102" s="48" t="s">
        <v>101</v>
      </c>
      <c r="D102" s="108"/>
      <c r="E102" s="99"/>
      <c r="F102" s="117"/>
      <c r="G102" s="93"/>
      <c r="H102" s="49"/>
      <c r="I102" s="97">
        <f t="shared" si="1"/>
        <v>0</v>
      </c>
    </row>
    <row r="103" spans="1:9" s="17" customFormat="1" ht="76.5" customHeight="1" x14ac:dyDescent="0.25">
      <c r="A103" s="34"/>
      <c r="B103" s="79">
        <v>1</v>
      </c>
      <c r="C103" s="42" t="s">
        <v>87</v>
      </c>
      <c r="D103" s="102" t="s">
        <v>43</v>
      </c>
      <c r="E103" s="105">
        <v>360</v>
      </c>
      <c r="F103" s="145">
        <v>360</v>
      </c>
      <c r="G103" s="92"/>
      <c r="H103" s="43">
        <f t="shared" ref="H103:H108" si="20">ROUND(E103*F103,2)</f>
        <v>129600</v>
      </c>
      <c r="I103" s="97">
        <f t="shared" ref="I103:I115" si="21">ROUND(E103*F103,2)</f>
        <v>129600</v>
      </c>
    </row>
    <row r="104" spans="1:9" s="17" customFormat="1" ht="64.5" customHeight="1" x14ac:dyDescent="0.25">
      <c r="A104" s="34"/>
      <c r="B104" s="79">
        <f t="shared" ref="B104:B106" si="22">B103+1</f>
        <v>2</v>
      </c>
      <c r="C104" s="44" t="s">
        <v>88</v>
      </c>
      <c r="D104" s="102" t="s">
        <v>43</v>
      </c>
      <c r="E104" s="105">
        <v>324</v>
      </c>
      <c r="F104" s="145">
        <v>324</v>
      </c>
      <c r="G104" s="92"/>
      <c r="H104" s="43">
        <f t="shared" si="20"/>
        <v>104976</v>
      </c>
      <c r="I104" s="97">
        <f t="shared" si="21"/>
        <v>104976</v>
      </c>
    </row>
    <row r="105" spans="1:9" s="17" customFormat="1" ht="79.900000000000006" customHeight="1" x14ac:dyDescent="0.25">
      <c r="A105" s="34"/>
      <c r="B105" s="79">
        <f t="shared" si="22"/>
        <v>3</v>
      </c>
      <c r="C105" s="147" t="s">
        <v>109</v>
      </c>
      <c r="D105" s="102" t="s">
        <v>43</v>
      </c>
      <c r="E105" s="105">
        <v>36</v>
      </c>
      <c r="F105" s="145">
        <v>36</v>
      </c>
      <c r="G105" s="92"/>
      <c r="H105" s="43">
        <f t="shared" ref="H105" si="23">ROUND(E105*F105,2)</f>
        <v>1296</v>
      </c>
      <c r="I105" s="97">
        <f t="shared" si="21"/>
        <v>1296</v>
      </c>
    </row>
    <row r="106" spans="1:9" s="17" customFormat="1" ht="123" customHeight="1" x14ac:dyDescent="0.25">
      <c r="A106" s="34"/>
      <c r="B106" s="79">
        <f t="shared" si="22"/>
        <v>4</v>
      </c>
      <c r="C106" s="42" t="s">
        <v>74</v>
      </c>
      <c r="D106" s="102" t="s">
        <v>43</v>
      </c>
      <c r="E106" s="105">
        <v>360</v>
      </c>
      <c r="F106" s="145">
        <v>360</v>
      </c>
      <c r="G106" s="92"/>
      <c r="H106" s="43">
        <f t="shared" si="20"/>
        <v>129600</v>
      </c>
      <c r="I106" s="97">
        <f t="shared" si="21"/>
        <v>129600</v>
      </c>
    </row>
    <row r="107" spans="1:9" s="17" customFormat="1" ht="353.25" customHeight="1" x14ac:dyDescent="0.25">
      <c r="A107" s="34"/>
      <c r="B107" s="79">
        <f>B106+1</f>
        <v>5</v>
      </c>
      <c r="C107" s="146" t="s">
        <v>114</v>
      </c>
      <c r="D107" s="104" t="s">
        <v>43</v>
      </c>
      <c r="E107" s="105">
        <v>360</v>
      </c>
      <c r="F107" s="145">
        <v>360</v>
      </c>
      <c r="G107" s="92"/>
      <c r="H107" s="43">
        <f t="shared" si="20"/>
        <v>129600</v>
      </c>
      <c r="I107" s="97">
        <f t="shared" si="21"/>
        <v>129600</v>
      </c>
    </row>
    <row r="108" spans="1:9" s="17" customFormat="1" ht="37.9" customHeight="1" x14ac:dyDescent="0.25">
      <c r="A108" s="34"/>
      <c r="B108" s="79">
        <f>B107+1</f>
        <v>6</v>
      </c>
      <c r="C108" s="42" t="s">
        <v>75</v>
      </c>
      <c r="D108" s="102" t="s">
        <v>43</v>
      </c>
      <c r="E108" s="105">
        <v>360</v>
      </c>
      <c r="F108" s="145">
        <v>360</v>
      </c>
      <c r="G108" s="92"/>
      <c r="H108" s="43">
        <f t="shared" si="20"/>
        <v>129600</v>
      </c>
      <c r="I108" s="97">
        <f t="shared" si="21"/>
        <v>129600</v>
      </c>
    </row>
    <row r="109" spans="1:9" s="17" customFormat="1" ht="15.75" x14ac:dyDescent="0.25">
      <c r="A109" s="34"/>
      <c r="B109" s="54"/>
      <c r="C109" s="55" t="s">
        <v>45</v>
      </c>
      <c r="D109" s="114"/>
      <c r="E109" s="115"/>
      <c r="F109" s="117"/>
      <c r="G109" s="95"/>
      <c r="H109" s="98">
        <f>SUM(H103:H108)</f>
        <v>624672</v>
      </c>
      <c r="I109" s="97">
        <f t="shared" si="21"/>
        <v>0</v>
      </c>
    </row>
    <row r="110" spans="1:9" s="17" customFormat="1" ht="15.75" x14ac:dyDescent="0.25">
      <c r="A110" s="34"/>
      <c r="B110" s="51"/>
      <c r="C110" s="56" t="s">
        <v>102</v>
      </c>
      <c r="D110" s="108"/>
      <c r="E110" s="99"/>
      <c r="F110" s="117"/>
      <c r="G110" s="93"/>
      <c r="H110" s="49"/>
      <c r="I110" s="97">
        <f t="shared" si="21"/>
        <v>0</v>
      </c>
    </row>
    <row r="111" spans="1:9" s="17" customFormat="1" ht="100.5" customHeight="1" x14ac:dyDescent="0.25">
      <c r="A111" s="34"/>
      <c r="B111" s="79">
        <v>1</v>
      </c>
      <c r="C111" s="144" t="s">
        <v>76</v>
      </c>
      <c r="D111" s="102" t="s">
        <v>33</v>
      </c>
      <c r="E111" s="105">
        <v>2</v>
      </c>
      <c r="F111" s="145">
        <v>2</v>
      </c>
      <c r="G111" s="92"/>
      <c r="H111" s="57">
        <f t="shared" ref="H111:H115" si="24">ROUND(E111*F111,2)</f>
        <v>4</v>
      </c>
      <c r="I111" s="97">
        <f t="shared" si="21"/>
        <v>4</v>
      </c>
    </row>
    <row r="112" spans="1:9" s="17" customFormat="1" ht="84" customHeight="1" x14ac:dyDescent="0.25">
      <c r="A112" s="34"/>
      <c r="B112" s="79">
        <f>B111+1</f>
        <v>2</v>
      </c>
      <c r="C112" s="81" t="s">
        <v>77</v>
      </c>
      <c r="D112" s="121" t="s">
        <v>33</v>
      </c>
      <c r="E112" s="105">
        <v>2</v>
      </c>
      <c r="F112" s="145">
        <v>2</v>
      </c>
      <c r="G112" s="92"/>
      <c r="H112" s="57">
        <f t="shared" si="24"/>
        <v>4</v>
      </c>
      <c r="I112" s="97">
        <f t="shared" si="21"/>
        <v>4</v>
      </c>
    </row>
    <row r="113" spans="1:9" s="17" customFormat="1" ht="74.25" customHeight="1" x14ac:dyDescent="0.25">
      <c r="A113" s="34"/>
      <c r="B113" s="79">
        <f t="shared" ref="B113:B115" si="25">B112+1</f>
        <v>3</v>
      </c>
      <c r="C113" s="144" t="s">
        <v>110</v>
      </c>
      <c r="D113" s="112" t="s">
        <v>32</v>
      </c>
      <c r="E113" s="103">
        <v>10</v>
      </c>
      <c r="F113" s="165">
        <v>10</v>
      </c>
      <c r="G113" s="92"/>
      <c r="H113" s="57">
        <f t="shared" si="24"/>
        <v>100</v>
      </c>
      <c r="I113" s="97">
        <f t="shared" si="21"/>
        <v>100</v>
      </c>
    </row>
    <row r="114" spans="1:9" s="17" customFormat="1" ht="95.25" customHeight="1" x14ac:dyDescent="0.25">
      <c r="A114" s="34"/>
      <c r="B114" s="79">
        <f t="shared" si="25"/>
        <v>4</v>
      </c>
      <c r="C114" s="144" t="s">
        <v>111</v>
      </c>
      <c r="D114" s="102" t="s">
        <v>32</v>
      </c>
      <c r="E114" s="105">
        <v>320</v>
      </c>
      <c r="F114" s="145">
        <v>320</v>
      </c>
      <c r="G114" s="92"/>
      <c r="H114" s="57">
        <f t="shared" si="24"/>
        <v>102400</v>
      </c>
      <c r="I114" s="97">
        <f t="shared" si="21"/>
        <v>102400</v>
      </c>
    </row>
    <row r="115" spans="1:9" s="17" customFormat="1" ht="90" customHeight="1" x14ac:dyDescent="0.25">
      <c r="A115" s="34"/>
      <c r="B115" s="79">
        <f t="shared" si="25"/>
        <v>5</v>
      </c>
      <c r="C115" s="144" t="s">
        <v>112</v>
      </c>
      <c r="D115" s="102" t="s">
        <v>32</v>
      </c>
      <c r="E115" s="105">
        <v>12</v>
      </c>
      <c r="F115" s="145">
        <v>12</v>
      </c>
      <c r="G115" s="92"/>
      <c r="H115" s="57">
        <f t="shared" si="24"/>
        <v>144</v>
      </c>
      <c r="I115" s="97">
        <f t="shared" si="21"/>
        <v>144</v>
      </c>
    </row>
    <row r="116" spans="1:9" ht="15.75" x14ac:dyDescent="0.25">
      <c r="B116" s="54"/>
      <c r="C116" s="53" t="s">
        <v>46</v>
      </c>
      <c r="D116" s="116"/>
      <c r="E116" s="52"/>
      <c r="F116" s="120"/>
      <c r="G116" s="96"/>
      <c r="H116" s="98">
        <f>SUM(H111:H115)</f>
        <v>102652</v>
      </c>
      <c r="I116" s="97"/>
    </row>
    <row r="117" spans="1:9" ht="16.5" x14ac:dyDescent="0.25">
      <c r="B117" s="58"/>
      <c r="C117" s="59" t="s">
        <v>47</v>
      </c>
      <c r="D117" s="37"/>
      <c r="E117" s="52"/>
      <c r="F117" s="60"/>
      <c r="G117" s="61"/>
      <c r="H117" s="62">
        <f>H116+H109+H101+H81+H73+H55+H40+H92</f>
        <v>1766342.03</v>
      </c>
      <c r="I117" s="17">
        <f>SUM(I38:I115)</f>
        <v>1766342.03</v>
      </c>
    </row>
    <row r="118" spans="1:9" ht="16.5" x14ac:dyDescent="0.2">
      <c r="B118" s="63"/>
      <c r="C118" s="64"/>
      <c r="D118" s="65"/>
      <c r="E118" s="66"/>
      <c r="F118" s="67"/>
      <c r="G118" s="68"/>
      <c r="H118" s="67"/>
    </row>
    <row r="119" spans="1:9" ht="16.5" x14ac:dyDescent="0.25">
      <c r="H119" s="69"/>
    </row>
    <row r="141" ht="33" customHeight="1" x14ac:dyDescent="0.2"/>
  </sheetData>
  <mergeCells count="4">
    <mergeCell ref="D2:F6"/>
    <mergeCell ref="B7:C8"/>
    <mergeCell ref="D29:F32"/>
    <mergeCell ref="B33:C34"/>
  </mergeCells>
  <printOptions gridLinesSet="0"/>
  <pageMargins left="0.23622047244094491" right="0.19685039370078741" top="0.47244094488188981" bottom="0.78740157480314965" header="0.31496062992125984" footer="0.39370078740157483"/>
  <pageSetup scale="64" fitToHeight="0" orientation="portrait" r:id="rId1"/>
  <headerFooter>
    <oddHeader>&amp;C&amp;"Arial,Normal"&amp;9HOJA No. &amp;P de &amp;N</oddHeader>
  </headerFooter>
  <rowBreaks count="4" manualBreakCount="4">
    <brk id="28" max="16383" man="1"/>
    <brk id="51" min="1" max="7" man="1"/>
    <brk id="67" min="1" max="7" man="1"/>
    <brk id="81"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USER LENOVO_1</cp:lastModifiedBy>
  <cp:lastPrinted>2022-06-08T20:49:07Z</cp:lastPrinted>
  <dcterms:created xsi:type="dcterms:W3CDTF">2018-10-25T15:42:20Z</dcterms:created>
  <dcterms:modified xsi:type="dcterms:W3CDTF">2022-06-09T23:32:27Z</dcterms:modified>
</cp:coreProperties>
</file>