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80" windowWidth="15600" windowHeight="6705"/>
  </bookViews>
  <sheets>
    <sheet name="Catálogo" sheetId="1" r:id="rId1"/>
  </sheets>
  <definedNames>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Ancho">#REF!</definedName>
    <definedName name="aprog">#REF!</definedName>
    <definedName name="_xlnm.Print_Area" localSheetId="0">Catálogo!$A$1:$F$204</definedName>
    <definedName name="_xlnm.Print_Area">#REF!</definedName>
    <definedName name="ClaveFasar">#REF!</definedName>
    <definedName name="descripcion">#REF!</definedName>
    <definedName name="diam">#REF!</definedName>
    <definedName name="elementos">#REF!</definedName>
    <definedName name="escuadra">#REF!</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octubre">#REF!</definedName>
    <definedName name="pzas">#REF!</definedName>
    <definedName name="RelacionNueva">#REF!</definedName>
    <definedName name="SalarioBase">#REF!</definedName>
    <definedName name="SalarioNominal">#REF!</definedName>
    <definedName name="SepVar">#REF!</definedName>
    <definedName name="_xlnm.Print_Titles" localSheetId="0">Catálogo!$66:$77</definedName>
    <definedName name="_xlnm.Print_Titles">#REF!</definedName>
  </definedNames>
  <calcPr calcId="145621" fullPrecision="0"/>
</workbook>
</file>

<file path=xl/calcChain.xml><?xml version="1.0" encoding="utf-8"?>
<calcChain xmlns="http://schemas.openxmlformats.org/spreadsheetml/2006/main">
  <c r="F191" i="1" l="1"/>
  <c r="F192" i="1"/>
  <c r="F195" i="1"/>
  <c r="F196" i="1"/>
  <c r="F198" i="1" s="1"/>
  <c r="F38" i="1" s="1"/>
  <c r="F197" i="1"/>
  <c r="F200" i="1"/>
  <c r="F201" i="1"/>
  <c r="F151" i="1"/>
  <c r="F152" i="1"/>
  <c r="F153" i="1"/>
  <c r="F154" i="1"/>
  <c r="F155" i="1"/>
  <c r="F156" i="1"/>
  <c r="F157" i="1"/>
  <c r="F158" i="1"/>
  <c r="F159" i="1"/>
  <c r="F160" i="1"/>
  <c r="F161" i="1"/>
  <c r="F162" i="1"/>
  <c r="F163" i="1"/>
  <c r="F164" i="1"/>
  <c r="F165" i="1"/>
  <c r="F166" i="1"/>
  <c r="F167" i="1"/>
  <c r="F168" i="1"/>
  <c r="F169" i="1"/>
  <c r="F170" i="1"/>
  <c r="F173" i="1"/>
  <c r="F174" i="1"/>
  <c r="F177" i="1"/>
  <c r="F178" i="1"/>
  <c r="F179" i="1"/>
  <c r="F180" i="1" s="1"/>
  <c r="F36" i="1" s="1"/>
  <c r="F182" i="1"/>
  <c r="F183" i="1"/>
  <c r="F184" i="1"/>
  <c r="F185" i="1"/>
  <c r="F186" i="1"/>
  <c r="F187" i="1"/>
  <c r="F188" i="1"/>
  <c r="F189" i="1"/>
  <c r="F190" i="1"/>
  <c r="F121" i="1"/>
  <c r="F122" i="1"/>
  <c r="F123" i="1"/>
  <c r="F124" i="1"/>
  <c r="F125" i="1"/>
  <c r="F126" i="1"/>
  <c r="F127" i="1"/>
  <c r="F128" i="1"/>
  <c r="F129" i="1"/>
  <c r="F130" i="1"/>
  <c r="F133" i="1"/>
  <c r="F134" i="1"/>
  <c r="F135" i="1"/>
  <c r="F136" i="1"/>
  <c r="F137" i="1"/>
  <c r="F138" i="1"/>
  <c r="F139" i="1"/>
  <c r="F142" i="1"/>
  <c r="F143" i="1"/>
  <c r="F144" i="1"/>
  <c r="F145" i="1"/>
  <c r="F146" i="1"/>
  <c r="F147" i="1"/>
  <c r="F148" i="1"/>
  <c r="F149" i="1"/>
  <c r="F150" i="1"/>
  <c r="F90" i="1"/>
  <c r="F91" i="1"/>
  <c r="F94" i="1"/>
  <c r="F95" i="1" s="1"/>
  <c r="F99" i="1"/>
  <c r="F100" i="1"/>
  <c r="F101" i="1"/>
  <c r="F102" i="1"/>
  <c r="F103" i="1"/>
  <c r="F104" i="1"/>
  <c r="F105" i="1"/>
  <c r="F106" i="1"/>
  <c r="F107" i="1"/>
  <c r="F108" i="1"/>
  <c r="F109" i="1"/>
  <c r="F110" i="1"/>
  <c r="F111" i="1"/>
  <c r="F112" i="1"/>
  <c r="F113" i="1"/>
  <c r="F114" i="1"/>
  <c r="F115" i="1"/>
  <c r="F116" i="1"/>
  <c r="F117" i="1"/>
  <c r="F118" i="1"/>
  <c r="F119" i="1" l="1"/>
  <c r="F31" i="1" s="1"/>
  <c r="F131" i="1"/>
  <c r="F32" i="1" s="1"/>
  <c r="F202" i="1"/>
  <c r="F171" i="1"/>
  <c r="F34" i="1" s="1"/>
  <c r="F140" i="1"/>
  <c r="F33" i="1" s="1"/>
  <c r="F193" i="1"/>
  <c r="F37" i="1" s="1"/>
  <c r="F175" i="1"/>
  <c r="F35" i="1" s="1"/>
  <c r="F25" i="1"/>
  <c r="F39" i="1"/>
  <c r="F89" i="1"/>
  <c r="F92" i="1" s="1"/>
  <c r="F24" i="1" s="1"/>
  <c r="F80" i="1"/>
  <c r="F82" i="1" s="1"/>
  <c r="F17" i="1" s="1"/>
  <c r="F81" i="1"/>
  <c r="F84" i="1"/>
  <c r="F85" i="1" s="1"/>
  <c r="B75" i="1"/>
  <c r="B74" i="1"/>
  <c r="B73" i="1"/>
  <c r="B72" i="1"/>
  <c r="F27" i="1"/>
  <c r="F203" i="1" l="1"/>
  <c r="F41" i="1"/>
  <c r="F18" i="1"/>
  <c r="F20" i="1" s="1"/>
  <c r="F45" i="1" s="1"/>
  <c r="F86" i="1"/>
  <c r="F96" i="1"/>
  <c r="F204" i="1" l="1"/>
  <c r="F46" i="1"/>
  <c r="F47" i="1" s="1"/>
</calcChain>
</file>

<file path=xl/sharedStrings.xml><?xml version="1.0" encoding="utf-8"?>
<sst xmlns="http://schemas.openxmlformats.org/spreadsheetml/2006/main" count="262" uniqueCount="146">
  <si>
    <t>P.U.</t>
  </si>
  <si>
    <t>I.V.A.</t>
  </si>
  <si>
    <t>Resumen:</t>
  </si>
  <si>
    <t>Subtotal de Obra</t>
  </si>
  <si>
    <t>Total</t>
  </si>
  <si>
    <t>Propone</t>
  </si>
  <si>
    <t>Autoriza</t>
  </si>
  <si>
    <t>Ing. Pablo Cota Nuñez</t>
  </si>
  <si>
    <t>Director General</t>
  </si>
  <si>
    <t>Contratista</t>
  </si>
  <si>
    <t>Nombre de Contratista</t>
  </si>
  <si>
    <t>Subtotal I</t>
  </si>
  <si>
    <t>Subtotal II</t>
  </si>
  <si>
    <t>Clave</t>
  </si>
  <si>
    <t>Concepto</t>
  </si>
  <si>
    <t>Unidad</t>
  </si>
  <si>
    <t>Volúmen</t>
  </si>
  <si>
    <t>Importe</t>
  </si>
  <si>
    <t>Descripción: Trabajos complementarios para la terminación de Edificio de Tecnologías de Información y Seguridad</t>
  </si>
  <si>
    <t>Localidad: La Paz</t>
  </si>
  <si>
    <t>Municipio: La Paz, B.C.S.</t>
  </si>
  <si>
    <t xml:space="preserve">II. Planta alta </t>
  </si>
  <si>
    <t xml:space="preserve">III. Obra exterior </t>
  </si>
  <si>
    <t>I. Planta baja</t>
  </si>
  <si>
    <t>01. Instalaciones eléctricas planta baja</t>
  </si>
  <si>
    <t>02. Mobiliario planta baja</t>
  </si>
  <si>
    <t>01. Instalaciones eléctricas planta alta</t>
  </si>
  <si>
    <t>02. Mobiliario planta alta</t>
  </si>
  <si>
    <t xml:space="preserve">01. Subestación electrica y Red de media tensión </t>
  </si>
  <si>
    <t>02. Alimentadores principales</t>
  </si>
  <si>
    <t>03. Sistema de pararrayo, Planta de emergencia y UPS´s</t>
  </si>
  <si>
    <t>04. Cisterna de 10,000 lts. (unidad médica)</t>
  </si>
  <si>
    <t xml:space="preserve">05. Red sanitaria </t>
  </si>
  <si>
    <t>06. Red hidráulica</t>
  </si>
  <si>
    <t xml:space="preserve">08. Plano seriado </t>
  </si>
  <si>
    <t>09. Escalera</t>
  </si>
  <si>
    <t>Subtotal III</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</si>
  <si>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</si>
  <si>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pza</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</si>
  <si>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</si>
  <si>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Subtotal Instalaciones eléctricas planta baja</t>
  </si>
  <si>
    <t>Suministro e instalación de equipo de aire acondicionado inverter tipo mini-split marca lennox, trane, carrier o similar en calidad y especificaciones técnicas, con capacidad nominal de 18000 btu (1.5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</si>
  <si>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Subtotal Mobiliario planta baja</t>
  </si>
  <si>
    <t>Subtotal Planta baja</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</si>
  <si>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</si>
  <si>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Salida para dren de desgue en equipo condensador de aire acondicionado con tubo de pvc de 3/4" de diámetro, desde unidad condensadora en interior de edificio hasta la base de edificio en exterior, incluye: suministro, instalación y conexión, pruebas, materiales, mano de obra, herramienta y equipo, andamios, cargas, descargas, acarreos, elevaciones, cortes, desperdicios, fijaciones, limpieza de la zona de trabajo, (ver plano aer-004-03)</t>
  </si>
  <si>
    <t>sal</t>
  </si>
  <si>
    <t>Subtotal Instalaciones eléctricas planta alta</t>
  </si>
  <si>
    <t>Subtotal Planta alta</t>
  </si>
  <si>
    <t>Subtotal Mobiliario planta alta</t>
  </si>
  <si>
    <t>Verificación de instalación de subestaciones eléctricas en transformadores de 112.5 kva por parte de la unidad verificadora de instalaciones eléctricas (uvie), revisión y firma por perito responsable de proyecto eléctrico, visitas a obra, reporte de anomalías y carta de verificación.</t>
  </si>
  <si>
    <t>Construcción de registro eléctrico y base para transformador (ver dimensiones en plano) media tensión según normatividad CFE-BTMRB4 de 1,50x1,50x1,50 m (dimensiones interiores del registro),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</si>
  <si>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Suministro e instalación de conector tipo codo y boquilla de descanso para media tensión de xlp 15 kv  calibre 3/0 para conectarse en transformador tipo pedestal y/o derivadores j3 o j4, incluye pruebas, mano de obra, herramienta, equipo de protección personal y limpieza del área de trabajo.</t>
  </si>
  <si>
    <t>Construcción de registro eléctrico y base para transformador (ver dimensiones en plano) media tensión según normatividad CFE-BTRMB4 de 1,76x1,55x0.90 m (dimensiones interiores del registro), incluye; plantilla de concreto hecho en obra f´c= 100 kg/cm2 de 6 cm. de espesor, cimbrado, armado y colado de muros y fondo del registro con 8 cm de espesor y área para embeber tapa de 10 cm de espesor a base de concreto f´c=200 kg/cm2 y malla electrosoldada,tapa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</si>
  <si>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Suministro, colocación e instalación de transformador trifásico tipo pedestal marca prolec, general electric o similar en calidad y precio de 112.5 kva con voltaje 13200-220/127 volts, conexión delta-estrella, incluye flete, maniobras de montaje con grúa, deberá de contar en sus datos de placa con la aprobación de la nmx-j-169 y/o nom-002-sede o la norma oficial (nom) o norma mexicana (nmx) que aplique para dicho transformador vigente a la fecha de su colocación, así como todas las conexiones, pruebas y todo lo necesario para su buen funcionamiento.</t>
  </si>
  <si>
    <t>Suministro, colocación y conexión de derivador en media tensión J-4 en 15 kv, incluye su fijación en registro de media tensión de CFE.</t>
  </si>
  <si>
    <t>Construcción de registro eléctrico de paso en media tensión según normatividad CFE-RMTA 3 de 1,00x1,00x1,00 metros,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</si>
  <si>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Suministro e instalación de conector tipo codo y boquilla de descanso para media tensión de xlp 15 kv  calibre 1/0 para conectarse en transformador tipo pedestal y/o derivadores j3 o j4, incluye pruebas, mano de obra, herramienta, equipo de protección personal y limpieza del área de trabajo.</t>
  </si>
  <si>
    <t>Suministro e instalación de sistema de tierras en el perímetro de la base del transformador (ver plano correspondiente) con cable de cobre desnudo calibre 1/0, 5 varillas de cobre cooperweld de 3/8x3.00 m, conexiones y unión del sistema con soldadura cadweld únicamente, deberá llevar un reporte fotográfico de pruebas de resistencia que no sea mayor a 10 omhs, mano de obra, herramienta, equipo de protección personal y limpieza del área de trabajo.</t>
  </si>
  <si>
    <t>Soporteria en registro de media tensión (de paso y conexión) soporte prefabricados de correderas y ménsulas de fierro galvanizado, fijado a muros internos con taquete expansivos, soportes, jaboneras, cinchos mano de obra, herramienta, equipo de protección personal, limpieza del área de trabajo y todo lo necesario para soportar el cable de potencia y que en ningún registro quede en el piso.</t>
  </si>
  <si>
    <t>Pruebas a transformador trifásico de pedestal las cuales incluye prueba de resistencia de aislamiento a la corriente directa, índices de polarización de aislamiento, pruebas de relación de transformación y polaridad (ttr), pruebas y evaluaciones diversas al aceite, las cuales deberán ser desarrolladas por un laboratorio autorizado para tal fin y se deberá entregar reporte fotográfico y escrito de dichas pruebas.</t>
  </si>
  <si>
    <t>Pruebas a cable de potencia (acometida en media tensión)  el cual deberá de realizarse a las tres fases, las cuales deberán ser desarrolladas por un laboratorio autorizado para tal fin y se deberá entregar reporte fotográfico y escrito de dichas pruebas.</t>
  </si>
  <si>
    <t>Suministro, colocación y conexión de cable xlp (de potencia) calibre 1/0 awg 15 kv de aluminio marca viakon o similar en calidad y precio, incluye su colocación sin corte en la canalización desde terminales termocontractiles en poste de transición (punto de conexión con CFE) hasta la conexión en el primario del transformador donde se vayan a realizar las conexiones, mano de obra, herramienta, equipo de protección personal y limpieza del área de trabajo.</t>
  </si>
  <si>
    <t>ml</t>
  </si>
  <si>
    <t>Suministro y colocación de varillas de tierra cooper weld de 3 m. por 19 mm diámetro, incluye: conector y conductor desnudo # 2 como tierra física a gabinete u otra varilla.</t>
  </si>
  <si>
    <t>Suministro y colocación de banco de ductos de 4 vías con tubo pad (poliducto de alta densidad) de 78 mm de diámetro a una profundidad constante (según terreno) de 1,00 m, incluye excavación, tendido de tubo, cama de arena, relleno y compactación con material sobrante de la excavación así como el esparcimiento del material sobrante, debiendo quedar el terreno plano y limpio</t>
  </si>
  <si>
    <t>Suministro, colocación y conexión de cable de cobre con aislamiento thw-ls o thhw-ls a 75 grados calibre # 4, incluye: cinta aislante, vulcanizada, barniz y perno de conexión, cocas y desperdicios.</t>
  </si>
  <si>
    <t>Suministro, colocación y conexión de cable de cobre con aislamiento thw-ls o thhw-ls a 75 grados calibre # 2/0, incluye: cinta aislante, vulcanizada, barniz y perno de conexión, cocas y desperdicios.</t>
  </si>
  <si>
    <t>Suministro, colocación y conexión de cable de cobre con aislamiento thw-ls o thhw-ls a 75 grados calibre # 3/0, incluye: cinta aislante, vulcanizada, barniz y perno de conexión, cocas y desperdicios.</t>
  </si>
  <si>
    <t>Suministro y tendido de tubo conduit pvc c-40 de 63 mm (2 1/2") diámetro, incluye: tendido, conexiones, pegamento, trazos, excavación, relleno, material, mano de obra, herramienta, equipo de protección personal y limpieza del área de trabajo.</t>
  </si>
  <si>
    <t>Suministro, colocación y conexión de interruptor termomagnético tipo lal de 3 polos 350 amperes marca square d o similar en calidad y precio incluye; gabinete nema 3r, colocación en donde el proyecto o el supervisor lo indique, colocación por medio de taquetes  y tornillos en muro, en caso de ser necesario incluye también zapata para conexión de neutro (s) y tierra física así como el aterrizaje de gabinete por medio de cable color verde calibre 10 awg y terminal de ojo del mismo calibre, las perforaciones necesarias para el remate de tubería deberá de hacerse únicamente del diámetro que se requiera y la tubería deberá rematarse con conector recto y contratuerca, incluye conexiones, pruebas, identificación con etiqueta adhesiva, mano de obra, herramienta, equipo de protección personal y limpieza del área de trabajo.</t>
  </si>
  <si>
    <t xml:space="preserve">Subtotal Subestación electrica y Red de media tensión </t>
  </si>
  <si>
    <t>Suministro y tendido de tubo conduit pvc c-40 de 27 mm (1") diámetro, incluye: tendido, conexiones, pegamento, trazos, excavación, relleno, material, mano de obra, herramienta, equipo de protección personal y limpieza del área de trabajo.</t>
  </si>
  <si>
    <t>Suministro y tendido de tubo conduit pvc c-40 de 35 mm (1 1/4") diámetro, incluye: tendido, conexiones, pegamento, trazos, excavación, relleno, material, mano de obra, herramienta, equipo de protección personal y limpieza del área de trabajo.</t>
  </si>
  <si>
    <t>Suministro y tendido de tubo conduit pvc c-40 de 53 mm (2") diámetro, incluye: tendido, conexiones, pegamento, trazos, excavación, relleno, material, mano de obra, herramienta, equipo de protección personal y limpieza del área de trabajo.</t>
  </si>
  <si>
    <t>Suministro, colocación y conexión de cable de cobre con aislamiento thw-ls o thw-ls a 75 grados calibre # 10,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</si>
  <si>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</si>
  <si>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Suministro, colocación y conexión de cable de cobre con aislamiento thw-ls o thw-ls a 75 grados calibre # 6, incluye: cinta aislante, vulcanizada, barniz y perno de conexión, cocas y desperdicios.</t>
  </si>
  <si>
    <t>Suministro, colocación y conexión de cable de cobre con aislamiento thw-ls o thhw-ls a 75 grados calibre # 1/0, incluye: cinta aislante, vulcanizada, barniz y perno de conexión, cocas y desperdicios.</t>
  </si>
  <si>
    <t>Suministro, colocación y conexión de interruptor termomagnético tipo qo-b (atornillable) de 3 polos 100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</si>
  <si>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qo-b (atornillable) de 3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</si>
  <si>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qo-b (atornillable) de 3 polos 40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</si>
  <si>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Subtotal Alimentadores principales</t>
  </si>
  <si>
    <t>Suministro e instalación de varilla para tierra cooperweld de 3/8x3.00 m, incluye su colocación en terreno natural en las 4 esquinas del edificio, deberá de ir enterrada por completo y dejar lo suficiente para poder unir el sistema por medio de soldadura cadweld</t>
  </si>
  <si>
    <t>Suministro y colocación de soldadura cadweld en varillas de conexión y/o uniones del sistema de tierra para apartarrayo utilizando para esto moldes prefabricados en " t " o "cruz", incluye cargas, y aplicación de fundente, así como verificación de unión en el nodo.</t>
  </si>
  <si>
    <t>Suministro y colocación de cable plano de cobre para apartarrayos marca viakon articulo num. k467 de cobre, incluye flete, y colocación por todo el perímetro de la azotea del edificio unido con abrazadera a cada 1.5 m, tensado, bajadas por la tubería de drenaje pluvial, así como uniones por dispositivos mecánicos apropiados para este cable y/o uniones con soldadura tipo cadwels, conexiones, pruebas y todo lo necesario para su buen funcionamiento.</t>
  </si>
  <si>
    <t>Suministro e instalación de antena de pararrayos  incluye, flete, base para su colocación, conexión según especificación de fabricante y todo lo necesario para su buen funcionamiento.</t>
  </si>
  <si>
    <t>Suministro e instalación de generador de emergencia marca generac modelo sd030 (2.4 l, 30 kw) incluye flete a la obra, montaje, maniobra con grúa, conexiones y pruebas de acuerdo a proyecto, baterías, así como todas las especificaciones de manual y proyecto específico para su puesta en operación en sitio.</t>
  </si>
  <si>
    <t>Suministro e instalación de ups (unbreakable power supply) marca cyberpower modelo hstp3t20k, incluye conexiones de acuerdo a proyecto y manual de instalación, pruebas y puesta en operación.</t>
  </si>
  <si>
    <t>Suministro e instalación de ups (unbreakable power supply) marca cyberpower modelo hstp3t10k, incluye conexiones de acuerdo a proyecto y manual de instalación, pruebas y puesta en operación.</t>
  </si>
  <si>
    <t>Subtotal Sistema de pararrayo, Planta de emergencia y UPS´s</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</si>
  <si>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</si>
  <si>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m2</t>
  </si>
  <si>
    <t>Demolición de concreto simple, en firmes, pisos, dalas, guarniciones, incluye: mano de obra, equipo individual de protección, herramienta y limpieza del área de trabajo. ( incluye  acarreos  dentro y fuera de la obra del material producto de la demolición)</t>
  </si>
  <si>
    <t>m3</t>
  </si>
  <si>
    <t>Excavación a mano en terreno tipo "b" investigado en obra por el contratista, a cualquier profundidad, incluye: afine de taludes, sobre excavación por ángulo de reposo de material, compactación de fondo de cepas,.</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</si>
  <si>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</si>
  <si>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</si>
  <si>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</si>
  <si>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Acero de refuerzo en cimentación diámetro #3 f'y=4,200 kg/cm2; incluye: suministro, habilitado, armado, cortes, traslapes, ganchos y desperdicios, silletas, alambre recocido, mano de obra, herramienta, equipo de protección personal y limpieza del área de trabajo.</t>
  </si>
  <si>
    <t>kg</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</si>
  <si>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</si>
  <si>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Cadena o 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</si>
  <si>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Concreto f'c= 250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</si>
  <si>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</si>
  <si>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Castillo ahogado en hueco de muro de block con concreto hecho en obra f'c=150 kg/cm2 con 1 varilla #3 f'y=4200 kg/cm2, a cada 50 cm. se deberá considerar para este trabajo: materiales, mano de obra, herramienta, equipo, andamios, acarreos, cargas, elevación de materiales, habilitado, armado, colado, acopio y retiro de desperdicios a tiro autorizado y limpieza del área de trabajo.</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</si>
  <si>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</si>
  <si>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Pintura acrílica marca osel línea oro máxima, berel línea berelex green, comex línea easy clean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</si>
  <si>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Suministro y colocación de tapa de 0.66 x 0.66 m. con lamina antiderrapante calibre #10 (3.4 mm) en forma diamantada, angulo de 1 1/4" x 3/16" solera de 1/8" x 1" como refuerzo interior y jaladera, incluye: bisagra de perno, portacandado y candado con llaves, una mano de primario epóxico anticorrosivo ea p-10 color blanco con catalizador disolución a base de solvente y 2 manos de pintura esmalte en acabado final, color definido por la residencia, anclaje a muro ( ver plano)</t>
  </si>
  <si>
    <t>Suministro y colocación de techumbre para caseta equipo hidroneumático a base de ptr 2" x 2" calibre 18 de 1.50 x 3.00 m. y 0.45 m. de alto forrada con lámina galvanizada calibre # 18 tres costados, incluye: una mano de primario epóxico anticorrosivo ea p-10 color blanco con catalizador disolución a base de solvente y 2 manos de pintura esmalte en acabado final, color definido por la residencia.</t>
  </si>
  <si>
    <t>Suministro y colocación de tanque para hidroneumático de 85 galones precargado con bomba de 1 hp sw jet pump. incluye: base para tanque y manómetros de 0-100 psi 19 mm y dos cables # 10, 1 # 12 t para conexión de bomba a centro de carga qo2 dentro de misma caseta.</t>
  </si>
  <si>
    <t>Succión de motobomba en cisterna con tubo de pvc hidráulico cedula 40 de 27 mm incluye: válvula de check de pie tradicional (pichancha) coples exteriores de 1", codo de 1 x 90°, tuerca unión de 1", arroje o descarga con cople exterior de 1", reducción bushing de 1 x 1/2", tee de 1/2", válvula esfera o válvula de compuerta de 1/2", tuerca unión y cople exterior de 1/2", incluye: teflón, pegamento, lija., mano de obra, herramienta, equipo de protección personal y limpieza del área de trabajo.</t>
  </si>
  <si>
    <t>Drenes para cisterna con tubo pvc hidráulico 1 1/2" de 25 cm. de longitud, incluye: amacizado</t>
  </si>
  <si>
    <t>Suministro y colocación de cisterna prefabricada de 10,000 litros rotoplas para abastecimiento, incluye: maniobras, mano de obra, herramientas y equipo.</t>
  </si>
  <si>
    <t>Suministro y tendido de tubo pvc hidráulico de 21 mm (3/4") de diámetro, incluye: tendido, conexiones, pegamento, trazos, excavación, relleno, material, mano de obra, herramienta, equipo de protección personal y limpieza del área de trabajo.</t>
  </si>
  <si>
    <t>Suministro y colocación de llave de bola para jardín de 3/4" cuerpo de latón cierre de vástago, incluye: ranurado, colocación y resanes.</t>
  </si>
  <si>
    <t>Suministro y colocación de arrancador para cisterna de 3 polos 11-16 amperes siemens modelo a7b10000002579 o similar en calidad y precio incluye: conexión, pruebas, ranurado, fijación, resanes, mano de obra, herramienta, equipo de protección personal y limpieza del área de trabajo.</t>
  </si>
  <si>
    <t>Suministro y colocación de caja serie f'c de 4 x 4" con tapa de neopreno para registro en cisternas</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</si>
  <si>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</si>
  <si>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Suministro, colocación y conexión de cable de cobre con aislamiento thw-ls o thw-ls a 75 grados calibre # 12, incluye: cinta aislante, vulcanizada, barniz y perno de conexión, cocas y desperdicios.</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</si>
  <si>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</si>
  <si>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Subtotal Cisterna de 10,000 lts. (unidad médica)</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</si>
  <si>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</si>
  <si>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Suministro y tendido de tubo pvc duralón de 103 mm (4") de diámetro, incluye: tendido, conexiones, pegamento, trazos, excavación, relleno, material, mano de obra, herramienta, equipo de protección personal y limpieza del área de trabajo.</t>
  </si>
  <si>
    <t>Subtotal Red sanitaria</t>
  </si>
  <si>
    <t>Suministro y colocación de válvula de bola de plástico compacta de 3/4", incluye: pegamento, lija (en registro hidráulico)</t>
  </si>
  <si>
    <t>Subtotal Red hidráulica</t>
  </si>
  <si>
    <t>Murete de enrase acabado común en cimentación a base de block de cemento de 15x20x40 cm. (60 kg/cm2), asentado con mortero cemento-arena en proporción de 1:3 y con celdas rellenas de concreto f'c= 150 kg/cm2. incluye: desfondar block y varilla del # 3 @ 40 cm.</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</si>
  <si>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</si>
  <si>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Construcción de banquetas de 10 cm de espesor, acabado pulido y con doblador en la junta fría con guarniciones, rayado tipo escobillado, se cortaran con cortadora fija de disco de diamante de acuerdo a los cortes de la modulación de la losa del pavimento. el concreto será f´c= 200 kg/cm2. t.m.a. 3/4". rev. de 8 a 10 cm premezclado elaborado en planta, incluye: suministro de concreto, colado, extendido, vibrado y acarreos del concreto, suministro y aplicación de curacreto en color blanco marca pasa o sika, con el equipo adecuado y en la proporción indicada por el fabricante, cimbra en fronteras, nivelación, afine, compactación al 95 % en un espesor de 15 cm y preparación de la superficie del terreno, acarreos de los materiales dentro de la obra, limpieza general antes y una vez concluidos los trabajos, carga y acarreo de los materiales no utilizables hasta el lugar indicado por supervisión, trazo y nivelación, los materiales, mano de obra,  herramienta y equipo necesario. u.o.t. nota: el licitante deberá de considerar las pruebas de laboratorio respectivas efectuadas por un laboratorio externo. También se respetaran las especificaciones de las pendientes requeridas en zonas de acceso vehicular, peatonal y accesos para personas con capacidades diferentes de acuerdo a las normas, indicaciones en los planos e indicaciones por parte del residente de obra.</t>
  </si>
  <si>
    <t>Suministro e instalación de banca rey Mérida marca reylaz de 0.84x1.84x0.78 de medida, incluye: fabricación de muertos a base de concreto f´c=150 kg/cms para fijación, rotulado de banca con logo de plantel.</t>
  </si>
  <si>
    <t>Suministro, colocación y fijación de bote de basura urban oval doble de 60 lts de acero con pintura electrostática rotulado, incluye: anclado y fijado a piso de concreto con muerto de concreto, limpieza, acarreos internos.</t>
  </si>
  <si>
    <t>Suministro y colocación de letrero de lámina de acero inoxidable cal. 18 y perfil de 3 pulgadas modelo mupi m2 murban, incluye: acarreos internos, fijación, plomeo, muerto de concreto</t>
  </si>
  <si>
    <t xml:space="preserve">07. Andadores de conexión </t>
  </si>
  <si>
    <t xml:space="preserve">Subtotal Andadores de conexión </t>
  </si>
  <si>
    <t>Suministro, habilitado y colocación de de placa  de 0.30x.25 mts de 3/8" con anclas con 4 redondos de 1/2" de diámetro con una longitud de 13 cm, perforaciones de 5/8" con terminación para rosca, incluye; corte, rosca, tuerca de sujeción, rondanas de presión, una mano de primario epóxico anticorrosivo ea p-10 color blanco con catalizador disolución a base de solvente y 2 manos de pintura esmalte en acabado final, color definido por la residencia, mano de obra y herramienta.</t>
  </si>
  <si>
    <t>Suministro, habilitado y colocación de perfil rectangular (ptr) de diferentes secciones y pesos para estructuras, incluye: corte, soldadura, nivelación, una mano de primario epóxico anticorrosivo ea p-10 color blanco con catalizador disolución a base de solvente y 2 manos de pintura esmalte en acabado final, color definido por la residencia</t>
  </si>
  <si>
    <t>Suministro y colocación de muro lambrin bastidor de durock forjada con canal de amarre 6.35 x 3.05 cal 20, fijado en piso y techo con clavos 1 1/4´ y fulminantes cal 27 color amarillo @ 0.50 cm., colocación del poste metálico 9.20 x 3.05 cal 20 @ 61 cms, en el interior del canal metálico fijado con tornillos tipo framer, instalación de hoja de tablaroca 1.22 x 2.44 x 1/2 por una cara del herraje, fijado con tornillo autorroscable de 1 1/4´ de punta fina, colocación de perfacinta de cartón en las uniones de las hojas, adherido con redimix con aplicación máxima de 3 manos, cajones de durock forjado con postes 9.20 x3.05 calibre 20  fijado con pijas autorroscables de una medida de 0.80 cms x 0.80 cms con un fondo de 0.45 cm, forrado con hoja de durock, incluye: trazo y nivelación.</t>
  </si>
  <si>
    <t xml:space="preserve">Subtotal Plano seriado </t>
  </si>
  <si>
    <t>Suministro y fabricación de escalera metálica a base de viga  ipr de 8" (31.25 kg/ml)  que formaran los marcos de 2 descansos de 2.40x 2.00 mts y el otro de 2.40x1.47 mts  cubierto con lamina antiderrapante de 3/8", fijadas a placa pl-10 de 0.40x0.25 mt de 1/2" con 8 anclas de 3/4" perforaciones de 7/8" punta en rosca (4 pza), placa pl-9 de 0.30x0.25 mts 3/8"  con 4 anclas de 1/2" perforaciones de 5/8", refuerzos en diagonal con ptr de 4"x4"x0.125" (4 elem) fijadas a muros por medio de placas de pl-7 0.20x0.20 mts de 3/8" con 4 anclas de 1/2", perfil de 8 " ( 17.12 kg/ml) desplantándose de una placa de 0.50x.15 mt de 3/8" con 4 anclas  de 1/2" perforaciones de 5/8", sobre cual se forjaran los escalones a base de perfil 1.5"x1.5"x1/4"  cubierto con lamina antiderrapante de 3/8", ver plano es-13 y es-14 incluye: pintura anticorrosiva, placas de refuerzo en unión de marcos y placas, cortes, cortes a 45, soldadura y pintura esmalte 2 manos, material, equipo y herramienta necesaria.</t>
  </si>
  <si>
    <t>Suministro y colocación de escalera marina para subir a azotea, hecha a base de tubería cedula 30 de 1", el precio incluye: una mano de primario epóxico anticorrosivo ea p-10 color blanco con catalizador disolución a base de solvente y 2 manos de pintura esmalte en acabado final, color definido por la residencia y anclaje con mortero cemento arena proporción 1:3 en muros (diseño según proyecto)</t>
  </si>
  <si>
    <t>Subtotal Escalera</t>
  </si>
  <si>
    <t xml:space="preserve">Subtotal Obra exterior </t>
  </si>
  <si>
    <t xml:space="preserve">Subtotal de Obra </t>
  </si>
  <si>
    <t>LPO-000000009-036-2021</t>
  </si>
  <si>
    <t>Nombre del Plantel: Universidad Autónoma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</si>
</sst>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00"/>
  </numFmts>
  <fonts count="1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b/>
      <sz val="12"/>
      <color indexed="8"/>
      <name val="Arial"/>
      <family val="2"/>
    </font>
    <font>
      <b/>
      <i/>
      <sz val="12"/>
      <color theme="0" tint="-0.34998626667073579"/>
      <name val="Arial"/>
      <family val="2"/>
    </font>
    <font>
      <b/>
      <sz val="12"/>
      <color rgb="FFFF0000"/>
      <name val="Arial"/>
      <family val="2"/>
    </font>
    <font>
      <sz val="12"/>
      <color rgb="FFFF0000"/>
      <name val="Arial"/>
      <family val="2"/>
    </font>
    <font>
      <b/>
      <sz val="12"/>
      <color theme="0"/>
      <name val="Arial"/>
      <family val="2"/>
    </font>
    <font>
      <sz val="12"/>
      <color theme="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rgb="FF9F2241"/>
        <bgColor indexed="64"/>
      </patternFill>
    </fill>
    <fill>
      <patternFill patternType="solid">
        <fgColor rgb="FFBE9655"/>
        <bgColor indexed="64"/>
      </patternFill>
    </fill>
    <fill>
      <patternFill patternType="solid">
        <fgColor theme="0" tint="-0.34998626667073579"/>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4">
    <xf numFmtId="0" fontId="0" fillId="0" borderId="0"/>
    <xf numFmtId="0" fontId="2" fillId="0" borderId="0"/>
    <xf numFmtId="0" fontId="1" fillId="0" borderId="0"/>
    <xf numFmtId="44" fontId="2" fillId="0" borderId="0" applyFon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0"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8" fillId="0" borderId="0"/>
    <xf numFmtId="9" fontId="2" fillId="0" borderId="0" applyFont="0" applyFill="0" applyBorder="0" applyAlignment="0" applyProtection="0"/>
    <xf numFmtId="0" fontId="9" fillId="0" borderId="0" applyNumberFormat="0" applyFill="0" applyBorder="0" applyAlignment="0" applyProtection="0"/>
    <xf numFmtId="0" fontId="2" fillId="0" borderId="0"/>
    <xf numFmtId="39" fontId="8" fillId="0" borderId="0"/>
    <xf numFmtId="39" fontId="8" fillId="0" borderId="0"/>
    <xf numFmtId="0" fontId="2" fillId="0" borderId="0"/>
  </cellStyleXfs>
  <cellXfs count="119">
    <xf numFmtId="0" fontId="0" fillId="0" borderId="0" xfId="0"/>
    <xf numFmtId="0" fontId="3" fillId="0" borderId="6" xfId="1" applyFont="1" applyFill="1" applyBorder="1" applyAlignment="1">
      <alignment horizontal="center" vertical="top" wrapText="1"/>
    </xf>
    <xf numFmtId="0" fontId="3" fillId="0" borderId="0" xfId="1" applyFont="1" applyFill="1" applyBorder="1" applyAlignment="1">
      <alignment horizontal="left" vertical="top"/>
    </xf>
    <xf numFmtId="49" fontId="3" fillId="0" borderId="0" xfId="1" applyNumberFormat="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center" vertical="top" wrapText="1"/>
    </xf>
    <xf numFmtId="165" fontId="4" fillId="3" borderId="7" xfId="1" applyNumberFormat="1" applyFont="1" applyFill="1" applyBorder="1" applyAlignment="1">
      <alignment horizontal="center" vertical="center" wrapText="1"/>
    </xf>
    <xf numFmtId="0" fontId="4" fillId="3" borderId="7" xfId="1" applyFont="1" applyFill="1" applyBorder="1" applyAlignment="1">
      <alignment horizontal="justify" vertical="center" wrapText="1"/>
    </xf>
    <xf numFmtId="0" fontId="4" fillId="3" borderId="7" xfId="1" applyFont="1" applyFill="1" applyBorder="1" applyAlignment="1">
      <alignment horizontal="center" vertical="center" wrapText="1"/>
    </xf>
    <xf numFmtId="2" fontId="4" fillId="3" borderId="7" xfId="1" applyNumberFormat="1" applyFont="1" applyFill="1" applyBorder="1" applyAlignment="1">
      <alignment horizontal="center" vertical="center" wrapText="1"/>
    </xf>
    <xf numFmtId="44" fontId="4" fillId="3" borderId="7"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top" wrapText="1"/>
    </xf>
    <xf numFmtId="39" fontId="3" fillId="0" borderId="0" xfId="31" applyFont="1" applyBorder="1" applyAlignment="1" applyProtection="1">
      <alignment horizontal="right" vertical="top" wrapText="1"/>
      <protection locked="0"/>
    </xf>
    <xf numFmtId="39" fontId="3" fillId="0" borderId="5" xfId="31" applyFont="1" applyBorder="1" applyAlignment="1" applyProtection="1">
      <alignment vertical="top" wrapText="1"/>
      <protection locked="0"/>
    </xf>
    <xf numFmtId="0" fontId="4" fillId="0" borderId="5" xfId="0" applyFont="1" applyBorder="1" applyAlignment="1" applyProtection="1">
      <alignment vertical="top"/>
      <protection locked="0"/>
    </xf>
    <xf numFmtId="39" fontId="3" fillId="0" borderId="0" xfId="31" applyFont="1" applyBorder="1" applyAlignment="1" applyProtection="1">
      <alignment horizontal="right" vertical="top"/>
      <protection locked="0"/>
    </xf>
    <xf numFmtId="0" fontId="4" fillId="0" borderId="4" xfId="0" applyFont="1" applyBorder="1" applyAlignment="1" applyProtection="1">
      <alignment horizontal="right" vertical="top"/>
      <protection locked="0"/>
    </xf>
    <xf numFmtId="0" fontId="4" fillId="0" borderId="4" xfId="0" applyFont="1" applyBorder="1" applyAlignment="1" applyProtection="1">
      <alignment vertical="top"/>
      <protection locked="0"/>
    </xf>
    <xf numFmtId="0" fontId="3" fillId="0" borderId="5" xfId="1" applyFont="1" applyFill="1" applyBorder="1" applyAlignment="1">
      <alignment vertical="center" wrapText="1"/>
    </xf>
    <xf numFmtId="39" fontId="4" fillId="0" borderId="0" xfId="32" applyFont="1" applyAlignment="1" applyProtection="1">
      <alignment vertical="top"/>
      <protection locked="0"/>
    </xf>
    <xf numFmtId="39" fontId="4" fillId="0" borderId="0" xfId="32" applyFont="1" applyAlignment="1" applyProtection="1">
      <alignment horizontal="center" vertical="top"/>
      <protection locked="0"/>
    </xf>
    <xf numFmtId="39" fontId="4" fillId="0" borderId="8" xfId="32" applyNumberFormat="1" applyFont="1" applyBorder="1" applyAlignment="1" applyProtection="1">
      <alignment horizontal="left" vertical="top"/>
      <protection locked="0"/>
    </xf>
    <xf numFmtId="39" fontId="3" fillId="0" borderId="9" xfId="32" applyNumberFormat="1" applyFont="1" applyBorder="1" applyAlignment="1" applyProtection="1">
      <alignment horizontal="center" vertical="top"/>
      <protection locked="0"/>
    </xf>
    <xf numFmtId="39" fontId="10" fillId="3" borderId="9" xfId="32" applyNumberFormat="1" applyFont="1" applyFill="1" applyBorder="1" applyAlignment="1" applyProtection="1">
      <alignment horizontal="left" vertical="top" wrapText="1"/>
      <protection locked="0"/>
    </xf>
    <xf numFmtId="0" fontId="4" fillId="0" borderId="0" xfId="30" applyFont="1" applyAlignment="1">
      <alignment vertical="top"/>
    </xf>
    <xf numFmtId="39" fontId="4" fillId="0" borderId="11" xfId="32" applyNumberFormat="1" applyFont="1" applyBorder="1" applyAlignment="1" applyProtection="1">
      <alignment horizontal="left" vertical="top"/>
      <protection locked="0"/>
    </xf>
    <xf numFmtId="39" fontId="3" fillId="0" borderId="0" xfId="32" applyNumberFormat="1" applyFont="1" applyBorder="1" applyAlignment="1" applyProtection="1">
      <alignment horizontal="center" vertical="top"/>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xf numFmtId="0" fontId="4" fillId="0" borderId="0" xfId="1" applyFont="1" applyAlignment="1">
      <alignment vertical="center"/>
    </xf>
    <xf numFmtId="0" fontId="3" fillId="0" borderId="6"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5" xfId="1" applyFont="1" applyFill="1" applyBorder="1" applyAlignment="1">
      <alignment horizontal="center" vertical="center" wrapText="1"/>
    </xf>
    <xf numFmtId="44" fontId="4" fillId="0" borderId="0" xfId="1" applyNumberFormat="1" applyFont="1" applyAlignment="1">
      <alignment vertical="center"/>
    </xf>
    <xf numFmtId="0" fontId="3" fillId="0" borderId="0" xfId="1" applyFont="1" applyBorder="1" applyAlignment="1">
      <alignment horizontal="center" vertical="center"/>
    </xf>
    <xf numFmtId="0" fontId="4" fillId="0" borderId="0" xfId="1" applyFont="1" applyBorder="1" applyAlignment="1"/>
    <xf numFmtId="44" fontId="4" fillId="0" borderId="0" xfId="3" applyFont="1" applyBorder="1" applyAlignment="1">
      <alignment vertical="center" wrapText="1"/>
    </xf>
    <xf numFmtId="0" fontId="4" fillId="0" borderId="0" xfId="1" applyFont="1" applyBorder="1" applyAlignment="1">
      <alignment vertical="center"/>
    </xf>
    <xf numFmtId="44" fontId="3" fillId="0" borderId="0" xfId="1" applyNumberFormat="1" applyFont="1" applyFill="1" applyBorder="1" applyAlignment="1">
      <alignment horizontal="center" vertical="center" wrapText="1"/>
    </xf>
    <xf numFmtId="49" fontId="4" fillId="0" borderId="0" xfId="1" applyNumberFormat="1" applyFont="1" applyAlignment="1">
      <alignment vertical="center"/>
    </xf>
    <xf numFmtId="0" fontId="4" fillId="0" borderId="0" xfId="1" applyFont="1" applyAlignment="1">
      <alignment horizontal="center" vertical="center"/>
    </xf>
    <xf numFmtId="0" fontId="4" fillId="0" borderId="0" xfId="1" applyFont="1" applyBorder="1" applyAlignment="1">
      <alignment horizontal="center"/>
    </xf>
    <xf numFmtId="0" fontId="4" fillId="0" borderId="0" xfId="1" quotePrefix="1" applyFont="1" applyBorder="1" applyAlignment="1">
      <alignment horizontal="center" vertical="top" wrapText="1"/>
    </xf>
    <xf numFmtId="0" fontId="3" fillId="0" borderId="0" xfId="1" applyFont="1" applyBorder="1" applyAlignment="1">
      <alignment horizontal="center" vertical="top" wrapText="1"/>
    </xf>
    <xf numFmtId="0" fontId="11" fillId="0" borderId="0" xfId="1" applyFont="1" applyBorder="1" applyAlignment="1">
      <alignment horizontal="center" vertical="top" wrapText="1"/>
    </xf>
    <xf numFmtId="0" fontId="4" fillId="0" borderId="0" xfId="1" applyFont="1" applyBorder="1" applyAlignment="1">
      <alignment horizontal="center" vertical="center"/>
    </xf>
    <xf numFmtId="49" fontId="3" fillId="0" borderId="6" xfId="1" applyNumberFormat="1" applyFont="1" applyFill="1" applyBorder="1" applyAlignment="1">
      <alignment horizontal="center" vertical="top" wrapText="1"/>
    </xf>
    <xf numFmtId="49" fontId="3" fillId="0" borderId="0" xfId="1" applyNumberFormat="1" applyFont="1" applyBorder="1" applyAlignment="1">
      <alignment horizontal="center" vertical="center"/>
    </xf>
    <xf numFmtId="49" fontId="4" fillId="0" borderId="0" xfId="1" applyNumberFormat="1" applyFont="1" applyBorder="1" applyAlignment="1">
      <alignment vertical="center"/>
    </xf>
    <xf numFmtId="44" fontId="3" fillId="0" borderId="0" xfId="3" applyFont="1" applyBorder="1" applyAlignment="1">
      <alignment vertical="center" wrapText="1"/>
    </xf>
    <xf numFmtId="44" fontId="3" fillId="0" borderId="0" xfId="3" applyFont="1" applyFill="1" applyBorder="1" applyAlignment="1">
      <alignment vertical="center" wrapText="1"/>
    </xf>
    <xf numFmtId="39" fontId="3" fillId="0" borderId="0" xfId="32" applyFont="1" applyFill="1" applyAlignment="1" applyProtection="1">
      <alignment vertical="top"/>
      <protection locked="0"/>
    </xf>
    <xf numFmtId="39" fontId="4" fillId="0" borderId="0" xfId="32" applyFont="1" applyFill="1" applyAlignment="1" applyProtection="1">
      <alignment vertical="top"/>
      <protection locked="0"/>
    </xf>
    <xf numFmtId="39" fontId="4" fillId="0" borderId="0" xfId="32" applyFont="1" applyFill="1" applyAlignment="1" applyProtection="1">
      <alignment horizontal="center" vertical="top"/>
      <protection locked="0"/>
    </xf>
    <xf numFmtId="0" fontId="4" fillId="0" borderId="5" xfId="1" applyFont="1" applyFill="1" applyBorder="1" applyAlignment="1">
      <alignment vertical="center" wrapText="1"/>
    </xf>
    <xf numFmtId="39" fontId="4" fillId="0" borderId="17" xfId="32" applyNumberFormat="1" applyFont="1" applyBorder="1" applyAlignment="1" applyProtection="1">
      <alignment horizontal="left" vertical="top"/>
      <protection locked="0"/>
    </xf>
    <xf numFmtId="39" fontId="3" fillId="0" borderId="18" xfId="32" applyNumberFormat="1" applyFont="1" applyBorder="1" applyAlignment="1" applyProtection="1">
      <alignment horizontal="center" vertical="top"/>
      <protection locked="0"/>
    </xf>
    <xf numFmtId="39" fontId="3" fillId="3" borderId="18" xfId="32" applyNumberFormat="1" applyFont="1" applyFill="1" applyBorder="1" applyAlignment="1" applyProtection="1">
      <alignment horizontal="justify" vertical="top" wrapText="1"/>
      <protection locked="0"/>
    </xf>
    <xf numFmtId="39" fontId="3" fillId="3" borderId="19" xfId="32" applyNumberFormat="1" applyFont="1" applyFill="1" applyBorder="1" applyAlignment="1" applyProtection="1">
      <alignment horizontal="justify" vertical="top" wrapText="1"/>
      <protection locked="0"/>
    </xf>
    <xf numFmtId="49" fontId="3" fillId="0" borderId="16"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2" borderId="1" xfId="1" applyFont="1" applyFill="1" applyBorder="1" applyAlignment="1">
      <alignment vertical="center" wrapText="1"/>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0" borderId="0" xfId="1" applyFont="1" applyFill="1" applyBorder="1" applyAlignment="1">
      <alignment horizontal="center" vertical="center"/>
    </xf>
    <xf numFmtId="0" fontId="4" fillId="0" borderId="0" xfId="30" applyFont="1" applyAlignment="1"/>
    <xf numFmtId="0" fontId="3" fillId="2"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horizontal="right" vertical="center" wrapText="1"/>
    </xf>
    <xf numFmtId="44" fontId="3" fillId="0" borderId="6" xfId="1" applyNumberFormat="1" applyFont="1" applyFill="1" applyBorder="1" applyAlignment="1">
      <alignment horizontal="center" vertical="center" wrapText="1"/>
    </xf>
    <xf numFmtId="49" fontId="12" fillId="0" borderId="0" xfId="1" applyNumberFormat="1" applyFont="1" applyFill="1" applyBorder="1" applyAlignment="1">
      <alignment horizontal="center" vertical="top" wrapText="1"/>
    </xf>
    <xf numFmtId="0" fontId="12" fillId="0" borderId="0" xfId="1" applyFont="1" applyFill="1" applyBorder="1" applyAlignment="1">
      <alignment horizontal="left" vertical="center" wrapText="1"/>
    </xf>
    <xf numFmtId="0" fontId="12" fillId="0" borderId="0" xfId="1" applyFont="1" applyFill="1" applyBorder="1" applyAlignment="1">
      <alignment horizontal="center" vertical="center" wrapText="1"/>
    </xf>
    <xf numFmtId="0" fontId="13" fillId="0" borderId="0" xfId="1" applyFont="1" applyFill="1" applyBorder="1" applyAlignment="1">
      <alignment vertical="center"/>
    </xf>
    <xf numFmtId="0" fontId="13" fillId="0" borderId="0" xfId="1" applyFont="1" applyFill="1" applyAlignment="1">
      <alignment vertical="center"/>
    </xf>
    <xf numFmtId="44" fontId="4" fillId="0" borderId="0" xfId="1" applyNumberFormat="1" applyFont="1" applyFill="1" applyBorder="1" applyAlignment="1">
      <alignment horizontal="center" vertical="center" wrapText="1"/>
    </xf>
    <xf numFmtId="0" fontId="4" fillId="0" borderId="0" xfId="1" applyFont="1" applyFill="1" applyBorder="1" applyAlignment="1">
      <alignment horizontal="center" vertical="top" wrapText="1"/>
    </xf>
    <xf numFmtId="39" fontId="4" fillId="15" borderId="8" xfId="32" applyNumberFormat="1" applyFont="1" applyFill="1" applyBorder="1" applyAlignment="1" applyProtection="1">
      <alignment horizontal="left" vertical="top"/>
      <protection locked="0"/>
    </xf>
    <xf numFmtId="39" fontId="4" fillId="15" borderId="11" xfId="32" applyNumberFormat="1" applyFont="1" applyFill="1" applyBorder="1" applyAlignment="1" applyProtection="1">
      <alignment horizontal="left" vertical="top"/>
      <protection locked="0"/>
    </xf>
    <xf numFmtId="39" fontId="4" fillId="15" borderId="11" xfId="32" applyFont="1" applyFill="1" applyBorder="1" applyAlignment="1" applyProtection="1">
      <alignment vertical="top"/>
      <protection locked="0"/>
    </xf>
    <xf numFmtId="39" fontId="4" fillId="15" borderId="13" xfId="32" applyNumberFormat="1" applyFont="1" applyFill="1" applyBorder="1" applyAlignment="1" applyProtection="1">
      <alignment horizontal="left" vertical="top"/>
      <protection locked="0"/>
    </xf>
    <xf numFmtId="0" fontId="3" fillId="17" borderId="1" xfId="1" applyFont="1" applyFill="1" applyBorder="1" applyAlignment="1">
      <alignment vertical="top"/>
    </xf>
    <xf numFmtId="0" fontId="3" fillId="17" borderId="2" xfId="1" applyFont="1" applyFill="1" applyBorder="1" applyAlignment="1">
      <alignment vertical="top"/>
    </xf>
    <xf numFmtId="0" fontId="3" fillId="17" borderId="3" xfId="1" applyFont="1" applyFill="1" applyBorder="1" applyAlignment="1">
      <alignment vertical="top"/>
    </xf>
    <xf numFmtId="39" fontId="14" fillId="15" borderId="9" xfId="32" applyNumberFormat="1" applyFont="1" applyFill="1" applyBorder="1" applyAlignment="1" applyProtection="1">
      <alignment horizontal="left"/>
      <protection locked="0"/>
    </xf>
    <xf numFmtId="39" fontId="14" fillId="15" borderId="9" xfId="32" applyNumberFormat="1" applyFont="1" applyFill="1" applyBorder="1" applyAlignment="1" applyProtection="1">
      <alignment horizontal="left" vertical="top" wrapText="1"/>
      <protection locked="0"/>
    </xf>
    <xf numFmtId="39" fontId="14" fillId="15" borderId="12" xfId="32" applyNumberFormat="1" applyFont="1" applyFill="1" applyBorder="1" applyAlignment="1" applyProtection="1">
      <alignment horizontal="justify" vertical="top" wrapText="1"/>
      <protection locked="0"/>
    </xf>
    <xf numFmtId="39" fontId="14" fillId="15" borderId="0" xfId="32" applyFont="1" applyFill="1" applyBorder="1" applyAlignment="1" applyProtection="1">
      <alignment vertical="top"/>
      <protection locked="0"/>
    </xf>
    <xf numFmtId="39" fontId="14" fillId="15" borderId="0" xfId="32" applyNumberFormat="1" applyFont="1" applyFill="1" applyBorder="1" applyAlignment="1" applyProtection="1">
      <alignment horizontal="left" vertical="top"/>
      <protection locked="0"/>
    </xf>
    <xf numFmtId="39" fontId="14" fillId="15" borderId="0" xfId="32" applyFont="1" applyFill="1" applyBorder="1" applyAlignment="1" applyProtection="1">
      <alignment horizontal="left" vertical="top"/>
      <protection locked="0"/>
    </xf>
    <xf numFmtId="39" fontId="14" fillId="15" borderId="12" xfId="32" applyFont="1" applyFill="1" applyBorder="1" applyAlignment="1" applyProtection="1">
      <alignment horizontal="left" vertical="top"/>
      <protection locked="0"/>
    </xf>
    <xf numFmtId="39" fontId="14" fillId="15" borderId="14" xfId="32" applyNumberFormat="1" applyFont="1" applyFill="1" applyBorder="1" applyAlignment="1" applyProtection="1">
      <alignment horizontal="left" vertical="top"/>
      <protection locked="0"/>
    </xf>
    <xf numFmtId="39" fontId="14" fillId="15" borderId="14" xfId="32" applyNumberFormat="1" applyFont="1" applyFill="1" applyBorder="1" applyAlignment="1" applyProtection="1">
      <alignment horizontal="left" vertical="top" wrapText="1"/>
      <protection locked="0"/>
    </xf>
    <xf numFmtId="165" fontId="3" fillId="2" borderId="1" xfId="1" applyNumberFormat="1" applyFont="1" applyFill="1" applyBorder="1" applyAlignment="1">
      <alignment horizontal="right" vertical="center" wrapText="1"/>
    </xf>
    <xf numFmtId="165" fontId="3" fillId="2" borderId="2" xfId="1" applyNumberFormat="1" applyFont="1" applyFill="1" applyBorder="1" applyAlignment="1">
      <alignment horizontal="right" vertical="center" wrapText="1"/>
    </xf>
    <xf numFmtId="165" fontId="3" fillId="2" borderId="3" xfId="1" applyNumberFormat="1" applyFont="1" applyFill="1" applyBorder="1" applyAlignment="1">
      <alignment horizontal="right" vertical="center" wrapText="1"/>
    </xf>
    <xf numFmtId="44" fontId="3" fillId="3" borderId="7" xfId="1" applyNumberFormat="1" applyFont="1" applyFill="1" applyBorder="1" applyAlignment="1">
      <alignment horizontal="center" vertical="center" wrapText="1"/>
    </xf>
    <xf numFmtId="165" fontId="3" fillId="17" borderId="1" xfId="1" applyNumberFormat="1" applyFont="1" applyFill="1" applyBorder="1" applyAlignment="1">
      <alignment horizontal="right" vertical="center" wrapText="1"/>
    </xf>
    <xf numFmtId="165" fontId="3" fillId="17" borderId="2" xfId="1" applyNumberFormat="1" applyFont="1" applyFill="1" applyBorder="1" applyAlignment="1">
      <alignment horizontal="right" vertical="center" wrapText="1"/>
    </xf>
    <xf numFmtId="165" fontId="3" fillId="17" borderId="3" xfId="1" applyNumberFormat="1" applyFont="1" applyFill="1" applyBorder="1" applyAlignment="1">
      <alignment horizontal="right" vertical="center" wrapText="1"/>
    </xf>
    <xf numFmtId="165" fontId="14" fillId="15" borderId="1" xfId="1" applyNumberFormat="1" applyFont="1" applyFill="1" applyBorder="1" applyAlignment="1">
      <alignment horizontal="right" vertical="center" wrapText="1"/>
    </xf>
    <xf numFmtId="165" fontId="14" fillId="15" borderId="2" xfId="1" applyNumberFormat="1" applyFont="1" applyFill="1" applyBorder="1" applyAlignment="1">
      <alignment horizontal="right" vertical="center" wrapText="1"/>
    </xf>
    <xf numFmtId="165" fontId="14" fillId="15" borderId="3" xfId="1" applyNumberFormat="1" applyFont="1" applyFill="1" applyBorder="1" applyAlignment="1">
      <alignment horizontal="right" vertical="center" wrapText="1"/>
    </xf>
    <xf numFmtId="49" fontId="3" fillId="16" borderId="0" xfId="1" applyNumberFormat="1" applyFont="1" applyFill="1" applyAlignment="1">
      <alignment horizontal="center"/>
    </xf>
    <xf numFmtId="0" fontId="3" fillId="2" borderId="0" xfId="1" applyFont="1" applyFill="1" applyBorder="1" applyAlignment="1">
      <alignment horizontal="left" vertical="center" wrapText="1"/>
    </xf>
    <xf numFmtId="4" fontId="14" fillId="15" borderId="14" xfId="33" applyNumberFormat="1" applyFont="1" applyFill="1" applyBorder="1" applyAlignment="1">
      <alignment horizontal="left" vertical="top" wrapText="1"/>
    </xf>
    <xf numFmtId="4" fontId="14" fillId="15" borderId="15" xfId="33" applyNumberFormat="1" applyFont="1" applyFill="1" applyBorder="1" applyAlignment="1">
      <alignment horizontal="left" vertical="top" wrapText="1"/>
    </xf>
    <xf numFmtId="39" fontId="14" fillId="15" borderId="0" xfId="32" applyNumberFormat="1" applyFont="1" applyFill="1" applyBorder="1" applyAlignment="1" applyProtection="1">
      <alignment horizontal="left" vertical="center" wrapText="1"/>
      <protection locked="0"/>
    </xf>
    <xf numFmtId="0" fontId="15" fillId="15" borderId="0" xfId="0" applyFont="1" applyFill="1" applyAlignment="1">
      <alignment horizontal="left" vertical="center" wrapText="1"/>
    </xf>
    <xf numFmtId="4" fontId="14" fillId="15" borderId="9" xfId="33" applyNumberFormat="1" applyFont="1" applyFill="1" applyBorder="1" applyAlignment="1">
      <alignment horizontal="left" vertical="top" wrapText="1"/>
    </xf>
    <xf numFmtId="4" fontId="14" fillId="15" borderId="10" xfId="33" applyNumberFormat="1" applyFont="1" applyFill="1" applyBorder="1" applyAlignment="1">
      <alignment horizontal="left" vertical="top" wrapText="1"/>
    </xf>
    <xf numFmtId="4" fontId="3" fillId="3" borderId="9" xfId="33" applyNumberFormat="1" applyFont="1" applyFill="1" applyBorder="1" applyAlignment="1">
      <alignment horizontal="left" vertical="top" wrapText="1"/>
    </xf>
    <xf numFmtId="4" fontId="3" fillId="3" borderId="10" xfId="33" applyNumberFormat="1" applyFont="1" applyFill="1" applyBorder="1" applyAlignment="1">
      <alignment horizontal="left" vertical="top" wrapText="1"/>
    </xf>
    <xf numFmtId="39" fontId="10" fillId="3" borderId="0" xfId="32" applyNumberFormat="1" applyFont="1" applyFill="1" applyBorder="1" applyAlignment="1" applyProtection="1">
      <alignment horizontal="left" vertical="top" wrapText="1"/>
      <protection locked="0"/>
    </xf>
    <xf numFmtId="39" fontId="10" fillId="3" borderId="12" xfId="32" applyNumberFormat="1" applyFont="1" applyFill="1" applyBorder="1" applyAlignment="1" applyProtection="1">
      <alignment horizontal="left" vertical="top" wrapText="1"/>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cellXfs>
  <cellStyles count="34">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Millares 2" xfId="26"/>
    <cellStyle name="Moneda 2" xfId="3"/>
    <cellStyle name="Normal" xfId="0" builtinId="0"/>
    <cellStyle name="Normal 2" xfId="1"/>
    <cellStyle name="Normal 2 2" xfId="30"/>
    <cellStyle name="Normal 3" xfId="2"/>
    <cellStyle name="Normal 5" xfId="27"/>
    <cellStyle name="Normal_CATALOGO POZO DE ABSORCION 1.5X1.50 MTS" xfId="33"/>
    <cellStyle name="Normal_CBTIS-256-SIN PRECIOS" xfId="32"/>
    <cellStyle name="Normal_E.P. Vicente Guerrero(La Paz)" xfId="31"/>
    <cellStyle name="Porcentual 2" xfId="28"/>
    <cellStyle name="Título de hoja" xfId="29"/>
  </cellStyles>
  <dxfs count="0"/>
  <tableStyles count="0" defaultTableStyle="TableStyleMedium2" defaultPivotStyle="PivotStyleLight16"/>
  <colors>
    <mruColors>
      <color rgb="FF9F2241"/>
      <color rgb="FFBE965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68037</xdr:colOff>
      <xdr:row>67</xdr:row>
      <xdr:rowOff>27216</xdr:rowOff>
    </xdr:from>
    <xdr:to>
      <xdr:col>1</xdr:col>
      <xdr:colOff>2217964</xdr:colOff>
      <xdr:row>70</xdr:row>
      <xdr:rowOff>248884</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7" y="12260037"/>
          <a:ext cx="3007177" cy="833989"/>
        </a:xfrm>
        <a:prstGeom prst="rect">
          <a:avLst/>
        </a:prstGeom>
      </xdr:spPr>
    </xdr:pic>
    <xdr:clientData/>
  </xdr:twoCellAnchor>
  <xdr:twoCellAnchor editAs="oneCell">
    <xdr:from>
      <xdr:col>0</xdr:col>
      <xdr:colOff>43544</xdr:colOff>
      <xdr:row>2</xdr:row>
      <xdr:rowOff>43544</xdr:rowOff>
    </xdr:from>
    <xdr:to>
      <xdr:col>1</xdr:col>
      <xdr:colOff>2193471</xdr:colOff>
      <xdr:row>2</xdr:row>
      <xdr:rowOff>877533</xdr:rowOff>
    </xdr:to>
    <xdr:pic>
      <xdr:nvPicPr>
        <xdr:cNvPr id="6"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4" y="451758"/>
          <a:ext cx="3007177" cy="833989"/>
        </a:xfrm>
        <a:prstGeom prst="rect">
          <a:avLst/>
        </a:prstGeom>
      </xdr:spPr>
    </xdr:pic>
    <xdr:clientData/>
  </xdr:twoCellAnchor>
  <xdr:twoCellAnchor editAs="oneCell">
    <xdr:from>
      <xdr:col>4</xdr:col>
      <xdr:colOff>1197428</xdr:colOff>
      <xdr:row>2</xdr:row>
      <xdr:rowOff>49115</xdr:rowOff>
    </xdr:from>
    <xdr:to>
      <xdr:col>5</xdr:col>
      <xdr:colOff>1129392</xdr:colOff>
      <xdr:row>2</xdr:row>
      <xdr:rowOff>796266</xdr:rowOff>
    </xdr:to>
    <xdr:pic>
      <xdr:nvPicPr>
        <xdr:cNvPr id="7" name="3 Imagen"/>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790214" y="457329"/>
          <a:ext cx="1156607" cy="747151"/>
        </a:xfrm>
        <a:prstGeom prst="rect">
          <a:avLst/>
        </a:prstGeom>
      </xdr:spPr>
    </xdr:pic>
    <xdr:clientData/>
  </xdr:twoCellAnchor>
  <xdr:twoCellAnchor editAs="oneCell">
    <xdr:from>
      <xdr:col>5</xdr:col>
      <xdr:colOff>-1</xdr:colOff>
      <xdr:row>67</xdr:row>
      <xdr:rowOff>81643</xdr:rowOff>
    </xdr:from>
    <xdr:to>
      <xdr:col>5</xdr:col>
      <xdr:colOff>1156606</xdr:colOff>
      <xdr:row>70</xdr:row>
      <xdr:rowOff>216473</xdr:rowOff>
    </xdr:to>
    <xdr:pic>
      <xdr:nvPicPr>
        <xdr:cNvPr id="8" name="3 Imagen"/>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817428" y="12817929"/>
          <a:ext cx="1156607" cy="7471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Q204"/>
  <sheetViews>
    <sheetView tabSelected="1" view="pageBreakPreview" zoomScale="70" zoomScaleNormal="70" zoomScaleSheetLayoutView="70" workbookViewId="0">
      <selection activeCell="B5" sqref="B5:E5"/>
    </sheetView>
  </sheetViews>
  <sheetFormatPr baseColWidth="10" defaultRowHeight="15" x14ac:dyDescent="0.25"/>
  <cols>
    <col min="1" max="1" width="12.85546875" style="40" customWidth="1"/>
    <col min="2" max="2" width="73.140625" style="30" customWidth="1"/>
    <col min="3" max="3" width="9.5703125" style="41" customWidth="1"/>
    <col min="4" max="5" width="18.42578125" style="41" customWidth="1"/>
    <col min="6" max="6" width="18.42578125" style="30" customWidth="1"/>
    <col min="7" max="7" width="16" style="30" customWidth="1"/>
    <col min="8" max="8" width="11.140625" style="30"/>
    <col min="9" max="9" width="15.5703125" style="30" customWidth="1"/>
    <col min="10" max="243" width="11.140625" style="30"/>
    <col min="244" max="244" width="2.85546875" style="30" customWidth="1"/>
    <col min="245" max="246" width="12.85546875" style="30" customWidth="1"/>
    <col min="247" max="248" width="8.85546875" style="30" customWidth="1"/>
    <col min="249" max="249" width="17" style="30" customWidth="1"/>
    <col min="250" max="256" width="8.85546875" style="30" customWidth="1"/>
    <col min="257" max="257" width="15.140625" style="30" customWidth="1"/>
    <col min="258" max="258" width="12.140625" style="30" customWidth="1"/>
    <col min="259" max="259" width="16.85546875" style="30" customWidth="1"/>
    <col min="260" max="260" width="14.85546875" style="30" customWidth="1"/>
    <col min="261" max="261" width="25.140625" style="30" customWidth="1"/>
    <col min="262" max="499" width="11.140625" style="30"/>
    <col min="500" max="500" width="2.85546875" style="30" customWidth="1"/>
    <col min="501" max="502" width="12.85546875" style="30" customWidth="1"/>
    <col min="503" max="504" width="8.85546875" style="30" customWidth="1"/>
    <col min="505" max="505" width="17" style="30" customWidth="1"/>
    <col min="506" max="512" width="8.85546875" style="30" customWidth="1"/>
    <col min="513" max="513" width="15.140625" style="30" customWidth="1"/>
    <col min="514" max="514" width="12.140625" style="30" customWidth="1"/>
    <col min="515" max="515" width="16.85546875" style="30" customWidth="1"/>
    <col min="516" max="516" width="14.85546875" style="30" customWidth="1"/>
    <col min="517" max="517" width="25.140625" style="30" customWidth="1"/>
    <col min="518" max="755" width="11.140625" style="30"/>
    <col min="756" max="756" width="2.85546875" style="30" customWidth="1"/>
    <col min="757" max="758" width="12.85546875" style="30" customWidth="1"/>
    <col min="759" max="760" width="8.85546875" style="30" customWidth="1"/>
    <col min="761" max="761" width="17" style="30" customWidth="1"/>
    <col min="762" max="768" width="8.85546875" style="30" customWidth="1"/>
    <col min="769" max="769" width="15.140625" style="30" customWidth="1"/>
    <col min="770" max="770" width="12.140625" style="30" customWidth="1"/>
    <col min="771" max="771" width="16.85546875" style="30" customWidth="1"/>
    <col min="772" max="772" width="14.85546875" style="30" customWidth="1"/>
    <col min="773" max="773" width="25.140625" style="30" customWidth="1"/>
    <col min="774" max="1011" width="11.42578125" style="30"/>
    <col min="1012" max="1012" width="2.85546875" style="30" customWidth="1"/>
    <col min="1013" max="1014" width="12.85546875" style="30" customWidth="1"/>
    <col min="1015" max="1016" width="8.85546875" style="30" customWidth="1"/>
    <col min="1017" max="1017" width="17" style="30" customWidth="1"/>
    <col min="1018" max="1024" width="8.85546875" style="30" customWidth="1"/>
    <col min="1025" max="1025" width="15.140625" style="30" customWidth="1"/>
    <col min="1026" max="1026" width="12.140625" style="30" customWidth="1"/>
    <col min="1027" max="1027" width="16.85546875" style="30" customWidth="1"/>
    <col min="1028" max="1028" width="14.85546875" style="30" customWidth="1"/>
    <col min="1029" max="1029" width="25.140625" style="30" customWidth="1"/>
    <col min="1030" max="1267" width="11.140625" style="30"/>
    <col min="1268" max="1268" width="2.85546875" style="30" customWidth="1"/>
    <col min="1269" max="1270" width="12.85546875" style="30" customWidth="1"/>
    <col min="1271" max="1272" width="8.85546875" style="30" customWidth="1"/>
    <col min="1273" max="1273" width="17" style="30" customWidth="1"/>
    <col min="1274" max="1280" width="8.85546875" style="30" customWidth="1"/>
    <col min="1281" max="1281" width="15.140625" style="30" customWidth="1"/>
    <col min="1282" max="1282" width="12.140625" style="30" customWidth="1"/>
    <col min="1283" max="1283" width="16.85546875" style="30" customWidth="1"/>
    <col min="1284" max="1284" width="14.85546875" style="30" customWidth="1"/>
    <col min="1285" max="1285" width="25.140625" style="30" customWidth="1"/>
    <col min="1286" max="1523" width="11.140625" style="30"/>
    <col min="1524" max="1524" width="2.85546875" style="30" customWidth="1"/>
    <col min="1525" max="1526" width="12.85546875" style="30" customWidth="1"/>
    <col min="1527" max="1528" width="8.85546875" style="30" customWidth="1"/>
    <col min="1529" max="1529" width="17" style="30" customWidth="1"/>
    <col min="1530" max="1536" width="8.85546875" style="30" customWidth="1"/>
    <col min="1537" max="1537" width="15.140625" style="30" customWidth="1"/>
    <col min="1538" max="1538" width="12.140625" style="30" customWidth="1"/>
    <col min="1539" max="1539" width="16.85546875" style="30" customWidth="1"/>
    <col min="1540" max="1540" width="14.85546875" style="30" customWidth="1"/>
    <col min="1541" max="1541" width="25.140625" style="30" customWidth="1"/>
    <col min="1542" max="1779" width="11.140625" style="30"/>
    <col min="1780" max="1780" width="2.85546875" style="30" customWidth="1"/>
    <col min="1781" max="1782" width="12.85546875" style="30" customWidth="1"/>
    <col min="1783" max="1784" width="8.85546875" style="30" customWidth="1"/>
    <col min="1785" max="1785" width="17" style="30" customWidth="1"/>
    <col min="1786" max="1792" width="8.85546875" style="30" customWidth="1"/>
    <col min="1793" max="1793" width="15.140625" style="30" customWidth="1"/>
    <col min="1794" max="1794" width="12.140625" style="30" customWidth="1"/>
    <col min="1795" max="1795" width="16.85546875" style="30" customWidth="1"/>
    <col min="1796" max="1796" width="14.85546875" style="30" customWidth="1"/>
    <col min="1797" max="1797" width="25.140625" style="30" customWidth="1"/>
    <col min="1798" max="2035" width="11.42578125" style="30"/>
    <col min="2036" max="2036" width="2.85546875" style="30" customWidth="1"/>
    <col min="2037" max="2038" width="12.85546875" style="30" customWidth="1"/>
    <col min="2039" max="2040" width="8.85546875" style="30" customWidth="1"/>
    <col min="2041" max="2041" width="17" style="30" customWidth="1"/>
    <col min="2042" max="2048" width="8.85546875" style="30" customWidth="1"/>
    <col min="2049" max="2049" width="15.140625" style="30" customWidth="1"/>
    <col min="2050" max="2050" width="12.140625" style="30" customWidth="1"/>
    <col min="2051" max="2051" width="16.85546875" style="30" customWidth="1"/>
    <col min="2052" max="2052" width="14.85546875" style="30" customWidth="1"/>
    <col min="2053" max="2053" width="25.140625" style="30" customWidth="1"/>
    <col min="2054" max="2291" width="11.140625" style="30"/>
    <col min="2292" max="2292" width="2.85546875" style="30" customWidth="1"/>
    <col min="2293" max="2294" width="12.85546875" style="30" customWidth="1"/>
    <col min="2295" max="2296" width="8.85546875" style="30" customWidth="1"/>
    <col min="2297" max="2297" width="17" style="30" customWidth="1"/>
    <col min="2298" max="2304" width="8.85546875" style="30" customWidth="1"/>
    <col min="2305" max="2305" width="15.140625" style="30" customWidth="1"/>
    <col min="2306" max="2306" width="12.140625" style="30" customWidth="1"/>
    <col min="2307" max="2307" width="16.85546875" style="30" customWidth="1"/>
    <col min="2308" max="2308" width="14.85546875" style="30" customWidth="1"/>
    <col min="2309" max="2309" width="25.140625" style="30" customWidth="1"/>
    <col min="2310" max="2547" width="11.140625" style="30"/>
    <col min="2548" max="2548" width="2.85546875" style="30" customWidth="1"/>
    <col min="2549" max="2550" width="12.85546875" style="30" customWidth="1"/>
    <col min="2551" max="2552" width="8.85546875" style="30" customWidth="1"/>
    <col min="2553" max="2553" width="17" style="30" customWidth="1"/>
    <col min="2554" max="2560" width="8.85546875" style="30" customWidth="1"/>
    <col min="2561" max="2561" width="15.140625" style="30" customWidth="1"/>
    <col min="2562" max="2562" width="12.140625" style="30" customWidth="1"/>
    <col min="2563" max="2563" width="16.85546875" style="30" customWidth="1"/>
    <col min="2564" max="2564" width="14.85546875" style="30" customWidth="1"/>
    <col min="2565" max="2565" width="25.140625" style="30" customWidth="1"/>
    <col min="2566" max="2803" width="11.140625" style="30"/>
    <col min="2804" max="2804" width="2.85546875" style="30" customWidth="1"/>
    <col min="2805" max="2806" width="12.85546875" style="30" customWidth="1"/>
    <col min="2807" max="2808" width="8.85546875" style="30" customWidth="1"/>
    <col min="2809" max="2809" width="17" style="30" customWidth="1"/>
    <col min="2810" max="2816" width="8.85546875" style="30" customWidth="1"/>
    <col min="2817" max="2817" width="15.140625" style="30" customWidth="1"/>
    <col min="2818" max="2818" width="12.140625" style="30" customWidth="1"/>
    <col min="2819" max="2819" width="16.85546875" style="30" customWidth="1"/>
    <col min="2820" max="2820" width="14.85546875" style="30" customWidth="1"/>
    <col min="2821" max="2821" width="25.140625" style="30" customWidth="1"/>
    <col min="2822" max="3059" width="11.42578125" style="30"/>
    <col min="3060" max="3060" width="2.85546875" style="30" customWidth="1"/>
    <col min="3061" max="3062" width="12.85546875" style="30" customWidth="1"/>
    <col min="3063" max="3064" width="8.85546875" style="30" customWidth="1"/>
    <col min="3065" max="3065" width="17" style="30" customWidth="1"/>
    <col min="3066" max="3072" width="8.85546875" style="30" customWidth="1"/>
    <col min="3073" max="3073" width="15.140625" style="30" customWidth="1"/>
    <col min="3074" max="3074" width="12.140625" style="30" customWidth="1"/>
    <col min="3075" max="3075" width="16.85546875" style="30" customWidth="1"/>
    <col min="3076" max="3076" width="14.85546875" style="30" customWidth="1"/>
    <col min="3077" max="3077" width="25.140625" style="30" customWidth="1"/>
    <col min="3078" max="3315" width="11.140625" style="30"/>
    <col min="3316" max="3316" width="2.85546875" style="30" customWidth="1"/>
    <col min="3317" max="3318" width="12.85546875" style="30" customWidth="1"/>
    <col min="3319" max="3320" width="8.85546875" style="30" customWidth="1"/>
    <col min="3321" max="3321" width="17" style="30" customWidth="1"/>
    <col min="3322" max="3328" width="8.85546875" style="30" customWidth="1"/>
    <col min="3329" max="3329" width="15.140625" style="30" customWidth="1"/>
    <col min="3330" max="3330" width="12.140625" style="30" customWidth="1"/>
    <col min="3331" max="3331" width="16.85546875" style="30" customWidth="1"/>
    <col min="3332" max="3332" width="14.85546875" style="30" customWidth="1"/>
    <col min="3333" max="3333" width="25.140625" style="30" customWidth="1"/>
    <col min="3334" max="3571" width="11.140625" style="30"/>
    <col min="3572" max="3572" width="2.85546875" style="30" customWidth="1"/>
    <col min="3573" max="3574" width="12.85546875" style="30" customWidth="1"/>
    <col min="3575" max="3576" width="8.85546875" style="30" customWidth="1"/>
    <col min="3577" max="3577" width="17" style="30" customWidth="1"/>
    <col min="3578" max="3584" width="8.85546875" style="30" customWidth="1"/>
    <col min="3585" max="3585" width="15.140625" style="30" customWidth="1"/>
    <col min="3586" max="3586" width="12.140625" style="30" customWidth="1"/>
    <col min="3587" max="3587" width="16.85546875" style="30" customWidth="1"/>
    <col min="3588" max="3588" width="14.85546875" style="30" customWidth="1"/>
    <col min="3589" max="3589" width="25.140625" style="30" customWidth="1"/>
    <col min="3590" max="3827" width="11.140625" style="30"/>
    <col min="3828" max="3828" width="2.85546875" style="30" customWidth="1"/>
    <col min="3829" max="3830" width="12.85546875" style="30" customWidth="1"/>
    <col min="3831" max="3832" width="8.85546875" style="30" customWidth="1"/>
    <col min="3833" max="3833" width="17" style="30" customWidth="1"/>
    <col min="3834" max="3840" width="8.85546875" style="30" customWidth="1"/>
    <col min="3841" max="3841" width="15.140625" style="30" customWidth="1"/>
    <col min="3842" max="3842" width="12.140625" style="30" customWidth="1"/>
    <col min="3843" max="3843" width="16.85546875" style="30" customWidth="1"/>
    <col min="3844" max="3844" width="14.85546875" style="30" customWidth="1"/>
    <col min="3845" max="3845" width="25.140625" style="30" customWidth="1"/>
    <col min="3846" max="4083" width="11.42578125" style="30"/>
    <col min="4084" max="4084" width="2.85546875" style="30" customWidth="1"/>
    <col min="4085" max="4086" width="12.85546875" style="30" customWidth="1"/>
    <col min="4087" max="4088" width="8.85546875" style="30" customWidth="1"/>
    <col min="4089" max="4089" width="17" style="30" customWidth="1"/>
    <col min="4090" max="4096" width="8.85546875" style="30" customWidth="1"/>
    <col min="4097" max="4097" width="15.140625" style="30" customWidth="1"/>
    <col min="4098" max="4098" width="12.140625" style="30" customWidth="1"/>
    <col min="4099" max="4099" width="16.85546875" style="30" customWidth="1"/>
    <col min="4100" max="4100" width="14.85546875" style="30" customWidth="1"/>
    <col min="4101" max="4101" width="25.140625" style="30" customWidth="1"/>
    <col min="4102" max="4339" width="11.140625" style="30"/>
    <col min="4340" max="4340" width="2.85546875" style="30" customWidth="1"/>
    <col min="4341" max="4342" width="12.85546875" style="30" customWidth="1"/>
    <col min="4343" max="4344" width="8.85546875" style="30" customWidth="1"/>
    <col min="4345" max="4345" width="17" style="30" customWidth="1"/>
    <col min="4346" max="4352" width="8.85546875" style="30" customWidth="1"/>
    <col min="4353" max="4353" width="15.140625" style="30" customWidth="1"/>
    <col min="4354" max="4354" width="12.140625" style="30" customWidth="1"/>
    <col min="4355" max="4355" width="16.85546875" style="30" customWidth="1"/>
    <col min="4356" max="4356" width="14.85546875" style="30" customWidth="1"/>
    <col min="4357" max="4357" width="25.140625" style="30" customWidth="1"/>
    <col min="4358" max="4595" width="11.140625" style="30"/>
    <col min="4596" max="4596" width="2.85546875" style="30" customWidth="1"/>
    <col min="4597" max="4598" width="12.85546875" style="30" customWidth="1"/>
    <col min="4599" max="4600" width="8.85546875" style="30" customWidth="1"/>
    <col min="4601" max="4601" width="17" style="30" customWidth="1"/>
    <col min="4602" max="4608" width="8.85546875" style="30" customWidth="1"/>
    <col min="4609" max="4609" width="15.140625" style="30" customWidth="1"/>
    <col min="4610" max="4610" width="12.140625" style="30" customWidth="1"/>
    <col min="4611" max="4611" width="16.85546875" style="30" customWidth="1"/>
    <col min="4612" max="4612" width="14.85546875" style="30" customWidth="1"/>
    <col min="4613" max="4613" width="25.140625" style="30" customWidth="1"/>
    <col min="4614" max="4851" width="11.140625" style="30"/>
    <col min="4852" max="4852" width="2.85546875" style="30" customWidth="1"/>
    <col min="4853" max="4854" width="12.85546875" style="30" customWidth="1"/>
    <col min="4855" max="4856" width="8.85546875" style="30" customWidth="1"/>
    <col min="4857" max="4857" width="17" style="30" customWidth="1"/>
    <col min="4858" max="4864" width="8.85546875" style="30" customWidth="1"/>
    <col min="4865" max="4865" width="15.140625" style="30" customWidth="1"/>
    <col min="4866" max="4866" width="12.140625" style="30" customWidth="1"/>
    <col min="4867" max="4867" width="16.85546875" style="30" customWidth="1"/>
    <col min="4868" max="4868" width="14.85546875" style="30" customWidth="1"/>
    <col min="4869" max="4869" width="25.140625" style="30" customWidth="1"/>
    <col min="4870" max="5107" width="11.42578125" style="30"/>
    <col min="5108" max="5108" width="2.85546875" style="30" customWidth="1"/>
    <col min="5109" max="5110" width="12.85546875" style="30" customWidth="1"/>
    <col min="5111" max="5112" width="8.85546875" style="30" customWidth="1"/>
    <col min="5113" max="5113" width="17" style="30" customWidth="1"/>
    <col min="5114" max="5120" width="8.85546875" style="30" customWidth="1"/>
    <col min="5121" max="5121" width="15.140625" style="30" customWidth="1"/>
    <col min="5122" max="5122" width="12.140625" style="30" customWidth="1"/>
    <col min="5123" max="5123" width="16.85546875" style="30" customWidth="1"/>
    <col min="5124" max="5124" width="14.85546875" style="30" customWidth="1"/>
    <col min="5125" max="5125" width="25.140625" style="30" customWidth="1"/>
    <col min="5126" max="5363" width="11.140625" style="30"/>
    <col min="5364" max="5364" width="2.85546875" style="30" customWidth="1"/>
    <col min="5365" max="5366" width="12.85546875" style="30" customWidth="1"/>
    <col min="5367" max="5368" width="8.85546875" style="30" customWidth="1"/>
    <col min="5369" max="5369" width="17" style="30" customWidth="1"/>
    <col min="5370" max="5376" width="8.85546875" style="30" customWidth="1"/>
    <col min="5377" max="5377" width="15.140625" style="30" customWidth="1"/>
    <col min="5378" max="5378" width="12.140625" style="30" customWidth="1"/>
    <col min="5379" max="5379" width="16.85546875" style="30" customWidth="1"/>
    <col min="5380" max="5380" width="14.85546875" style="30" customWidth="1"/>
    <col min="5381" max="5381" width="25.140625" style="30" customWidth="1"/>
    <col min="5382" max="5619" width="11.140625" style="30"/>
    <col min="5620" max="5620" width="2.85546875" style="30" customWidth="1"/>
    <col min="5621" max="5622" width="12.85546875" style="30" customWidth="1"/>
    <col min="5623" max="5624" width="8.85546875" style="30" customWidth="1"/>
    <col min="5625" max="5625" width="17" style="30" customWidth="1"/>
    <col min="5626" max="5632" width="8.85546875" style="30" customWidth="1"/>
    <col min="5633" max="5633" width="15.140625" style="30" customWidth="1"/>
    <col min="5634" max="5634" width="12.140625" style="30" customWidth="1"/>
    <col min="5635" max="5635" width="16.85546875" style="30" customWidth="1"/>
    <col min="5636" max="5636" width="14.85546875" style="30" customWidth="1"/>
    <col min="5637" max="5637" width="25.140625" style="30" customWidth="1"/>
    <col min="5638" max="5875" width="11.140625" style="30"/>
    <col min="5876" max="5876" width="2.85546875" style="30" customWidth="1"/>
    <col min="5877" max="5878" width="12.85546875" style="30" customWidth="1"/>
    <col min="5879" max="5880" width="8.85546875" style="30" customWidth="1"/>
    <col min="5881" max="5881" width="17" style="30" customWidth="1"/>
    <col min="5882" max="5888" width="8.85546875" style="30" customWidth="1"/>
    <col min="5889" max="5889" width="15.140625" style="30" customWidth="1"/>
    <col min="5890" max="5890" width="12.140625" style="30" customWidth="1"/>
    <col min="5891" max="5891" width="16.85546875" style="30" customWidth="1"/>
    <col min="5892" max="5892" width="14.85546875" style="30" customWidth="1"/>
    <col min="5893" max="5893" width="25.140625" style="30" customWidth="1"/>
    <col min="5894" max="6131" width="11.42578125" style="30"/>
    <col min="6132" max="6132" width="2.85546875" style="30" customWidth="1"/>
    <col min="6133" max="6134" width="12.85546875" style="30" customWidth="1"/>
    <col min="6135" max="6136" width="8.85546875" style="30" customWidth="1"/>
    <col min="6137" max="6137" width="17" style="30" customWidth="1"/>
    <col min="6138" max="6144" width="8.85546875" style="30" customWidth="1"/>
    <col min="6145" max="6145" width="15.140625" style="30" customWidth="1"/>
    <col min="6146" max="6146" width="12.140625" style="30" customWidth="1"/>
    <col min="6147" max="6147" width="16.85546875" style="30" customWidth="1"/>
    <col min="6148" max="6148" width="14.85546875" style="30" customWidth="1"/>
    <col min="6149" max="6149" width="25.140625" style="30" customWidth="1"/>
    <col min="6150" max="6387" width="11.140625" style="30"/>
    <col min="6388" max="6388" width="2.85546875" style="30" customWidth="1"/>
    <col min="6389" max="6390" width="12.85546875" style="30" customWidth="1"/>
    <col min="6391" max="6392" width="8.85546875" style="30" customWidth="1"/>
    <col min="6393" max="6393" width="17" style="30" customWidth="1"/>
    <col min="6394" max="6400" width="8.85546875" style="30" customWidth="1"/>
    <col min="6401" max="6401" width="15.140625" style="30" customWidth="1"/>
    <col min="6402" max="6402" width="12.140625" style="30" customWidth="1"/>
    <col min="6403" max="6403" width="16.85546875" style="30" customWidth="1"/>
    <col min="6404" max="6404" width="14.85546875" style="30" customWidth="1"/>
    <col min="6405" max="6405" width="25.140625" style="30" customWidth="1"/>
    <col min="6406" max="6643" width="11.140625" style="30"/>
    <col min="6644" max="6644" width="2.85546875" style="30" customWidth="1"/>
    <col min="6645" max="6646" width="12.85546875" style="30" customWidth="1"/>
    <col min="6647" max="6648" width="8.85546875" style="30" customWidth="1"/>
    <col min="6649" max="6649" width="17" style="30" customWidth="1"/>
    <col min="6650" max="6656" width="8.85546875" style="30" customWidth="1"/>
    <col min="6657" max="6657" width="15.140625" style="30" customWidth="1"/>
    <col min="6658" max="6658" width="12.140625" style="30" customWidth="1"/>
    <col min="6659" max="6659" width="16.85546875" style="30" customWidth="1"/>
    <col min="6660" max="6660" width="14.85546875" style="30" customWidth="1"/>
    <col min="6661" max="6661" width="25.140625" style="30" customWidth="1"/>
    <col min="6662" max="6899" width="11.140625" style="30"/>
    <col min="6900" max="6900" width="2.85546875" style="30" customWidth="1"/>
    <col min="6901" max="6902" width="12.85546875" style="30" customWidth="1"/>
    <col min="6903" max="6904" width="8.85546875" style="30" customWidth="1"/>
    <col min="6905" max="6905" width="17" style="30" customWidth="1"/>
    <col min="6906" max="6912" width="8.85546875" style="30" customWidth="1"/>
    <col min="6913" max="6913" width="15.140625" style="30" customWidth="1"/>
    <col min="6914" max="6914" width="12.140625" style="30" customWidth="1"/>
    <col min="6915" max="6915" width="16.85546875" style="30" customWidth="1"/>
    <col min="6916" max="6916" width="14.85546875" style="30" customWidth="1"/>
    <col min="6917" max="6917" width="25.140625" style="30" customWidth="1"/>
    <col min="6918" max="7155" width="11.42578125" style="30"/>
    <col min="7156" max="7156" width="2.85546875" style="30" customWidth="1"/>
    <col min="7157" max="7158" width="12.85546875" style="30" customWidth="1"/>
    <col min="7159" max="7160" width="8.85546875" style="30" customWidth="1"/>
    <col min="7161" max="7161" width="17" style="30" customWidth="1"/>
    <col min="7162" max="7168" width="8.85546875" style="30" customWidth="1"/>
    <col min="7169" max="7169" width="15.140625" style="30" customWidth="1"/>
    <col min="7170" max="7170" width="12.140625" style="30" customWidth="1"/>
    <col min="7171" max="7171" width="16.85546875" style="30" customWidth="1"/>
    <col min="7172" max="7172" width="14.85546875" style="30" customWidth="1"/>
    <col min="7173" max="7173" width="25.140625" style="30" customWidth="1"/>
    <col min="7174" max="7411" width="11.140625" style="30"/>
    <col min="7412" max="7412" width="2.85546875" style="30" customWidth="1"/>
    <col min="7413" max="7414" width="12.85546875" style="30" customWidth="1"/>
    <col min="7415" max="7416" width="8.85546875" style="30" customWidth="1"/>
    <col min="7417" max="7417" width="17" style="30" customWidth="1"/>
    <col min="7418" max="7424" width="8.85546875" style="30" customWidth="1"/>
    <col min="7425" max="7425" width="15.140625" style="30" customWidth="1"/>
    <col min="7426" max="7426" width="12.140625" style="30" customWidth="1"/>
    <col min="7427" max="7427" width="16.85546875" style="30" customWidth="1"/>
    <col min="7428" max="7428" width="14.85546875" style="30" customWidth="1"/>
    <col min="7429" max="7429" width="25.140625" style="30" customWidth="1"/>
    <col min="7430" max="7667" width="11.140625" style="30"/>
    <col min="7668" max="7668" width="2.85546875" style="30" customWidth="1"/>
    <col min="7669" max="7670" width="12.85546875" style="30" customWidth="1"/>
    <col min="7671" max="7672" width="8.85546875" style="30" customWidth="1"/>
    <col min="7673" max="7673" width="17" style="30" customWidth="1"/>
    <col min="7674" max="7680" width="8.85546875" style="30" customWidth="1"/>
    <col min="7681" max="7681" width="15.140625" style="30" customWidth="1"/>
    <col min="7682" max="7682" width="12.140625" style="30" customWidth="1"/>
    <col min="7683" max="7683" width="16.85546875" style="30" customWidth="1"/>
    <col min="7684" max="7684" width="14.85546875" style="30" customWidth="1"/>
    <col min="7685" max="7685" width="25.140625" style="30" customWidth="1"/>
    <col min="7686" max="7923" width="11.140625" style="30"/>
    <col min="7924" max="7924" width="2.85546875" style="30" customWidth="1"/>
    <col min="7925" max="7926" width="12.85546875" style="30" customWidth="1"/>
    <col min="7927" max="7928" width="8.85546875" style="30" customWidth="1"/>
    <col min="7929" max="7929" width="17" style="30" customWidth="1"/>
    <col min="7930" max="7936" width="8.85546875" style="30" customWidth="1"/>
    <col min="7937" max="7937" width="15.140625" style="30" customWidth="1"/>
    <col min="7938" max="7938" width="12.140625" style="30" customWidth="1"/>
    <col min="7939" max="7939" width="16.85546875" style="30" customWidth="1"/>
    <col min="7940" max="7940" width="14.85546875" style="30" customWidth="1"/>
    <col min="7941" max="7941" width="25.140625" style="30" customWidth="1"/>
    <col min="7942" max="8179" width="11.42578125" style="30"/>
    <col min="8180" max="8180" width="2.85546875" style="30" customWidth="1"/>
    <col min="8181" max="8182" width="12.85546875" style="30" customWidth="1"/>
    <col min="8183" max="8184" width="8.85546875" style="30" customWidth="1"/>
    <col min="8185" max="8185" width="17" style="30" customWidth="1"/>
    <col min="8186" max="8192" width="8.85546875" style="30" customWidth="1"/>
    <col min="8193" max="8193" width="15.140625" style="30" customWidth="1"/>
    <col min="8194" max="8194" width="12.140625" style="30" customWidth="1"/>
    <col min="8195" max="8195" width="16.85546875" style="30" customWidth="1"/>
    <col min="8196" max="8196" width="14.85546875" style="30" customWidth="1"/>
    <col min="8197" max="8197" width="25.140625" style="30" customWidth="1"/>
    <col min="8198" max="8435" width="11.140625" style="30"/>
    <col min="8436" max="8436" width="2.85546875" style="30" customWidth="1"/>
    <col min="8437" max="8438" width="12.85546875" style="30" customWidth="1"/>
    <col min="8439" max="8440" width="8.85546875" style="30" customWidth="1"/>
    <col min="8441" max="8441" width="17" style="30" customWidth="1"/>
    <col min="8442" max="8448" width="8.85546875" style="30" customWidth="1"/>
    <col min="8449" max="8449" width="15.140625" style="30" customWidth="1"/>
    <col min="8450" max="8450" width="12.140625" style="30" customWidth="1"/>
    <col min="8451" max="8451" width="16.85546875" style="30" customWidth="1"/>
    <col min="8452" max="8452" width="14.85546875" style="30" customWidth="1"/>
    <col min="8453" max="8453" width="25.140625" style="30" customWidth="1"/>
    <col min="8454" max="8691" width="11.140625" style="30"/>
    <col min="8692" max="8692" width="2.85546875" style="30" customWidth="1"/>
    <col min="8693" max="8694" width="12.85546875" style="30" customWidth="1"/>
    <col min="8695" max="8696" width="8.85546875" style="30" customWidth="1"/>
    <col min="8697" max="8697" width="17" style="30" customWidth="1"/>
    <col min="8698" max="8704" width="8.85546875" style="30" customWidth="1"/>
    <col min="8705" max="8705" width="15.140625" style="30" customWidth="1"/>
    <col min="8706" max="8706" width="12.140625" style="30" customWidth="1"/>
    <col min="8707" max="8707" width="16.85546875" style="30" customWidth="1"/>
    <col min="8708" max="8708" width="14.85546875" style="30" customWidth="1"/>
    <col min="8709" max="8709" width="25.140625" style="30" customWidth="1"/>
    <col min="8710" max="8947" width="11.140625" style="30"/>
    <col min="8948" max="8948" width="2.85546875" style="30" customWidth="1"/>
    <col min="8949" max="8950" width="12.85546875" style="30" customWidth="1"/>
    <col min="8951" max="8952" width="8.85546875" style="30" customWidth="1"/>
    <col min="8953" max="8953" width="17" style="30" customWidth="1"/>
    <col min="8954" max="8960" width="8.85546875" style="30" customWidth="1"/>
    <col min="8961" max="8961" width="15.140625" style="30" customWidth="1"/>
    <col min="8962" max="8962" width="12.140625" style="30" customWidth="1"/>
    <col min="8963" max="8963" width="16.85546875" style="30" customWidth="1"/>
    <col min="8964" max="8964" width="14.85546875" style="30" customWidth="1"/>
    <col min="8965" max="8965" width="25.140625" style="30" customWidth="1"/>
    <col min="8966" max="9203" width="11.42578125" style="30"/>
    <col min="9204" max="9204" width="2.85546875" style="30" customWidth="1"/>
    <col min="9205" max="9206" width="12.85546875" style="30" customWidth="1"/>
    <col min="9207" max="9208" width="8.85546875" style="30" customWidth="1"/>
    <col min="9209" max="9209" width="17" style="30" customWidth="1"/>
    <col min="9210" max="9216" width="8.85546875" style="30" customWidth="1"/>
    <col min="9217" max="9217" width="15.140625" style="30" customWidth="1"/>
    <col min="9218" max="9218" width="12.140625" style="30" customWidth="1"/>
    <col min="9219" max="9219" width="16.85546875" style="30" customWidth="1"/>
    <col min="9220" max="9220" width="14.85546875" style="30" customWidth="1"/>
    <col min="9221" max="9221" width="25.140625" style="30" customWidth="1"/>
    <col min="9222" max="9459" width="11.140625" style="30"/>
    <col min="9460" max="9460" width="2.85546875" style="30" customWidth="1"/>
    <col min="9461" max="9462" width="12.85546875" style="30" customWidth="1"/>
    <col min="9463" max="9464" width="8.85546875" style="30" customWidth="1"/>
    <col min="9465" max="9465" width="17" style="30" customWidth="1"/>
    <col min="9466" max="9472" width="8.85546875" style="30" customWidth="1"/>
    <col min="9473" max="9473" width="15.140625" style="30" customWidth="1"/>
    <col min="9474" max="9474" width="12.140625" style="30" customWidth="1"/>
    <col min="9475" max="9475" width="16.85546875" style="30" customWidth="1"/>
    <col min="9476" max="9476" width="14.85546875" style="30" customWidth="1"/>
    <col min="9477" max="9477" width="25.140625" style="30" customWidth="1"/>
    <col min="9478" max="9715" width="11.140625" style="30"/>
    <col min="9716" max="9716" width="2.85546875" style="30" customWidth="1"/>
    <col min="9717" max="9718" width="12.85546875" style="30" customWidth="1"/>
    <col min="9719" max="9720" width="8.85546875" style="30" customWidth="1"/>
    <col min="9721" max="9721" width="17" style="30" customWidth="1"/>
    <col min="9722" max="9728" width="8.85546875" style="30" customWidth="1"/>
    <col min="9729" max="9729" width="15.140625" style="30" customWidth="1"/>
    <col min="9730" max="9730" width="12.140625" style="30" customWidth="1"/>
    <col min="9731" max="9731" width="16.85546875" style="30" customWidth="1"/>
    <col min="9732" max="9732" width="14.85546875" style="30" customWidth="1"/>
    <col min="9733" max="9733" width="25.140625" style="30" customWidth="1"/>
    <col min="9734" max="9971" width="11.140625" style="30"/>
    <col min="9972" max="9972" width="2.85546875" style="30" customWidth="1"/>
    <col min="9973" max="9974" width="12.85546875" style="30" customWidth="1"/>
    <col min="9975" max="9976" width="8.85546875" style="30" customWidth="1"/>
    <col min="9977" max="9977" width="17" style="30" customWidth="1"/>
    <col min="9978" max="9984" width="8.85546875" style="30" customWidth="1"/>
    <col min="9985" max="9985" width="15.140625" style="30" customWidth="1"/>
    <col min="9986" max="9986" width="12.140625" style="30" customWidth="1"/>
    <col min="9987" max="9987" width="16.85546875" style="30" customWidth="1"/>
    <col min="9988" max="9988" width="14.85546875" style="30" customWidth="1"/>
    <col min="9989" max="9989" width="25.140625" style="30" customWidth="1"/>
    <col min="9990" max="10227" width="11.42578125" style="30"/>
    <col min="10228" max="10228" width="2.85546875" style="30" customWidth="1"/>
    <col min="10229" max="10230" width="12.85546875" style="30" customWidth="1"/>
    <col min="10231" max="10232" width="8.85546875" style="30" customWidth="1"/>
    <col min="10233" max="10233" width="17" style="30" customWidth="1"/>
    <col min="10234" max="10240" width="8.85546875" style="30" customWidth="1"/>
    <col min="10241" max="10241" width="15.140625" style="30" customWidth="1"/>
    <col min="10242" max="10242" width="12.140625" style="30" customWidth="1"/>
    <col min="10243" max="10243" width="16.85546875" style="30" customWidth="1"/>
    <col min="10244" max="10244" width="14.85546875" style="30" customWidth="1"/>
    <col min="10245" max="10245" width="25.140625" style="30" customWidth="1"/>
    <col min="10246" max="10483" width="11.140625" style="30"/>
    <col min="10484" max="10484" width="2.85546875" style="30" customWidth="1"/>
    <col min="10485" max="10486" width="12.85546875" style="30" customWidth="1"/>
    <col min="10487" max="10488" width="8.85546875" style="30" customWidth="1"/>
    <col min="10489" max="10489" width="17" style="30" customWidth="1"/>
    <col min="10490" max="10496" width="8.85546875" style="30" customWidth="1"/>
    <col min="10497" max="10497" width="15.140625" style="30" customWidth="1"/>
    <col min="10498" max="10498" width="12.140625" style="30" customWidth="1"/>
    <col min="10499" max="10499" width="16.85546875" style="30" customWidth="1"/>
    <col min="10500" max="10500" width="14.85546875" style="30" customWidth="1"/>
    <col min="10501" max="10501" width="25.140625" style="30" customWidth="1"/>
    <col min="10502" max="10739" width="11.140625" style="30"/>
    <col min="10740" max="10740" width="2.85546875" style="30" customWidth="1"/>
    <col min="10741" max="10742" width="12.85546875" style="30" customWidth="1"/>
    <col min="10743" max="10744" width="8.85546875" style="30" customWidth="1"/>
    <col min="10745" max="10745" width="17" style="30" customWidth="1"/>
    <col min="10746" max="10752" width="8.85546875" style="30" customWidth="1"/>
    <col min="10753" max="10753" width="15.140625" style="30" customWidth="1"/>
    <col min="10754" max="10754" width="12.140625" style="30" customWidth="1"/>
    <col min="10755" max="10755" width="16.85546875" style="30" customWidth="1"/>
    <col min="10756" max="10756" width="14.85546875" style="30" customWidth="1"/>
    <col min="10757" max="10757" width="25.140625" style="30" customWidth="1"/>
    <col min="10758" max="10995" width="11.140625" style="30"/>
    <col min="10996" max="10996" width="2.85546875" style="30" customWidth="1"/>
    <col min="10997" max="10998" width="12.85546875" style="30" customWidth="1"/>
    <col min="10999" max="11000" width="8.85546875" style="30" customWidth="1"/>
    <col min="11001" max="11001" width="17" style="30" customWidth="1"/>
    <col min="11002" max="11008" width="8.85546875" style="30" customWidth="1"/>
    <col min="11009" max="11009" width="15.140625" style="30" customWidth="1"/>
    <col min="11010" max="11010" width="12.140625" style="30" customWidth="1"/>
    <col min="11011" max="11011" width="16.85546875" style="30" customWidth="1"/>
    <col min="11012" max="11012" width="14.85546875" style="30" customWidth="1"/>
    <col min="11013" max="11013" width="25.140625" style="30" customWidth="1"/>
    <col min="11014" max="11251" width="11.42578125" style="30"/>
    <col min="11252" max="11252" width="2.85546875" style="30" customWidth="1"/>
    <col min="11253" max="11254" width="12.85546875" style="30" customWidth="1"/>
    <col min="11255" max="11256" width="8.85546875" style="30" customWidth="1"/>
    <col min="11257" max="11257" width="17" style="30" customWidth="1"/>
    <col min="11258" max="11264" width="8.85546875" style="30" customWidth="1"/>
    <col min="11265" max="11265" width="15.140625" style="30" customWidth="1"/>
    <col min="11266" max="11266" width="12.140625" style="30" customWidth="1"/>
    <col min="11267" max="11267" width="16.85546875" style="30" customWidth="1"/>
    <col min="11268" max="11268" width="14.85546875" style="30" customWidth="1"/>
    <col min="11269" max="11269" width="25.140625" style="30" customWidth="1"/>
    <col min="11270" max="11507" width="11.140625" style="30"/>
    <col min="11508" max="11508" width="2.85546875" style="30" customWidth="1"/>
    <col min="11509" max="11510" width="12.85546875" style="30" customWidth="1"/>
    <col min="11511" max="11512" width="8.85546875" style="30" customWidth="1"/>
    <col min="11513" max="11513" width="17" style="30" customWidth="1"/>
    <col min="11514" max="11520" width="8.85546875" style="30" customWidth="1"/>
    <col min="11521" max="11521" width="15.140625" style="30" customWidth="1"/>
    <col min="11522" max="11522" width="12.140625" style="30" customWidth="1"/>
    <col min="11523" max="11523" width="16.85546875" style="30" customWidth="1"/>
    <col min="11524" max="11524" width="14.85546875" style="30" customWidth="1"/>
    <col min="11525" max="11525" width="25.140625" style="30" customWidth="1"/>
    <col min="11526" max="11763" width="11.140625" style="30"/>
    <col min="11764" max="11764" width="2.85546875" style="30" customWidth="1"/>
    <col min="11765" max="11766" width="12.85546875" style="30" customWidth="1"/>
    <col min="11767" max="11768" width="8.85546875" style="30" customWidth="1"/>
    <col min="11769" max="11769" width="17" style="30" customWidth="1"/>
    <col min="11770" max="11776" width="8.85546875" style="30" customWidth="1"/>
    <col min="11777" max="11777" width="15.140625" style="30" customWidth="1"/>
    <col min="11778" max="11778" width="12.140625" style="30" customWidth="1"/>
    <col min="11779" max="11779" width="16.85546875" style="30" customWidth="1"/>
    <col min="11780" max="11780" width="14.85546875" style="30" customWidth="1"/>
    <col min="11781" max="11781" width="25.140625" style="30" customWidth="1"/>
    <col min="11782" max="12019" width="11.140625" style="30"/>
    <col min="12020" max="12020" width="2.85546875" style="30" customWidth="1"/>
    <col min="12021" max="12022" width="12.85546875" style="30" customWidth="1"/>
    <col min="12023" max="12024" width="8.85546875" style="30" customWidth="1"/>
    <col min="12025" max="12025" width="17" style="30" customWidth="1"/>
    <col min="12026" max="12032" width="8.85546875" style="30" customWidth="1"/>
    <col min="12033" max="12033" width="15.140625" style="30" customWidth="1"/>
    <col min="12034" max="12034" width="12.140625" style="30" customWidth="1"/>
    <col min="12035" max="12035" width="16.85546875" style="30" customWidth="1"/>
    <col min="12036" max="12036" width="14.85546875" style="30" customWidth="1"/>
    <col min="12037" max="12037" width="25.140625" style="30" customWidth="1"/>
    <col min="12038" max="12275" width="11.42578125" style="30"/>
    <col min="12276" max="12276" width="2.85546875" style="30" customWidth="1"/>
    <col min="12277" max="12278" width="12.85546875" style="30" customWidth="1"/>
    <col min="12279" max="12280" width="8.85546875" style="30" customWidth="1"/>
    <col min="12281" max="12281" width="17" style="30" customWidth="1"/>
    <col min="12282" max="12288" width="8.85546875" style="30" customWidth="1"/>
    <col min="12289" max="12289" width="15.140625" style="30" customWidth="1"/>
    <col min="12290" max="12290" width="12.140625" style="30" customWidth="1"/>
    <col min="12291" max="12291" width="16.85546875" style="30" customWidth="1"/>
    <col min="12292" max="12292" width="14.85546875" style="30" customWidth="1"/>
    <col min="12293" max="12293" width="25.140625" style="30" customWidth="1"/>
    <col min="12294" max="12531" width="11.140625" style="30"/>
    <col min="12532" max="12532" width="2.85546875" style="30" customWidth="1"/>
    <col min="12533" max="12534" width="12.85546875" style="30" customWidth="1"/>
    <col min="12535" max="12536" width="8.85546875" style="30" customWidth="1"/>
    <col min="12537" max="12537" width="17" style="30" customWidth="1"/>
    <col min="12538" max="12544" width="8.85546875" style="30" customWidth="1"/>
    <col min="12545" max="12545" width="15.140625" style="30" customWidth="1"/>
    <col min="12546" max="12546" width="12.140625" style="30" customWidth="1"/>
    <col min="12547" max="12547" width="16.85546875" style="30" customWidth="1"/>
    <col min="12548" max="12548" width="14.85546875" style="30" customWidth="1"/>
    <col min="12549" max="12549" width="25.140625" style="30" customWidth="1"/>
    <col min="12550" max="12787" width="11.140625" style="30"/>
    <col min="12788" max="12788" width="2.85546875" style="30" customWidth="1"/>
    <col min="12789" max="12790" width="12.85546875" style="30" customWidth="1"/>
    <col min="12791" max="12792" width="8.85546875" style="30" customWidth="1"/>
    <col min="12793" max="12793" width="17" style="30" customWidth="1"/>
    <col min="12794" max="12800" width="8.85546875" style="30" customWidth="1"/>
    <col min="12801" max="12801" width="15.140625" style="30" customWidth="1"/>
    <col min="12802" max="12802" width="12.140625" style="30" customWidth="1"/>
    <col min="12803" max="12803" width="16.85546875" style="30" customWidth="1"/>
    <col min="12804" max="12804" width="14.85546875" style="30" customWidth="1"/>
    <col min="12805" max="12805" width="25.140625" style="30" customWidth="1"/>
    <col min="12806" max="13043" width="11.140625" style="30"/>
    <col min="13044" max="13044" width="2.85546875" style="30" customWidth="1"/>
    <col min="13045" max="13046" width="12.85546875" style="30" customWidth="1"/>
    <col min="13047" max="13048" width="8.85546875" style="30" customWidth="1"/>
    <col min="13049" max="13049" width="17" style="30" customWidth="1"/>
    <col min="13050" max="13056" width="8.85546875" style="30" customWidth="1"/>
    <col min="13057" max="13057" width="15.140625" style="30" customWidth="1"/>
    <col min="13058" max="13058" width="12.140625" style="30" customWidth="1"/>
    <col min="13059" max="13059" width="16.85546875" style="30" customWidth="1"/>
    <col min="13060" max="13060" width="14.85546875" style="30" customWidth="1"/>
    <col min="13061" max="13061" width="25.140625" style="30" customWidth="1"/>
    <col min="13062" max="13299" width="11.42578125" style="30"/>
    <col min="13300" max="13300" width="2.85546875" style="30" customWidth="1"/>
    <col min="13301" max="13302" width="12.85546875" style="30" customWidth="1"/>
    <col min="13303" max="13304" width="8.85546875" style="30" customWidth="1"/>
    <col min="13305" max="13305" width="17" style="30" customWidth="1"/>
    <col min="13306" max="13312" width="8.85546875" style="30" customWidth="1"/>
    <col min="13313" max="13313" width="15.140625" style="30" customWidth="1"/>
    <col min="13314" max="13314" width="12.140625" style="30" customWidth="1"/>
    <col min="13315" max="13315" width="16.85546875" style="30" customWidth="1"/>
    <col min="13316" max="13316" width="14.85546875" style="30" customWidth="1"/>
    <col min="13317" max="13317" width="25.140625" style="30" customWidth="1"/>
    <col min="13318" max="13555" width="11.140625" style="30"/>
    <col min="13556" max="13556" width="2.85546875" style="30" customWidth="1"/>
    <col min="13557" max="13558" width="12.85546875" style="30" customWidth="1"/>
    <col min="13559" max="13560" width="8.85546875" style="30" customWidth="1"/>
    <col min="13561" max="13561" width="17" style="30" customWidth="1"/>
    <col min="13562" max="13568" width="8.85546875" style="30" customWidth="1"/>
    <col min="13569" max="13569" width="15.140625" style="30" customWidth="1"/>
    <col min="13570" max="13570" width="12.140625" style="30" customWidth="1"/>
    <col min="13571" max="13571" width="16.85546875" style="30" customWidth="1"/>
    <col min="13572" max="13572" width="14.85546875" style="30" customWidth="1"/>
    <col min="13573" max="13573" width="25.140625" style="30" customWidth="1"/>
    <col min="13574" max="13811" width="11.140625" style="30"/>
    <col min="13812" max="13812" width="2.85546875" style="30" customWidth="1"/>
    <col min="13813" max="13814" width="12.85546875" style="30" customWidth="1"/>
    <col min="13815" max="13816" width="8.85546875" style="30" customWidth="1"/>
    <col min="13817" max="13817" width="17" style="30" customWidth="1"/>
    <col min="13818" max="13824" width="8.85546875" style="30" customWidth="1"/>
    <col min="13825" max="13825" width="15.140625" style="30" customWidth="1"/>
    <col min="13826" max="13826" width="12.140625" style="30" customWidth="1"/>
    <col min="13827" max="13827" width="16.85546875" style="30" customWidth="1"/>
    <col min="13828" max="13828" width="14.85546875" style="30" customWidth="1"/>
    <col min="13829" max="13829" width="25.140625" style="30" customWidth="1"/>
    <col min="13830" max="14067" width="11.140625" style="30"/>
    <col min="14068" max="14068" width="2.85546875" style="30" customWidth="1"/>
    <col min="14069" max="14070" width="12.85546875" style="30" customWidth="1"/>
    <col min="14071" max="14072" width="8.85546875" style="30" customWidth="1"/>
    <col min="14073" max="14073" width="17" style="30" customWidth="1"/>
    <col min="14074" max="14080" width="8.85546875" style="30" customWidth="1"/>
    <col min="14081" max="14081" width="15.140625" style="30" customWidth="1"/>
    <col min="14082" max="14082" width="12.140625" style="30" customWidth="1"/>
    <col min="14083" max="14083" width="16.85546875" style="30" customWidth="1"/>
    <col min="14084" max="14084" width="14.85546875" style="30" customWidth="1"/>
    <col min="14085" max="14085" width="25.140625" style="30" customWidth="1"/>
    <col min="14086" max="14323" width="11.42578125" style="30"/>
    <col min="14324" max="14324" width="2.85546875" style="30" customWidth="1"/>
    <col min="14325" max="14326" width="12.85546875" style="30" customWidth="1"/>
    <col min="14327" max="14328" width="8.85546875" style="30" customWidth="1"/>
    <col min="14329" max="14329" width="17" style="30" customWidth="1"/>
    <col min="14330" max="14336" width="8.85546875" style="30" customWidth="1"/>
    <col min="14337" max="14337" width="15.140625" style="30" customWidth="1"/>
    <col min="14338" max="14338" width="12.140625" style="30" customWidth="1"/>
    <col min="14339" max="14339" width="16.85546875" style="30" customWidth="1"/>
    <col min="14340" max="14340" width="14.85546875" style="30" customWidth="1"/>
    <col min="14341" max="14341" width="25.140625" style="30" customWidth="1"/>
    <col min="14342" max="14579" width="11.140625" style="30"/>
    <col min="14580" max="14580" width="2.85546875" style="30" customWidth="1"/>
    <col min="14581" max="14582" width="12.85546875" style="30" customWidth="1"/>
    <col min="14583" max="14584" width="8.85546875" style="30" customWidth="1"/>
    <col min="14585" max="14585" width="17" style="30" customWidth="1"/>
    <col min="14586" max="14592" width="8.85546875" style="30" customWidth="1"/>
    <col min="14593" max="14593" width="15.140625" style="30" customWidth="1"/>
    <col min="14594" max="14594" width="12.140625" style="30" customWidth="1"/>
    <col min="14595" max="14595" width="16.85546875" style="30" customWidth="1"/>
    <col min="14596" max="14596" width="14.85546875" style="30" customWidth="1"/>
    <col min="14597" max="14597" width="25.140625" style="30" customWidth="1"/>
    <col min="14598" max="14835" width="11.140625" style="30"/>
    <col min="14836" max="14836" width="2.85546875" style="30" customWidth="1"/>
    <col min="14837" max="14838" width="12.85546875" style="30" customWidth="1"/>
    <col min="14839" max="14840" width="8.85546875" style="30" customWidth="1"/>
    <col min="14841" max="14841" width="17" style="30" customWidth="1"/>
    <col min="14842" max="14848" width="8.85546875" style="30" customWidth="1"/>
    <col min="14849" max="14849" width="15.140625" style="30" customWidth="1"/>
    <col min="14850" max="14850" width="12.140625" style="30" customWidth="1"/>
    <col min="14851" max="14851" width="16.85546875" style="30" customWidth="1"/>
    <col min="14852" max="14852" width="14.85546875" style="30" customWidth="1"/>
    <col min="14853" max="14853" width="25.140625" style="30" customWidth="1"/>
    <col min="14854" max="15091" width="11.140625" style="30"/>
    <col min="15092" max="15092" width="2.85546875" style="30" customWidth="1"/>
    <col min="15093" max="15094" width="12.85546875" style="30" customWidth="1"/>
    <col min="15095" max="15096" width="8.85546875" style="30" customWidth="1"/>
    <col min="15097" max="15097" width="17" style="30" customWidth="1"/>
    <col min="15098" max="15104" width="8.85546875" style="30" customWidth="1"/>
    <col min="15105" max="15105" width="15.140625" style="30" customWidth="1"/>
    <col min="15106" max="15106" width="12.140625" style="30" customWidth="1"/>
    <col min="15107" max="15107" width="16.85546875" style="30" customWidth="1"/>
    <col min="15108" max="15108" width="14.85546875" style="30" customWidth="1"/>
    <col min="15109" max="15109" width="25.140625" style="30" customWidth="1"/>
    <col min="15110" max="15347" width="11.42578125" style="30"/>
    <col min="15348" max="15348" width="2.85546875" style="30" customWidth="1"/>
    <col min="15349" max="15350" width="12.85546875" style="30" customWidth="1"/>
    <col min="15351" max="15352" width="8.85546875" style="30" customWidth="1"/>
    <col min="15353" max="15353" width="17" style="30" customWidth="1"/>
    <col min="15354" max="15360" width="8.85546875" style="30" customWidth="1"/>
    <col min="15361" max="15361" width="15.140625" style="30" customWidth="1"/>
    <col min="15362" max="15362" width="12.140625" style="30" customWidth="1"/>
    <col min="15363" max="15363" width="16.85546875" style="30" customWidth="1"/>
    <col min="15364" max="15364" width="14.85546875" style="30" customWidth="1"/>
    <col min="15365" max="15365" width="25.140625" style="30" customWidth="1"/>
    <col min="15366" max="15603" width="11.140625" style="30"/>
    <col min="15604" max="15604" width="2.85546875" style="30" customWidth="1"/>
    <col min="15605" max="15606" width="12.85546875" style="30" customWidth="1"/>
    <col min="15607" max="15608" width="8.85546875" style="30" customWidth="1"/>
    <col min="15609" max="15609" width="17" style="30" customWidth="1"/>
    <col min="15610" max="15616" width="8.85546875" style="30" customWidth="1"/>
    <col min="15617" max="15617" width="15.140625" style="30" customWidth="1"/>
    <col min="15618" max="15618" width="12.140625" style="30" customWidth="1"/>
    <col min="15619" max="15619" width="16.85546875" style="30" customWidth="1"/>
    <col min="15620" max="15620" width="14.85546875" style="30" customWidth="1"/>
    <col min="15621" max="15621" width="25.140625" style="30" customWidth="1"/>
    <col min="15622" max="15859" width="11.140625" style="30"/>
    <col min="15860" max="15860" width="2.85546875" style="30" customWidth="1"/>
    <col min="15861" max="15862" width="12.85546875" style="30" customWidth="1"/>
    <col min="15863" max="15864" width="8.85546875" style="30" customWidth="1"/>
    <col min="15865" max="15865" width="17" style="30" customWidth="1"/>
    <col min="15866" max="15872" width="8.85546875" style="30" customWidth="1"/>
    <col min="15873" max="15873" width="15.140625" style="30" customWidth="1"/>
    <col min="15874" max="15874" width="12.140625" style="30" customWidth="1"/>
    <col min="15875" max="15875" width="16.85546875" style="30" customWidth="1"/>
    <col min="15876" max="15876" width="14.85546875" style="30" customWidth="1"/>
    <col min="15877" max="15877" width="25.140625" style="30" customWidth="1"/>
    <col min="15878" max="16115" width="11.140625" style="30"/>
    <col min="16116" max="16116" width="2.85546875" style="30" customWidth="1"/>
    <col min="16117" max="16118" width="12.85546875" style="30" customWidth="1"/>
    <col min="16119" max="16120" width="8.85546875" style="30" customWidth="1"/>
    <col min="16121" max="16121" width="17" style="30" customWidth="1"/>
    <col min="16122" max="16128" width="8.85546875" style="30" customWidth="1"/>
    <col min="16129" max="16129" width="15.140625" style="30" customWidth="1"/>
    <col min="16130" max="16130" width="12.140625" style="30" customWidth="1"/>
    <col min="16131" max="16131" width="16.85546875" style="30" customWidth="1"/>
    <col min="16132" max="16132" width="14.85546875" style="30" customWidth="1"/>
    <col min="16133" max="16133" width="25.140625" style="30" customWidth="1"/>
    <col min="16134" max="16372" width="11.42578125" style="30"/>
    <col min="16373" max="16384" width="11.42578125" style="30" customWidth="1"/>
  </cols>
  <sheetData>
    <row r="1" spans="1:6" ht="15.75" x14ac:dyDescent="0.25">
      <c r="A1" s="105" t="s">
        <v>144</v>
      </c>
      <c r="B1" s="105"/>
      <c r="C1" s="105"/>
      <c r="D1" s="105"/>
      <c r="E1" s="105"/>
      <c r="F1" s="105"/>
    </row>
    <row r="2" spans="1:6" s="20" customFormat="1" ht="16.5" thickBot="1" x14ac:dyDescent="0.3">
      <c r="A2" s="52"/>
      <c r="C2" s="21"/>
      <c r="D2" s="21"/>
    </row>
    <row r="3" spans="1:6" s="25" customFormat="1" ht="69.95" customHeight="1" thickTop="1" thickBot="1" x14ac:dyDescent="0.3">
      <c r="A3" s="56"/>
      <c r="B3" s="57"/>
      <c r="C3" s="58"/>
      <c r="D3" s="58"/>
      <c r="E3" s="58"/>
      <c r="F3" s="59"/>
    </row>
    <row r="4" spans="1:6" s="25" customFormat="1" ht="27" customHeight="1" thickTop="1" x14ac:dyDescent="0.25">
      <c r="A4" s="79"/>
      <c r="B4" s="86" t="s">
        <v>145</v>
      </c>
      <c r="C4" s="87"/>
      <c r="D4" s="111"/>
      <c r="E4" s="111"/>
      <c r="F4" s="112"/>
    </row>
    <row r="5" spans="1:6" s="25" customFormat="1" ht="33.75" customHeight="1" x14ac:dyDescent="0.25">
      <c r="A5" s="80"/>
      <c r="B5" s="109" t="s">
        <v>18</v>
      </c>
      <c r="C5" s="110"/>
      <c r="D5" s="110"/>
      <c r="E5" s="110"/>
      <c r="F5" s="88"/>
    </row>
    <row r="6" spans="1:6" s="25" customFormat="1" ht="15.75" x14ac:dyDescent="0.25">
      <c r="A6" s="81"/>
      <c r="B6" s="89" t="s">
        <v>19</v>
      </c>
      <c r="C6" s="90"/>
      <c r="D6" s="91"/>
      <c r="E6" s="91"/>
      <c r="F6" s="92"/>
    </row>
    <row r="7" spans="1:6" s="25" customFormat="1" ht="27" customHeight="1" thickBot="1" x14ac:dyDescent="0.3">
      <c r="A7" s="82"/>
      <c r="B7" s="93" t="s">
        <v>20</v>
      </c>
      <c r="C7" s="94"/>
      <c r="D7" s="107"/>
      <c r="E7" s="107"/>
      <c r="F7" s="108"/>
    </row>
    <row r="8" spans="1:6" ht="16.5" thickTop="1" x14ac:dyDescent="0.25">
      <c r="A8" s="47"/>
      <c r="B8" s="1"/>
      <c r="C8" s="31"/>
      <c r="D8" s="31"/>
      <c r="E8" s="31"/>
      <c r="F8" s="31"/>
    </row>
    <row r="9" spans="1:6" ht="15.75" x14ac:dyDescent="0.25">
      <c r="A9" s="12"/>
      <c r="B9" s="6"/>
      <c r="C9" s="32"/>
      <c r="D9" s="32"/>
      <c r="E9" s="32"/>
      <c r="F9" s="32"/>
    </row>
    <row r="10" spans="1:6" ht="15.75" x14ac:dyDescent="0.25">
      <c r="A10" s="12"/>
      <c r="B10" s="6"/>
      <c r="C10" s="32"/>
      <c r="D10" s="32"/>
      <c r="E10" s="32"/>
      <c r="F10" s="32"/>
    </row>
    <row r="11" spans="1:6" ht="15.75" x14ac:dyDescent="0.25">
      <c r="A11" s="12"/>
      <c r="B11" s="5" t="s">
        <v>2</v>
      </c>
      <c r="C11" s="32"/>
      <c r="D11" s="32"/>
      <c r="E11" s="32"/>
      <c r="F11" s="32"/>
    </row>
    <row r="12" spans="1:6" ht="15.75" x14ac:dyDescent="0.25">
      <c r="A12" s="12"/>
      <c r="B12" s="6"/>
      <c r="C12" s="32"/>
      <c r="D12" s="32"/>
      <c r="E12" s="32"/>
      <c r="F12" s="32"/>
    </row>
    <row r="13" spans="1:6" ht="15.75" x14ac:dyDescent="0.25">
      <c r="A13" s="12"/>
      <c r="B13" s="5"/>
      <c r="C13" s="6"/>
      <c r="D13" s="32"/>
      <c r="E13" s="32"/>
      <c r="F13" s="32"/>
    </row>
    <row r="14" spans="1:6" ht="15.75" x14ac:dyDescent="0.25">
      <c r="A14" s="12"/>
      <c r="B14" s="6"/>
      <c r="C14" s="6"/>
      <c r="D14" s="32"/>
      <c r="E14" s="32"/>
      <c r="F14" s="32"/>
    </row>
    <row r="15" spans="1:6" ht="15.75" x14ac:dyDescent="0.25">
      <c r="A15" s="12"/>
      <c r="B15" s="106" t="s">
        <v>23</v>
      </c>
      <c r="C15" s="106"/>
      <c r="D15" s="106"/>
      <c r="E15" s="67"/>
      <c r="F15" s="38"/>
    </row>
    <row r="16" spans="1:6" s="76" customFormat="1" ht="9.9499999999999993" customHeight="1" x14ac:dyDescent="0.25">
      <c r="A16" s="72"/>
      <c r="B16" s="73"/>
      <c r="C16" s="73"/>
      <c r="D16" s="73"/>
      <c r="E16" s="74"/>
      <c r="F16" s="75"/>
    </row>
    <row r="17" spans="1:6" ht="15.75" x14ac:dyDescent="0.25">
      <c r="A17" s="12"/>
      <c r="B17" s="55" t="s">
        <v>24</v>
      </c>
      <c r="C17" s="19"/>
      <c r="D17" s="33"/>
      <c r="E17" s="33"/>
      <c r="F17" s="77">
        <f>F82</f>
        <v>0</v>
      </c>
    </row>
    <row r="18" spans="1:6" ht="15.75" x14ac:dyDescent="0.25">
      <c r="A18" s="12"/>
      <c r="B18" s="55" t="s">
        <v>25</v>
      </c>
      <c r="C18" s="19"/>
      <c r="D18" s="33"/>
      <c r="E18" s="33"/>
      <c r="F18" s="77">
        <f>F85</f>
        <v>0</v>
      </c>
    </row>
    <row r="19" spans="1:6" ht="9.9499999999999993" customHeight="1" x14ac:dyDescent="0.25">
      <c r="A19" s="12"/>
      <c r="B19" s="69"/>
      <c r="C19" s="4"/>
      <c r="D19" s="32"/>
      <c r="E19" s="32"/>
      <c r="F19" s="39"/>
    </row>
    <row r="20" spans="1:6" ht="15.75" x14ac:dyDescent="0.25">
      <c r="A20" s="12"/>
      <c r="B20" s="69"/>
      <c r="C20" s="4"/>
      <c r="D20" s="32"/>
      <c r="E20" s="70" t="s">
        <v>11</v>
      </c>
      <c r="F20" s="71">
        <f>SUM(F17:F18)</f>
        <v>0</v>
      </c>
    </row>
    <row r="21" spans="1:6" ht="15.75" x14ac:dyDescent="0.25">
      <c r="A21" s="12"/>
      <c r="B21" s="2"/>
      <c r="C21" s="6"/>
      <c r="D21" s="32"/>
      <c r="E21" s="32"/>
      <c r="F21" s="38"/>
    </row>
    <row r="22" spans="1:6" ht="15.75" x14ac:dyDescent="0.25">
      <c r="A22" s="12"/>
      <c r="B22" s="106" t="s">
        <v>21</v>
      </c>
      <c r="C22" s="106"/>
      <c r="D22" s="106"/>
      <c r="E22" s="67"/>
      <c r="F22" s="39"/>
    </row>
    <row r="23" spans="1:6" s="76" customFormat="1" ht="9.9499999999999993" customHeight="1" x14ac:dyDescent="0.25">
      <c r="A23" s="72"/>
      <c r="B23" s="73"/>
      <c r="C23" s="73"/>
      <c r="D23" s="73"/>
      <c r="E23" s="74"/>
      <c r="F23" s="75"/>
    </row>
    <row r="24" spans="1:6" ht="15.75" x14ac:dyDescent="0.25">
      <c r="A24" s="12"/>
      <c r="B24" s="55" t="s">
        <v>26</v>
      </c>
      <c r="C24" s="19"/>
      <c r="D24" s="33"/>
      <c r="E24" s="33"/>
      <c r="F24" s="77">
        <f>F92</f>
        <v>0</v>
      </c>
    </row>
    <row r="25" spans="1:6" ht="15.75" x14ac:dyDescent="0.25">
      <c r="A25" s="12"/>
      <c r="B25" s="55" t="s">
        <v>27</v>
      </c>
      <c r="C25" s="19"/>
      <c r="D25" s="33"/>
      <c r="E25" s="33"/>
      <c r="F25" s="77">
        <f>F95</f>
        <v>0</v>
      </c>
    </row>
    <row r="26" spans="1:6" ht="9.9499999999999993" customHeight="1" x14ac:dyDescent="0.25">
      <c r="A26" s="12"/>
      <c r="B26" s="69"/>
      <c r="C26" s="4"/>
      <c r="D26" s="32"/>
      <c r="E26" s="32"/>
      <c r="F26" s="39"/>
    </row>
    <row r="27" spans="1:6" ht="15.75" x14ac:dyDescent="0.25">
      <c r="A27" s="12"/>
      <c r="B27" s="69"/>
      <c r="C27" s="4"/>
      <c r="D27" s="32"/>
      <c r="E27" s="70" t="s">
        <v>12</v>
      </c>
      <c r="F27" s="71">
        <f>SUM(F24:F25)</f>
        <v>0</v>
      </c>
    </row>
    <row r="28" spans="1:6" ht="15.75" x14ac:dyDescent="0.25">
      <c r="A28" s="12"/>
      <c r="B28" s="4"/>
      <c r="C28" s="4"/>
      <c r="D28" s="32"/>
      <c r="E28" s="32"/>
      <c r="F28" s="39"/>
    </row>
    <row r="29" spans="1:6" ht="15.75" x14ac:dyDescent="0.25">
      <c r="A29" s="12"/>
      <c r="B29" s="106" t="s">
        <v>22</v>
      </c>
      <c r="C29" s="106"/>
      <c r="D29" s="106"/>
      <c r="E29" s="67"/>
      <c r="F29" s="39"/>
    </row>
    <row r="30" spans="1:6" s="76" customFormat="1" ht="9.9499999999999993" customHeight="1" x14ac:dyDescent="0.25">
      <c r="A30" s="72"/>
      <c r="B30" s="73"/>
      <c r="C30" s="73"/>
      <c r="D30" s="73"/>
      <c r="E30" s="74"/>
      <c r="F30" s="75"/>
    </row>
    <row r="31" spans="1:6" ht="15.75" x14ac:dyDescent="0.25">
      <c r="A31" s="12"/>
      <c r="B31" s="55" t="s">
        <v>28</v>
      </c>
      <c r="C31" s="19"/>
      <c r="D31" s="33"/>
      <c r="E31" s="33"/>
      <c r="F31" s="77">
        <f>F119</f>
        <v>0</v>
      </c>
    </row>
    <row r="32" spans="1:6" ht="15.75" x14ac:dyDescent="0.25">
      <c r="A32" s="12"/>
      <c r="B32" s="55" t="s">
        <v>29</v>
      </c>
      <c r="C32" s="19"/>
      <c r="D32" s="33"/>
      <c r="E32" s="33"/>
      <c r="F32" s="77">
        <f>F131</f>
        <v>0</v>
      </c>
    </row>
    <row r="33" spans="1:7" ht="15.75" x14ac:dyDescent="0.25">
      <c r="A33" s="12"/>
      <c r="B33" s="55" t="s">
        <v>30</v>
      </c>
      <c r="C33" s="19"/>
      <c r="D33" s="33"/>
      <c r="E33" s="33"/>
      <c r="F33" s="77">
        <f>F140</f>
        <v>0</v>
      </c>
    </row>
    <row r="34" spans="1:7" ht="15.75" x14ac:dyDescent="0.25">
      <c r="A34" s="12"/>
      <c r="B34" s="55" t="s">
        <v>31</v>
      </c>
      <c r="C34" s="19"/>
      <c r="D34" s="33"/>
      <c r="E34" s="33"/>
      <c r="F34" s="77">
        <f>F171</f>
        <v>0</v>
      </c>
    </row>
    <row r="35" spans="1:7" ht="15.75" x14ac:dyDescent="0.25">
      <c r="A35" s="12"/>
      <c r="B35" s="55" t="s">
        <v>32</v>
      </c>
      <c r="C35" s="19"/>
      <c r="D35" s="33"/>
      <c r="E35" s="33"/>
      <c r="F35" s="77">
        <f>F175</f>
        <v>0</v>
      </c>
    </row>
    <row r="36" spans="1:7" ht="15.75" x14ac:dyDescent="0.25">
      <c r="A36" s="12"/>
      <c r="B36" s="55" t="s">
        <v>33</v>
      </c>
      <c r="C36" s="19"/>
      <c r="D36" s="33"/>
      <c r="E36" s="33"/>
      <c r="F36" s="77">
        <f>F180</f>
        <v>0</v>
      </c>
    </row>
    <row r="37" spans="1:7" ht="15.75" x14ac:dyDescent="0.25">
      <c r="A37" s="12"/>
      <c r="B37" s="55" t="s">
        <v>133</v>
      </c>
      <c r="C37" s="19"/>
      <c r="D37" s="33"/>
      <c r="E37" s="33"/>
      <c r="F37" s="77">
        <f>F193</f>
        <v>0</v>
      </c>
    </row>
    <row r="38" spans="1:7" ht="15.75" x14ac:dyDescent="0.25">
      <c r="A38" s="12"/>
      <c r="B38" s="55" t="s">
        <v>34</v>
      </c>
      <c r="C38" s="19"/>
      <c r="D38" s="33"/>
      <c r="E38" s="33"/>
      <c r="F38" s="77">
        <f>F198</f>
        <v>0</v>
      </c>
    </row>
    <row r="39" spans="1:7" ht="15.75" x14ac:dyDescent="0.25">
      <c r="A39" s="12"/>
      <c r="B39" s="55" t="s">
        <v>35</v>
      </c>
      <c r="C39" s="19"/>
      <c r="D39" s="33"/>
      <c r="E39" s="33"/>
      <c r="F39" s="77">
        <f>F202</f>
        <v>0</v>
      </c>
    </row>
    <row r="40" spans="1:7" ht="9.9499999999999993" customHeight="1" x14ac:dyDescent="0.25">
      <c r="A40" s="12"/>
      <c r="B40" s="69"/>
      <c r="C40" s="4"/>
      <c r="D40" s="32"/>
      <c r="E40" s="32"/>
      <c r="F40" s="39"/>
    </row>
    <row r="41" spans="1:7" ht="15.75" x14ac:dyDescent="0.25">
      <c r="A41" s="12"/>
      <c r="B41" s="69"/>
      <c r="C41" s="4"/>
      <c r="D41" s="32"/>
      <c r="E41" s="70" t="s">
        <v>36</v>
      </c>
      <c r="F41" s="71">
        <f>SUM(F31:F39)</f>
        <v>0</v>
      </c>
    </row>
    <row r="42" spans="1:7" ht="15.75" x14ac:dyDescent="0.25">
      <c r="A42" s="12"/>
      <c r="B42" s="4"/>
      <c r="C42" s="4"/>
      <c r="D42" s="32"/>
      <c r="E42" s="32"/>
      <c r="F42" s="39"/>
    </row>
    <row r="43" spans="1:7" ht="15.75" x14ac:dyDescent="0.25">
      <c r="A43" s="12"/>
      <c r="B43" s="6"/>
      <c r="C43" s="6"/>
      <c r="D43" s="32"/>
      <c r="E43" s="32"/>
      <c r="F43" s="32"/>
    </row>
    <row r="44" spans="1:7" ht="15.75" x14ac:dyDescent="0.25">
      <c r="A44" s="12"/>
      <c r="B44" s="6"/>
      <c r="C44" s="32"/>
      <c r="D44" s="32"/>
      <c r="E44" s="32"/>
      <c r="F44" s="32"/>
    </row>
    <row r="45" spans="1:7" ht="15.75" x14ac:dyDescent="0.25">
      <c r="A45" s="3"/>
      <c r="B45" s="13" t="s">
        <v>3</v>
      </c>
      <c r="C45" s="14"/>
      <c r="D45" s="15"/>
      <c r="E45" s="15"/>
      <c r="F45" s="50">
        <f>F27+F20+F41</f>
        <v>0</v>
      </c>
      <c r="G45" s="34"/>
    </row>
    <row r="46" spans="1:7" ht="15.75" x14ac:dyDescent="0.25">
      <c r="A46" s="3"/>
      <c r="B46" s="16" t="s">
        <v>1</v>
      </c>
      <c r="C46" s="17"/>
      <c r="D46" s="18"/>
      <c r="E46" s="18"/>
      <c r="F46" s="50">
        <f>ROUND(F45*16%,2)</f>
        <v>0</v>
      </c>
    </row>
    <row r="47" spans="1:7" ht="15.75" x14ac:dyDescent="0.25">
      <c r="A47" s="48"/>
      <c r="B47" s="16" t="s">
        <v>4</v>
      </c>
      <c r="C47" s="17"/>
      <c r="D47" s="18"/>
      <c r="E47" s="18"/>
      <c r="F47" s="51">
        <f>SUM(F45:F46)</f>
        <v>0</v>
      </c>
    </row>
    <row r="48" spans="1:7" ht="15.75" x14ac:dyDescent="0.25">
      <c r="A48" s="48"/>
      <c r="B48" s="35"/>
      <c r="C48" s="35"/>
      <c r="D48" s="35"/>
      <c r="E48" s="35"/>
      <c r="F48" s="38"/>
    </row>
    <row r="49" spans="1:17" ht="15.75" x14ac:dyDescent="0.25">
      <c r="A49" s="48"/>
      <c r="B49" s="35"/>
      <c r="C49" s="35"/>
      <c r="D49" s="35"/>
      <c r="E49" s="35"/>
      <c r="F49" s="38"/>
    </row>
    <row r="50" spans="1:17" s="38" customFormat="1" ht="15.75" x14ac:dyDescent="0.2">
      <c r="A50" s="3"/>
      <c r="B50" s="36"/>
      <c r="C50" s="35"/>
      <c r="D50" s="35"/>
      <c r="E50" s="35"/>
      <c r="F50" s="37"/>
    </row>
    <row r="51" spans="1:17" s="38" customFormat="1" ht="55.5" customHeight="1" x14ac:dyDescent="0.2">
      <c r="A51" s="3"/>
      <c r="B51" s="36"/>
      <c r="C51" s="35"/>
      <c r="D51" s="35"/>
      <c r="E51" s="35"/>
      <c r="F51" s="37"/>
    </row>
    <row r="52" spans="1:17" s="38" customFormat="1" ht="15.75" x14ac:dyDescent="0.25">
      <c r="A52" s="12"/>
      <c r="B52" s="6"/>
      <c r="C52" s="35"/>
      <c r="D52" s="35"/>
      <c r="E52" s="35"/>
      <c r="F52" s="39"/>
    </row>
    <row r="53" spans="1:17" s="38" customFormat="1" ht="15.75" x14ac:dyDescent="0.25">
      <c r="A53" s="12"/>
      <c r="B53" s="6"/>
      <c r="C53" s="32"/>
      <c r="D53" s="32"/>
      <c r="E53" s="32"/>
      <c r="F53" s="32"/>
    </row>
    <row r="54" spans="1:17" s="38" customFormat="1" ht="15.75" x14ac:dyDescent="0.25">
      <c r="A54" s="12"/>
      <c r="B54" s="32" t="s">
        <v>5</v>
      </c>
      <c r="C54" s="32"/>
      <c r="D54" s="32" t="s">
        <v>6</v>
      </c>
      <c r="E54" s="32"/>
      <c r="F54" s="32"/>
    </row>
    <row r="55" spans="1:17" s="38" customFormat="1" ht="15.75" x14ac:dyDescent="0.25">
      <c r="A55" s="12"/>
      <c r="B55" s="6"/>
      <c r="C55" s="32"/>
      <c r="D55" s="32"/>
      <c r="E55" s="32"/>
      <c r="F55" s="32"/>
    </row>
    <row r="56" spans="1:17" s="38" customFormat="1" ht="15.75" x14ac:dyDescent="0.25">
      <c r="A56" s="12"/>
      <c r="B56" s="78" t="s">
        <v>10</v>
      </c>
      <c r="C56" s="32"/>
      <c r="D56" s="68" t="s">
        <v>7</v>
      </c>
      <c r="E56" s="68"/>
      <c r="F56" s="32"/>
    </row>
    <row r="57" spans="1:17" s="38" customFormat="1" ht="15.75" x14ac:dyDescent="0.25">
      <c r="A57" s="12"/>
      <c r="B57" s="6" t="s">
        <v>9</v>
      </c>
      <c r="C57" s="32"/>
      <c r="D57" s="65" t="s">
        <v>8</v>
      </c>
      <c r="E57" s="65"/>
      <c r="F57" s="32"/>
    </row>
    <row r="58" spans="1:17" s="38" customFormat="1" ht="15.75" x14ac:dyDescent="0.25">
      <c r="A58" s="12"/>
      <c r="B58" s="6"/>
      <c r="C58" s="32"/>
      <c r="D58" s="32"/>
      <c r="E58" s="65"/>
      <c r="F58" s="32"/>
    </row>
    <row r="59" spans="1:17" s="38" customFormat="1" ht="15.75" x14ac:dyDescent="0.25">
      <c r="A59" s="12"/>
      <c r="B59" s="6"/>
      <c r="C59" s="32"/>
      <c r="D59" s="32"/>
      <c r="E59" s="68"/>
      <c r="F59" s="32"/>
    </row>
    <row r="60" spans="1:17" s="38" customFormat="1" ht="15.75" x14ac:dyDescent="0.25">
      <c r="A60" s="12"/>
      <c r="B60" s="6"/>
      <c r="C60" s="32"/>
      <c r="D60" s="32"/>
      <c r="E60" s="32"/>
      <c r="F60" s="32"/>
    </row>
    <row r="61" spans="1:17" x14ac:dyDescent="0.2">
      <c r="A61" s="49"/>
      <c r="B61" s="38"/>
      <c r="C61" s="46"/>
      <c r="D61" s="42"/>
      <c r="E61" s="42"/>
      <c r="F61" s="36"/>
      <c r="G61" s="38"/>
      <c r="H61" s="38"/>
      <c r="I61" s="38"/>
      <c r="J61" s="38"/>
      <c r="K61" s="38"/>
      <c r="L61" s="38"/>
      <c r="M61" s="38"/>
      <c r="N61" s="38"/>
      <c r="O61" s="38"/>
      <c r="P61" s="38"/>
      <c r="Q61" s="38"/>
    </row>
    <row r="62" spans="1:17" x14ac:dyDescent="0.2">
      <c r="A62" s="49"/>
      <c r="B62" s="38"/>
      <c r="C62" s="46"/>
      <c r="D62" s="42"/>
      <c r="E62" s="42"/>
      <c r="F62" s="36"/>
      <c r="G62" s="38"/>
      <c r="H62" s="38"/>
      <c r="I62" s="38"/>
      <c r="J62" s="38"/>
      <c r="K62" s="38"/>
      <c r="L62" s="38"/>
      <c r="M62" s="38"/>
      <c r="N62" s="38"/>
      <c r="O62" s="38"/>
      <c r="P62" s="38"/>
      <c r="Q62" s="38"/>
    </row>
    <row r="63" spans="1:17" ht="15.75" x14ac:dyDescent="0.25">
      <c r="A63" s="49"/>
      <c r="B63" s="38"/>
      <c r="C63" s="46"/>
      <c r="D63" s="43"/>
      <c r="E63" s="43"/>
      <c r="F63" s="44"/>
      <c r="G63" s="38"/>
      <c r="H63" s="38"/>
      <c r="I63" s="38"/>
      <c r="J63" s="38"/>
      <c r="K63" s="38"/>
      <c r="L63" s="38"/>
      <c r="M63" s="38"/>
      <c r="N63" s="38"/>
      <c r="O63" s="38"/>
      <c r="P63" s="38"/>
      <c r="Q63" s="38"/>
    </row>
    <row r="64" spans="1:17" ht="15.75" x14ac:dyDescent="0.25">
      <c r="A64" s="49"/>
      <c r="B64" s="38"/>
      <c r="C64" s="46"/>
      <c r="D64" s="45"/>
      <c r="E64" s="45"/>
      <c r="F64" s="44"/>
      <c r="G64" s="38"/>
      <c r="H64" s="38"/>
      <c r="I64" s="38"/>
      <c r="J64" s="38"/>
      <c r="K64" s="38"/>
      <c r="L64" s="38"/>
      <c r="M64" s="38"/>
      <c r="N64" s="38"/>
      <c r="O64" s="38"/>
      <c r="P64" s="38"/>
      <c r="Q64" s="38"/>
    </row>
    <row r="65" spans="1:17" ht="15.75" x14ac:dyDescent="0.25">
      <c r="A65" s="49"/>
      <c r="B65" s="38"/>
      <c r="C65" s="46"/>
      <c r="D65" s="44"/>
      <c r="E65" s="44"/>
      <c r="F65" s="44"/>
      <c r="G65" s="38"/>
      <c r="H65" s="38"/>
      <c r="I65" s="38"/>
      <c r="J65" s="38"/>
      <c r="K65" s="38"/>
      <c r="L65" s="38"/>
      <c r="M65" s="38"/>
      <c r="N65" s="38"/>
      <c r="O65" s="38"/>
      <c r="P65" s="38"/>
      <c r="Q65" s="38"/>
    </row>
    <row r="66" spans="1:17" ht="15.75" x14ac:dyDescent="0.25">
      <c r="A66" s="105" t="s">
        <v>144</v>
      </c>
      <c r="B66" s="105"/>
      <c r="C66" s="105"/>
      <c r="D66" s="105"/>
      <c r="E66" s="105"/>
      <c r="F66" s="105"/>
    </row>
    <row r="67" spans="1:17" s="53" customFormat="1" ht="16.5" thickBot="1" x14ac:dyDescent="0.3">
      <c r="A67" s="52"/>
      <c r="C67" s="54"/>
      <c r="D67" s="54"/>
    </row>
    <row r="68" spans="1:17" s="25" customFormat="1" ht="16.5" thickTop="1" x14ac:dyDescent="0.25">
      <c r="A68" s="22"/>
      <c r="B68" s="23"/>
      <c r="C68" s="24"/>
      <c r="D68" s="113"/>
      <c r="E68" s="113"/>
      <c r="F68" s="114"/>
    </row>
    <row r="69" spans="1:17" s="25" customFormat="1" ht="15.75" x14ac:dyDescent="0.25">
      <c r="A69" s="26"/>
      <c r="B69" s="27"/>
      <c r="C69" s="115"/>
      <c r="D69" s="115"/>
      <c r="E69" s="115"/>
      <c r="F69" s="116"/>
    </row>
    <row r="70" spans="1:17" s="25" customFormat="1" ht="15.75" x14ac:dyDescent="0.25">
      <c r="A70" s="26"/>
      <c r="B70" s="27"/>
      <c r="C70" s="117"/>
      <c r="D70" s="117"/>
      <c r="E70" s="117"/>
      <c r="F70" s="118"/>
    </row>
    <row r="71" spans="1:17" s="25" customFormat="1" ht="22.5" customHeight="1" thickBot="1" x14ac:dyDescent="0.3">
      <c r="A71" s="26"/>
      <c r="B71" s="27"/>
      <c r="C71" s="28"/>
      <c r="D71" s="28"/>
      <c r="E71" s="28"/>
      <c r="F71" s="29"/>
    </row>
    <row r="72" spans="1:17" s="66" customFormat="1" ht="27" customHeight="1" thickTop="1" x14ac:dyDescent="0.25">
      <c r="A72" s="79"/>
      <c r="B72" s="86" t="str">
        <f>B4</f>
        <v>Nombre del Plantel: Universidad Autónoma de Baja California Sur</v>
      </c>
      <c r="C72" s="87"/>
      <c r="D72" s="111"/>
      <c r="E72" s="111"/>
      <c r="F72" s="112"/>
    </row>
    <row r="73" spans="1:17" s="25" customFormat="1" ht="30.75" customHeight="1" x14ac:dyDescent="0.25">
      <c r="A73" s="80"/>
      <c r="B73" s="109" t="str">
        <f>B5</f>
        <v>Descripción: Trabajos complementarios para la terminación de Edificio de Tecnologías de Información y Seguridad</v>
      </c>
      <c r="C73" s="110"/>
      <c r="D73" s="110"/>
      <c r="E73" s="110"/>
      <c r="F73" s="88"/>
    </row>
    <row r="74" spans="1:17" s="25" customFormat="1" ht="15.75" x14ac:dyDescent="0.25">
      <c r="A74" s="81"/>
      <c r="B74" s="89" t="str">
        <f>B6</f>
        <v>Localidad: La Paz</v>
      </c>
      <c r="C74" s="90"/>
      <c r="D74" s="91"/>
      <c r="E74" s="91"/>
      <c r="F74" s="92"/>
    </row>
    <row r="75" spans="1:17" s="25" customFormat="1" ht="27" customHeight="1" thickBot="1" x14ac:dyDescent="0.3">
      <c r="A75" s="82"/>
      <c r="B75" s="93" t="str">
        <f>B7</f>
        <v>Municipio: La Paz, B.C.S.</v>
      </c>
      <c r="C75" s="94"/>
      <c r="D75" s="107"/>
      <c r="E75" s="107"/>
      <c r="F75" s="108"/>
    </row>
    <row r="76" spans="1:17" ht="19.5" customHeight="1" thickTop="1" thickBot="1" x14ac:dyDescent="0.3">
      <c r="A76" s="60" t="s">
        <v>13</v>
      </c>
      <c r="B76" s="61" t="s">
        <v>14</v>
      </c>
      <c r="C76" s="61" t="s">
        <v>15</v>
      </c>
      <c r="D76" s="61" t="s">
        <v>16</v>
      </c>
      <c r="E76" s="61" t="s">
        <v>0</v>
      </c>
      <c r="F76" s="61" t="s">
        <v>17</v>
      </c>
    </row>
    <row r="77" spans="1:17" ht="15.75" thickTop="1" x14ac:dyDescent="0.25"/>
    <row r="78" spans="1:17" ht="15.75" x14ac:dyDescent="0.25">
      <c r="A78" s="83"/>
      <c r="B78" s="84" t="s">
        <v>23</v>
      </c>
      <c r="C78" s="84"/>
      <c r="D78" s="84"/>
      <c r="E78" s="84"/>
      <c r="F78" s="85"/>
    </row>
    <row r="79" spans="1:17" ht="15.75" customHeight="1" x14ac:dyDescent="0.25">
      <c r="A79" s="62"/>
      <c r="B79" s="63" t="s">
        <v>24</v>
      </c>
      <c r="C79" s="63"/>
      <c r="D79" s="63"/>
      <c r="E79" s="63"/>
      <c r="F79" s="64"/>
    </row>
    <row r="80" spans="1:17" ht="90" x14ac:dyDescent="0.25">
      <c r="A80" s="7">
        <v>54221</v>
      </c>
      <c r="B80" s="8" t="s">
        <v>37</v>
      </c>
      <c r="C80" s="9" t="s">
        <v>38</v>
      </c>
      <c r="D80" s="10">
        <v>5</v>
      </c>
      <c r="E80" s="11"/>
      <c r="F80" s="11">
        <f>ROUND(E80*D80,2)</f>
        <v>0</v>
      </c>
    </row>
    <row r="81" spans="1:6" ht="90" x14ac:dyDescent="0.25">
      <c r="A81" s="7">
        <v>55507</v>
      </c>
      <c r="B81" s="8" t="s">
        <v>39</v>
      </c>
      <c r="C81" s="9" t="s">
        <v>38</v>
      </c>
      <c r="D81" s="10">
        <v>2</v>
      </c>
      <c r="E81" s="11"/>
      <c r="F81" s="11">
        <f t="shared" ref="F81:F84" si="0">ROUND(E81*D81,2)</f>
        <v>0</v>
      </c>
    </row>
    <row r="82" spans="1:6" ht="15.75" x14ac:dyDescent="0.25">
      <c r="A82" s="95"/>
      <c r="B82" s="96" t="s">
        <v>40</v>
      </c>
      <c r="C82" s="96"/>
      <c r="D82" s="96"/>
      <c r="E82" s="97"/>
      <c r="F82" s="98">
        <f>SUM(F80:F81)</f>
        <v>0</v>
      </c>
    </row>
    <row r="83" spans="1:6" ht="15.75" customHeight="1" x14ac:dyDescent="0.25">
      <c r="A83" s="62"/>
      <c r="B83" s="63" t="s">
        <v>25</v>
      </c>
      <c r="C83" s="63"/>
      <c r="D83" s="63"/>
      <c r="E83" s="63"/>
      <c r="F83" s="64"/>
    </row>
    <row r="84" spans="1:6" ht="180" x14ac:dyDescent="0.25">
      <c r="A84" s="7">
        <v>54317</v>
      </c>
      <c r="B84" s="8" t="s">
        <v>41</v>
      </c>
      <c r="C84" s="9" t="s">
        <v>38</v>
      </c>
      <c r="D84" s="10">
        <v>9</v>
      </c>
      <c r="E84" s="11"/>
      <c r="F84" s="11">
        <f t="shared" si="0"/>
        <v>0</v>
      </c>
    </row>
    <row r="85" spans="1:6" ht="15.75" x14ac:dyDescent="0.25">
      <c r="A85" s="95"/>
      <c r="B85" s="96" t="s">
        <v>42</v>
      </c>
      <c r="C85" s="96"/>
      <c r="D85" s="96"/>
      <c r="E85" s="97"/>
      <c r="F85" s="98">
        <f>SUM(F84)</f>
        <v>0</v>
      </c>
    </row>
    <row r="86" spans="1:6" ht="15.75" x14ac:dyDescent="0.25">
      <c r="A86" s="99"/>
      <c r="B86" s="100" t="s">
        <v>43</v>
      </c>
      <c r="C86" s="100"/>
      <c r="D86" s="100"/>
      <c r="E86" s="101"/>
      <c r="F86" s="98">
        <f>F85+F82</f>
        <v>0</v>
      </c>
    </row>
    <row r="87" spans="1:6" ht="15.75" x14ac:dyDescent="0.25">
      <c r="A87" s="83"/>
      <c r="B87" s="84" t="s">
        <v>21</v>
      </c>
      <c r="C87" s="84"/>
      <c r="D87" s="84"/>
      <c r="E87" s="84"/>
      <c r="F87" s="85"/>
    </row>
    <row r="88" spans="1:6" ht="15.75" customHeight="1" x14ac:dyDescent="0.25">
      <c r="A88" s="62"/>
      <c r="B88" s="63" t="s">
        <v>26</v>
      </c>
      <c r="C88" s="63"/>
      <c r="D88" s="63"/>
      <c r="E88" s="63"/>
      <c r="F88" s="64"/>
    </row>
    <row r="89" spans="1:6" ht="90" x14ac:dyDescent="0.25">
      <c r="A89" s="7">
        <v>54221</v>
      </c>
      <c r="B89" s="8" t="s">
        <v>37</v>
      </c>
      <c r="C89" s="9" t="s">
        <v>38</v>
      </c>
      <c r="D89" s="10">
        <v>4</v>
      </c>
      <c r="E89" s="11"/>
      <c r="F89" s="11">
        <f t="shared" ref="F89" si="1">ROUND(E89*D89,2)</f>
        <v>0</v>
      </c>
    </row>
    <row r="90" spans="1:6" ht="90" x14ac:dyDescent="0.25">
      <c r="A90" s="7">
        <v>55508</v>
      </c>
      <c r="B90" s="8" t="s">
        <v>44</v>
      </c>
      <c r="C90" s="9" t="s">
        <v>38</v>
      </c>
      <c r="D90" s="10">
        <v>3</v>
      </c>
      <c r="E90" s="11"/>
      <c r="F90" s="11">
        <f t="shared" ref="F90:F118" si="2">ROUND(E90*D90,2)</f>
        <v>0</v>
      </c>
    </row>
    <row r="91" spans="1:6" ht="105" x14ac:dyDescent="0.25">
      <c r="A91" s="7">
        <v>60038</v>
      </c>
      <c r="B91" s="8" t="s">
        <v>45</v>
      </c>
      <c r="C91" s="9" t="s">
        <v>46</v>
      </c>
      <c r="D91" s="10">
        <v>5</v>
      </c>
      <c r="E91" s="11"/>
      <c r="F91" s="11">
        <f t="shared" si="2"/>
        <v>0</v>
      </c>
    </row>
    <row r="92" spans="1:6" ht="15.75" x14ac:dyDescent="0.25">
      <c r="A92" s="95"/>
      <c r="B92" s="96" t="s">
        <v>47</v>
      </c>
      <c r="C92" s="96"/>
      <c r="D92" s="96"/>
      <c r="E92" s="97"/>
      <c r="F92" s="98">
        <f>SUM(F89:F91)</f>
        <v>0</v>
      </c>
    </row>
    <row r="93" spans="1:6" ht="15.75" customHeight="1" x14ac:dyDescent="0.25">
      <c r="A93" s="62"/>
      <c r="B93" s="63" t="s">
        <v>27</v>
      </c>
      <c r="C93" s="63"/>
      <c r="D93" s="63"/>
      <c r="E93" s="63"/>
      <c r="F93" s="64"/>
    </row>
    <row r="94" spans="1:6" ht="180" x14ac:dyDescent="0.25">
      <c r="A94" s="7">
        <v>54317</v>
      </c>
      <c r="B94" s="8" t="s">
        <v>41</v>
      </c>
      <c r="C94" s="9" t="s">
        <v>38</v>
      </c>
      <c r="D94" s="10">
        <v>8</v>
      </c>
      <c r="E94" s="11"/>
      <c r="F94" s="11">
        <f t="shared" si="2"/>
        <v>0</v>
      </c>
    </row>
    <row r="95" spans="1:6" ht="15.75" x14ac:dyDescent="0.25">
      <c r="A95" s="95"/>
      <c r="B95" s="96" t="s">
        <v>49</v>
      </c>
      <c r="C95" s="96"/>
      <c r="D95" s="96"/>
      <c r="E95" s="97"/>
      <c r="F95" s="98">
        <f>SUM(F94)</f>
        <v>0</v>
      </c>
    </row>
    <row r="96" spans="1:6" ht="15.75" x14ac:dyDescent="0.25">
      <c r="A96" s="99"/>
      <c r="B96" s="100" t="s">
        <v>48</v>
      </c>
      <c r="C96" s="100"/>
      <c r="D96" s="100"/>
      <c r="E96" s="101"/>
      <c r="F96" s="98">
        <f>F95+F92</f>
        <v>0</v>
      </c>
    </row>
    <row r="97" spans="1:6" ht="15.75" x14ac:dyDescent="0.25">
      <c r="A97" s="83"/>
      <c r="B97" s="84" t="s">
        <v>22</v>
      </c>
      <c r="C97" s="84"/>
      <c r="D97" s="84"/>
      <c r="E97" s="84"/>
      <c r="F97" s="85"/>
    </row>
    <row r="98" spans="1:6" ht="15.75" customHeight="1" x14ac:dyDescent="0.25">
      <c r="A98" s="62"/>
      <c r="B98" s="63" t="s">
        <v>28</v>
      </c>
      <c r="C98" s="63"/>
      <c r="D98" s="63"/>
      <c r="E98" s="63"/>
      <c r="F98" s="64"/>
    </row>
    <row r="99" spans="1:6" ht="75" x14ac:dyDescent="0.25">
      <c r="A99" s="7">
        <v>50227</v>
      </c>
      <c r="B99" s="8" t="s">
        <v>50</v>
      </c>
      <c r="C99" s="9" t="s">
        <v>38</v>
      </c>
      <c r="D99" s="10">
        <v>1</v>
      </c>
      <c r="E99" s="11"/>
      <c r="F99" s="11">
        <f t="shared" si="2"/>
        <v>0</v>
      </c>
    </row>
    <row r="100" spans="1:6" ht="180" x14ac:dyDescent="0.25">
      <c r="A100" s="7">
        <v>55671</v>
      </c>
      <c r="B100" s="8" t="s">
        <v>51</v>
      </c>
      <c r="C100" s="9" t="s">
        <v>38</v>
      </c>
      <c r="D100" s="10">
        <v>1</v>
      </c>
      <c r="E100" s="11"/>
      <c r="F100" s="11">
        <f t="shared" si="2"/>
        <v>0</v>
      </c>
    </row>
    <row r="101" spans="1:6" ht="75" x14ac:dyDescent="0.25">
      <c r="A101" s="7">
        <v>50107</v>
      </c>
      <c r="B101" s="8" t="s">
        <v>52</v>
      </c>
      <c r="C101" s="9" t="s">
        <v>38</v>
      </c>
      <c r="D101" s="10">
        <v>6</v>
      </c>
      <c r="E101" s="11"/>
      <c r="F101" s="11">
        <f t="shared" si="2"/>
        <v>0</v>
      </c>
    </row>
    <row r="102" spans="1:6" ht="180" x14ac:dyDescent="0.25">
      <c r="A102" s="7">
        <v>55523</v>
      </c>
      <c r="B102" s="8" t="s">
        <v>53</v>
      </c>
      <c r="C102" s="9" t="s">
        <v>38</v>
      </c>
      <c r="D102" s="10">
        <v>1</v>
      </c>
      <c r="E102" s="11"/>
      <c r="F102" s="11">
        <f t="shared" si="2"/>
        <v>0</v>
      </c>
    </row>
    <row r="103" spans="1:6" ht="120" x14ac:dyDescent="0.25">
      <c r="A103" s="7">
        <v>50175</v>
      </c>
      <c r="B103" s="8" t="s">
        <v>54</v>
      </c>
      <c r="C103" s="9" t="s">
        <v>38</v>
      </c>
      <c r="D103" s="10">
        <v>1</v>
      </c>
      <c r="E103" s="11"/>
      <c r="F103" s="11">
        <f t="shared" si="2"/>
        <v>0</v>
      </c>
    </row>
    <row r="104" spans="1:6" ht="30" x14ac:dyDescent="0.25">
      <c r="A104" s="7">
        <v>50108</v>
      </c>
      <c r="B104" s="8" t="s">
        <v>55</v>
      </c>
      <c r="C104" s="9" t="s">
        <v>38</v>
      </c>
      <c r="D104" s="10">
        <v>3</v>
      </c>
      <c r="E104" s="11"/>
      <c r="F104" s="11">
        <f t="shared" si="2"/>
        <v>0</v>
      </c>
    </row>
    <row r="105" spans="1:6" ht="150" x14ac:dyDescent="0.25">
      <c r="A105" s="7">
        <v>50100</v>
      </c>
      <c r="B105" s="8" t="s">
        <v>56</v>
      </c>
      <c r="C105" s="9" t="s">
        <v>38</v>
      </c>
      <c r="D105" s="10">
        <v>1</v>
      </c>
      <c r="E105" s="11"/>
      <c r="F105" s="11">
        <f t="shared" si="2"/>
        <v>0</v>
      </c>
    </row>
    <row r="106" spans="1:6" ht="75" x14ac:dyDescent="0.25">
      <c r="A106" s="7">
        <v>50106</v>
      </c>
      <c r="B106" s="8" t="s">
        <v>57</v>
      </c>
      <c r="C106" s="9" t="s">
        <v>38</v>
      </c>
      <c r="D106" s="10">
        <v>6</v>
      </c>
      <c r="E106" s="11"/>
      <c r="F106" s="11">
        <f t="shared" si="2"/>
        <v>0</v>
      </c>
    </row>
    <row r="107" spans="1:6" ht="105" x14ac:dyDescent="0.25">
      <c r="A107" s="7">
        <v>55673</v>
      </c>
      <c r="B107" s="8" t="s">
        <v>58</v>
      </c>
      <c r="C107" s="9" t="s">
        <v>38</v>
      </c>
      <c r="D107" s="10">
        <v>1</v>
      </c>
      <c r="E107" s="11"/>
      <c r="F107" s="11">
        <f t="shared" si="2"/>
        <v>0</v>
      </c>
    </row>
    <row r="108" spans="1:6" ht="90" x14ac:dyDescent="0.25">
      <c r="A108" s="7">
        <v>55674</v>
      </c>
      <c r="B108" s="8" t="s">
        <v>59</v>
      </c>
      <c r="C108" s="9" t="s">
        <v>38</v>
      </c>
      <c r="D108" s="10">
        <v>2</v>
      </c>
      <c r="E108" s="11"/>
      <c r="F108" s="11">
        <f t="shared" si="2"/>
        <v>0</v>
      </c>
    </row>
    <row r="109" spans="1:6" ht="90" x14ac:dyDescent="0.25">
      <c r="A109" s="7">
        <v>273</v>
      </c>
      <c r="B109" s="8" t="s">
        <v>60</v>
      </c>
      <c r="C109" s="9" t="s">
        <v>38</v>
      </c>
      <c r="D109" s="10">
        <v>1</v>
      </c>
      <c r="E109" s="11"/>
      <c r="F109" s="11">
        <f t="shared" si="2"/>
        <v>0</v>
      </c>
    </row>
    <row r="110" spans="1:6" ht="60" x14ac:dyDescent="0.25">
      <c r="A110" s="7">
        <v>274</v>
      </c>
      <c r="B110" s="8" t="s">
        <v>61</v>
      </c>
      <c r="C110" s="9" t="s">
        <v>38</v>
      </c>
      <c r="D110" s="10">
        <v>1</v>
      </c>
      <c r="E110" s="11"/>
      <c r="F110" s="11">
        <f t="shared" si="2"/>
        <v>0</v>
      </c>
    </row>
    <row r="111" spans="1:6" ht="105" x14ac:dyDescent="0.25">
      <c r="A111" s="7">
        <v>55680</v>
      </c>
      <c r="B111" s="8" t="s">
        <v>62</v>
      </c>
      <c r="C111" s="9" t="s">
        <v>63</v>
      </c>
      <c r="D111" s="10">
        <v>300</v>
      </c>
      <c r="E111" s="11"/>
      <c r="F111" s="11">
        <f t="shared" si="2"/>
        <v>0</v>
      </c>
    </row>
    <row r="112" spans="1:6" ht="45" x14ac:dyDescent="0.25">
      <c r="A112" s="7">
        <v>51497</v>
      </c>
      <c r="B112" s="8" t="s">
        <v>64</v>
      </c>
      <c r="C112" s="9" t="s">
        <v>38</v>
      </c>
      <c r="D112" s="10">
        <v>3</v>
      </c>
      <c r="E112" s="11"/>
      <c r="F112" s="11">
        <f t="shared" si="2"/>
        <v>0</v>
      </c>
    </row>
    <row r="113" spans="1:6" ht="90" x14ac:dyDescent="0.25">
      <c r="A113" s="7">
        <v>55675</v>
      </c>
      <c r="B113" s="8" t="s">
        <v>65</v>
      </c>
      <c r="C113" s="9" t="s">
        <v>63</v>
      </c>
      <c r="D113" s="10">
        <v>100</v>
      </c>
      <c r="E113" s="11"/>
      <c r="F113" s="11">
        <f t="shared" si="2"/>
        <v>0</v>
      </c>
    </row>
    <row r="114" spans="1:6" ht="45" x14ac:dyDescent="0.25">
      <c r="A114" s="7">
        <v>51470</v>
      </c>
      <c r="B114" s="8" t="s">
        <v>66</v>
      </c>
      <c r="C114" s="9" t="s">
        <v>63</v>
      </c>
      <c r="D114" s="10">
        <v>50</v>
      </c>
      <c r="E114" s="11"/>
      <c r="F114" s="11">
        <f t="shared" si="2"/>
        <v>0</v>
      </c>
    </row>
    <row r="115" spans="1:6" ht="45" x14ac:dyDescent="0.25">
      <c r="A115" s="7">
        <v>51473</v>
      </c>
      <c r="B115" s="8" t="s">
        <v>67</v>
      </c>
      <c r="C115" s="9" t="s">
        <v>63</v>
      </c>
      <c r="D115" s="10">
        <v>50</v>
      </c>
      <c r="E115" s="11"/>
      <c r="F115" s="11">
        <f t="shared" si="2"/>
        <v>0</v>
      </c>
    </row>
    <row r="116" spans="1:6" ht="45" x14ac:dyDescent="0.25">
      <c r="A116" s="7">
        <v>51474</v>
      </c>
      <c r="B116" s="8" t="s">
        <v>68</v>
      </c>
      <c r="C116" s="9" t="s">
        <v>63</v>
      </c>
      <c r="D116" s="10">
        <v>150</v>
      </c>
      <c r="E116" s="11"/>
      <c r="F116" s="11">
        <f t="shared" si="2"/>
        <v>0</v>
      </c>
    </row>
    <row r="117" spans="1:6" ht="60" x14ac:dyDescent="0.25">
      <c r="A117" s="7">
        <v>51432</v>
      </c>
      <c r="B117" s="8" t="s">
        <v>69</v>
      </c>
      <c r="C117" s="9" t="s">
        <v>63</v>
      </c>
      <c r="D117" s="10">
        <v>50</v>
      </c>
      <c r="E117" s="11"/>
      <c r="F117" s="11">
        <f t="shared" si="2"/>
        <v>0</v>
      </c>
    </row>
    <row r="118" spans="1:6" ht="195" x14ac:dyDescent="0.25">
      <c r="A118" s="7">
        <v>55472</v>
      </c>
      <c r="B118" s="8" t="s">
        <v>70</v>
      </c>
      <c r="C118" s="9" t="s">
        <v>38</v>
      </c>
      <c r="D118" s="10">
        <v>1</v>
      </c>
      <c r="E118" s="11"/>
      <c r="F118" s="11">
        <f t="shared" si="2"/>
        <v>0</v>
      </c>
    </row>
    <row r="119" spans="1:6" ht="15.75" x14ac:dyDescent="0.25">
      <c r="A119" s="95"/>
      <c r="B119" s="96" t="s">
        <v>71</v>
      </c>
      <c r="C119" s="96"/>
      <c r="D119" s="96"/>
      <c r="E119" s="97"/>
      <c r="F119" s="98">
        <f>SUM(F99:F118)</f>
        <v>0</v>
      </c>
    </row>
    <row r="120" spans="1:6" ht="15.75" customHeight="1" x14ac:dyDescent="0.25">
      <c r="A120" s="62"/>
      <c r="B120" s="63" t="s">
        <v>29</v>
      </c>
      <c r="C120" s="63"/>
      <c r="D120" s="63"/>
      <c r="E120" s="63"/>
      <c r="F120" s="64"/>
    </row>
    <row r="121" spans="1:6" ht="60" x14ac:dyDescent="0.25">
      <c r="A121" s="7">
        <v>51428</v>
      </c>
      <c r="B121" s="8" t="s">
        <v>72</v>
      </c>
      <c r="C121" s="9" t="s">
        <v>63</v>
      </c>
      <c r="D121" s="10">
        <v>10</v>
      </c>
      <c r="E121" s="11"/>
      <c r="F121" s="11">
        <f t="shared" ref="F121:F150" si="3">ROUND(E121*D121,2)</f>
        <v>0</v>
      </c>
    </row>
    <row r="122" spans="1:6" ht="60" x14ac:dyDescent="0.25">
      <c r="A122" s="7">
        <v>51429</v>
      </c>
      <c r="B122" s="8" t="s">
        <v>73</v>
      </c>
      <c r="C122" s="9" t="s">
        <v>63</v>
      </c>
      <c r="D122" s="10">
        <v>20</v>
      </c>
      <c r="E122" s="11"/>
      <c r="F122" s="11">
        <f t="shared" si="3"/>
        <v>0</v>
      </c>
    </row>
    <row r="123" spans="1:6" ht="60" x14ac:dyDescent="0.25">
      <c r="A123" s="7">
        <v>51431</v>
      </c>
      <c r="B123" s="8" t="s">
        <v>74</v>
      </c>
      <c r="C123" s="9" t="s">
        <v>63</v>
      </c>
      <c r="D123" s="10">
        <v>100</v>
      </c>
      <c r="E123" s="11"/>
      <c r="F123" s="11">
        <f t="shared" si="3"/>
        <v>0</v>
      </c>
    </row>
    <row r="124" spans="1:6" ht="45" x14ac:dyDescent="0.25">
      <c r="A124" s="7">
        <v>51466</v>
      </c>
      <c r="B124" s="8" t="s">
        <v>75</v>
      </c>
      <c r="C124" s="9" t="s">
        <v>63</v>
      </c>
      <c r="D124" s="10">
        <v>40</v>
      </c>
      <c r="E124" s="11"/>
      <c r="F124" s="11">
        <f t="shared" si="3"/>
        <v>0</v>
      </c>
    </row>
    <row r="125" spans="1:6" ht="45" x14ac:dyDescent="0.25">
      <c r="A125" s="7">
        <v>51467</v>
      </c>
      <c r="B125" s="8" t="s">
        <v>76</v>
      </c>
      <c r="C125" s="9" t="s">
        <v>63</v>
      </c>
      <c r="D125" s="10">
        <v>120</v>
      </c>
      <c r="E125" s="11"/>
      <c r="F125" s="11">
        <f t="shared" si="3"/>
        <v>0</v>
      </c>
    </row>
    <row r="126" spans="1:6" ht="45" x14ac:dyDescent="0.25">
      <c r="A126" s="7">
        <v>51469</v>
      </c>
      <c r="B126" s="8" t="s">
        <v>77</v>
      </c>
      <c r="C126" s="9" t="s">
        <v>63</v>
      </c>
      <c r="D126" s="10">
        <v>80</v>
      </c>
      <c r="E126" s="11"/>
      <c r="F126" s="11">
        <f t="shared" si="3"/>
        <v>0</v>
      </c>
    </row>
    <row r="127" spans="1:6" ht="45" x14ac:dyDescent="0.25">
      <c r="A127" s="7">
        <v>51472</v>
      </c>
      <c r="B127" s="8" t="s">
        <v>78</v>
      </c>
      <c r="C127" s="9" t="s">
        <v>63</v>
      </c>
      <c r="D127" s="10">
        <v>210</v>
      </c>
      <c r="E127" s="11"/>
      <c r="F127" s="11">
        <f t="shared" si="3"/>
        <v>0</v>
      </c>
    </row>
    <row r="128" spans="1:6" ht="90" x14ac:dyDescent="0.25">
      <c r="A128" s="7">
        <v>55553</v>
      </c>
      <c r="B128" s="8" t="s">
        <v>79</v>
      </c>
      <c r="C128" s="9" t="s">
        <v>38</v>
      </c>
      <c r="D128" s="10">
        <v>2</v>
      </c>
      <c r="E128" s="11"/>
      <c r="F128" s="11">
        <f t="shared" si="3"/>
        <v>0</v>
      </c>
    </row>
    <row r="129" spans="1:6" ht="90" x14ac:dyDescent="0.25">
      <c r="A129" s="7">
        <v>55548</v>
      </c>
      <c r="B129" s="8" t="s">
        <v>80</v>
      </c>
      <c r="C129" s="9" t="s">
        <v>38</v>
      </c>
      <c r="D129" s="10">
        <v>1</v>
      </c>
      <c r="E129" s="11"/>
      <c r="F129" s="11">
        <f t="shared" si="3"/>
        <v>0</v>
      </c>
    </row>
    <row r="130" spans="1:6" ht="90" x14ac:dyDescent="0.25">
      <c r="A130" s="7">
        <v>55549</v>
      </c>
      <c r="B130" s="8" t="s">
        <v>81</v>
      </c>
      <c r="C130" s="9" t="s">
        <v>38</v>
      </c>
      <c r="D130" s="10">
        <v>2</v>
      </c>
      <c r="E130" s="11"/>
      <c r="F130" s="11">
        <f t="shared" si="3"/>
        <v>0</v>
      </c>
    </row>
    <row r="131" spans="1:6" ht="15.75" x14ac:dyDescent="0.25">
      <c r="A131" s="95"/>
      <c r="B131" s="96" t="s">
        <v>82</v>
      </c>
      <c r="C131" s="96"/>
      <c r="D131" s="96"/>
      <c r="E131" s="97"/>
      <c r="F131" s="98">
        <f>SUM(F121:F130)</f>
        <v>0</v>
      </c>
    </row>
    <row r="132" spans="1:6" ht="15.75" customHeight="1" x14ac:dyDescent="0.25">
      <c r="A132" s="62"/>
      <c r="B132" s="63" t="s">
        <v>30</v>
      </c>
      <c r="C132" s="63"/>
      <c r="D132" s="63"/>
      <c r="E132" s="63"/>
      <c r="F132" s="64"/>
    </row>
    <row r="133" spans="1:6" ht="60" x14ac:dyDescent="0.25">
      <c r="A133" s="7">
        <v>51498</v>
      </c>
      <c r="B133" s="8" t="s">
        <v>83</v>
      </c>
      <c r="C133" s="9" t="s">
        <v>38</v>
      </c>
      <c r="D133" s="10">
        <v>4</v>
      </c>
      <c r="E133" s="11"/>
      <c r="F133" s="11">
        <f t="shared" si="3"/>
        <v>0</v>
      </c>
    </row>
    <row r="134" spans="1:6" ht="60" x14ac:dyDescent="0.25">
      <c r="A134" s="7">
        <v>51499</v>
      </c>
      <c r="B134" s="8" t="s">
        <v>84</v>
      </c>
      <c r="C134" s="9" t="s">
        <v>38</v>
      </c>
      <c r="D134" s="10">
        <v>10</v>
      </c>
      <c r="E134" s="11"/>
      <c r="F134" s="11">
        <f t="shared" si="3"/>
        <v>0</v>
      </c>
    </row>
    <row r="135" spans="1:6" ht="105" x14ac:dyDescent="0.25">
      <c r="A135" s="7">
        <v>55480</v>
      </c>
      <c r="B135" s="8" t="s">
        <v>85</v>
      </c>
      <c r="C135" s="9" t="s">
        <v>63</v>
      </c>
      <c r="D135" s="10">
        <v>140</v>
      </c>
      <c r="E135" s="11"/>
      <c r="F135" s="11">
        <f t="shared" si="3"/>
        <v>0</v>
      </c>
    </row>
    <row r="136" spans="1:6" ht="45" x14ac:dyDescent="0.25">
      <c r="A136" s="7">
        <v>55481</v>
      </c>
      <c r="B136" s="8" t="s">
        <v>86</v>
      </c>
      <c r="C136" s="9" t="s">
        <v>38</v>
      </c>
      <c r="D136" s="10">
        <v>1</v>
      </c>
      <c r="E136" s="11"/>
      <c r="F136" s="11">
        <f t="shared" si="3"/>
        <v>0</v>
      </c>
    </row>
    <row r="137" spans="1:6" ht="75" x14ac:dyDescent="0.25">
      <c r="A137" s="7">
        <v>55482</v>
      </c>
      <c r="B137" s="8" t="s">
        <v>87</v>
      </c>
      <c r="C137" s="9" t="s">
        <v>38</v>
      </c>
      <c r="D137" s="10">
        <v>1</v>
      </c>
      <c r="E137" s="11"/>
      <c r="F137" s="11">
        <f t="shared" si="3"/>
        <v>0</v>
      </c>
    </row>
    <row r="138" spans="1:6" ht="45" x14ac:dyDescent="0.25">
      <c r="A138" s="7">
        <v>55483</v>
      </c>
      <c r="B138" s="8" t="s">
        <v>88</v>
      </c>
      <c r="C138" s="9" t="s">
        <v>38</v>
      </c>
      <c r="D138" s="10">
        <v>1</v>
      </c>
      <c r="E138" s="11"/>
      <c r="F138" s="11">
        <f t="shared" si="3"/>
        <v>0</v>
      </c>
    </row>
    <row r="139" spans="1:6" ht="45" x14ac:dyDescent="0.25">
      <c r="A139" s="7">
        <v>55484</v>
      </c>
      <c r="B139" s="8" t="s">
        <v>89</v>
      </c>
      <c r="C139" s="9" t="s">
        <v>38</v>
      </c>
      <c r="D139" s="10">
        <v>1</v>
      </c>
      <c r="E139" s="11"/>
      <c r="F139" s="11">
        <f t="shared" si="3"/>
        <v>0</v>
      </c>
    </row>
    <row r="140" spans="1:6" ht="15.75" x14ac:dyDescent="0.25">
      <c r="A140" s="95"/>
      <c r="B140" s="96" t="s">
        <v>90</v>
      </c>
      <c r="C140" s="96"/>
      <c r="D140" s="96"/>
      <c r="E140" s="97"/>
      <c r="F140" s="98">
        <f>SUM(F133:F139)</f>
        <v>0</v>
      </c>
    </row>
    <row r="141" spans="1:6" ht="15.75" customHeight="1" x14ac:dyDescent="0.25">
      <c r="A141" s="62"/>
      <c r="B141" s="63" t="s">
        <v>31</v>
      </c>
      <c r="C141" s="63"/>
      <c r="D141" s="63"/>
      <c r="E141" s="63"/>
      <c r="F141" s="64"/>
    </row>
    <row r="142" spans="1:6" ht="75" x14ac:dyDescent="0.25">
      <c r="A142" s="7">
        <v>10001</v>
      </c>
      <c r="B142" s="8" t="s">
        <v>91</v>
      </c>
      <c r="C142" s="9" t="s">
        <v>92</v>
      </c>
      <c r="D142" s="10">
        <v>11.56</v>
      </c>
      <c r="E142" s="11"/>
      <c r="F142" s="11">
        <f t="shared" si="3"/>
        <v>0</v>
      </c>
    </row>
    <row r="143" spans="1:6" ht="60" x14ac:dyDescent="0.25">
      <c r="A143" s="7">
        <v>129</v>
      </c>
      <c r="B143" s="8" t="s">
        <v>93</v>
      </c>
      <c r="C143" s="9" t="s">
        <v>94</v>
      </c>
      <c r="D143" s="10">
        <v>10.24</v>
      </c>
      <c r="E143" s="11"/>
      <c r="F143" s="11">
        <f t="shared" si="3"/>
        <v>0</v>
      </c>
    </row>
    <row r="144" spans="1:6" ht="60" x14ac:dyDescent="0.25">
      <c r="A144" s="7">
        <v>11072</v>
      </c>
      <c r="B144" s="8" t="s">
        <v>95</v>
      </c>
      <c r="C144" s="9" t="s">
        <v>94</v>
      </c>
      <c r="D144" s="10">
        <v>36.99</v>
      </c>
      <c r="E144" s="11"/>
      <c r="F144" s="11">
        <f t="shared" si="3"/>
        <v>0</v>
      </c>
    </row>
    <row r="145" spans="1:6" ht="75" x14ac:dyDescent="0.25">
      <c r="A145" s="7">
        <v>11121</v>
      </c>
      <c r="B145" s="8" t="s">
        <v>96</v>
      </c>
      <c r="C145" s="9" t="s">
        <v>94</v>
      </c>
      <c r="D145" s="10">
        <v>36.99</v>
      </c>
      <c r="E145" s="11"/>
      <c r="F145" s="11">
        <f t="shared" si="3"/>
        <v>0</v>
      </c>
    </row>
    <row r="146" spans="1:6" ht="75" x14ac:dyDescent="0.25">
      <c r="A146" s="7">
        <v>11101</v>
      </c>
      <c r="B146" s="8" t="s">
        <v>97</v>
      </c>
      <c r="C146" s="9" t="s">
        <v>92</v>
      </c>
      <c r="D146" s="10">
        <v>10.24</v>
      </c>
      <c r="E146" s="11"/>
      <c r="F146" s="11">
        <f t="shared" si="3"/>
        <v>0</v>
      </c>
    </row>
    <row r="147" spans="1:6" ht="60" x14ac:dyDescent="0.25">
      <c r="A147" s="7">
        <v>31200</v>
      </c>
      <c r="B147" s="8" t="s">
        <v>98</v>
      </c>
      <c r="C147" s="9" t="s">
        <v>92</v>
      </c>
      <c r="D147" s="10">
        <v>11.56</v>
      </c>
      <c r="E147" s="11"/>
      <c r="F147" s="11">
        <f t="shared" si="3"/>
        <v>0</v>
      </c>
    </row>
    <row r="148" spans="1:6" ht="60" x14ac:dyDescent="0.25">
      <c r="A148" s="7">
        <v>12034</v>
      </c>
      <c r="B148" s="8" t="s">
        <v>99</v>
      </c>
      <c r="C148" s="9" t="s">
        <v>100</v>
      </c>
      <c r="D148" s="10">
        <v>55.14</v>
      </c>
      <c r="E148" s="11"/>
      <c r="F148" s="11">
        <f t="shared" si="3"/>
        <v>0</v>
      </c>
    </row>
    <row r="149" spans="1:6" ht="75" x14ac:dyDescent="0.25">
      <c r="A149" s="7">
        <v>12021</v>
      </c>
      <c r="B149" s="8" t="s">
        <v>101</v>
      </c>
      <c r="C149" s="9" t="s">
        <v>92</v>
      </c>
      <c r="D149" s="10">
        <v>12.21</v>
      </c>
      <c r="E149" s="11"/>
      <c r="F149" s="11">
        <f t="shared" si="3"/>
        <v>0</v>
      </c>
    </row>
    <row r="150" spans="1:6" ht="135" x14ac:dyDescent="0.25">
      <c r="A150" s="7">
        <v>31019</v>
      </c>
      <c r="B150" s="8" t="s">
        <v>102</v>
      </c>
      <c r="C150" s="9" t="s">
        <v>63</v>
      </c>
      <c r="D150" s="10">
        <v>47</v>
      </c>
      <c r="E150" s="11"/>
      <c r="F150" s="11">
        <f t="shared" si="3"/>
        <v>0</v>
      </c>
    </row>
    <row r="151" spans="1:6" ht="90" x14ac:dyDescent="0.25">
      <c r="A151" s="7">
        <v>12010</v>
      </c>
      <c r="B151" s="8" t="s">
        <v>103</v>
      </c>
      <c r="C151" s="9" t="s">
        <v>94</v>
      </c>
      <c r="D151" s="10">
        <v>1.0900000000000001</v>
      </c>
      <c r="E151" s="11"/>
      <c r="F151" s="11">
        <f t="shared" ref="F151:F190" si="4">ROUND(E151*D151,2)</f>
        <v>0</v>
      </c>
    </row>
    <row r="152" spans="1:6" ht="195" x14ac:dyDescent="0.25">
      <c r="A152" s="7">
        <v>31146</v>
      </c>
      <c r="B152" s="8" t="s">
        <v>104</v>
      </c>
      <c r="C152" s="9" t="s">
        <v>92</v>
      </c>
      <c r="D152" s="10">
        <v>33.659999999999997</v>
      </c>
      <c r="E152" s="11"/>
      <c r="F152" s="11">
        <f t="shared" si="4"/>
        <v>0</v>
      </c>
    </row>
    <row r="153" spans="1:6" ht="90" x14ac:dyDescent="0.25">
      <c r="A153" s="7">
        <v>31269</v>
      </c>
      <c r="B153" s="8" t="s">
        <v>105</v>
      </c>
      <c r="C153" s="9" t="s">
        <v>63</v>
      </c>
      <c r="D153" s="10">
        <v>48</v>
      </c>
      <c r="E153" s="11"/>
      <c r="F153" s="11">
        <f t="shared" si="4"/>
        <v>0</v>
      </c>
    </row>
    <row r="154" spans="1:6" ht="195" x14ac:dyDescent="0.25">
      <c r="A154" s="7">
        <v>32001</v>
      </c>
      <c r="B154" s="8" t="s">
        <v>106</v>
      </c>
      <c r="C154" s="9" t="s">
        <v>92</v>
      </c>
      <c r="D154" s="10">
        <v>15.78</v>
      </c>
      <c r="E154" s="11"/>
      <c r="F154" s="11">
        <f t="shared" si="4"/>
        <v>0</v>
      </c>
    </row>
    <row r="155" spans="1:6" ht="210" x14ac:dyDescent="0.25">
      <c r="A155" s="7">
        <v>30001</v>
      </c>
      <c r="B155" s="8" t="s">
        <v>107</v>
      </c>
      <c r="C155" s="9" t="s">
        <v>92</v>
      </c>
      <c r="D155" s="10">
        <v>15.78</v>
      </c>
      <c r="E155" s="11"/>
      <c r="F155" s="11">
        <f t="shared" si="4"/>
        <v>0</v>
      </c>
    </row>
    <row r="156" spans="1:6" ht="120" x14ac:dyDescent="0.25">
      <c r="A156" s="7">
        <v>40017</v>
      </c>
      <c r="B156" s="8" t="s">
        <v>108</v>
      </c>
      <c r="C156" s="9" t="s">
        <v>38</v>
      </c>
      <c r="D156" s="10">
        <v>1</v>
      </c>
      <c r="E156" s="11"/>
      <c r="F156" s="11">
        <f t="shared" si="4"/>
        <v>0</v>
      </c>
    </row>
    <row r="157" spans="1:6" ht="90" x14ac:dyDescent="0.25">
      <c r="A157" s="7">
        <v>49978</v>
      </c>
      <c r="B157" s="8" t="s">
        <v>109</v>
      </c>
      <c r="C157" s="9" t="s">
        <v>38</v>
      </c>
      <c r="D157" s="10">
        <v>1</v>
      </c>
      <c r="E157" s="11"/>
      <c r="F157" s="11">
        <f t="shared" si="4"/>
        <v>0</v>
      </c>
    </row>
    <row r="158" spans="1:6" ht="60" x14ac:dyDescent="0.25">
      <c r="A158" s="7">
        <v>60002</v>
      </c>
      <c r="B158" s="8" t="s">
        <v>110</v>
      </c>
      <c r="C158" s="9" t="s">
        <v>38</v>
      </c>
      <c r="D158" s="10">
        <v>1</v>
      </c>
      <c r="E158" s="11"/>
      <c r="F158" s="11">
        <f t="shared" si="4"/>
        <v>0</v>
      </c>
    </row>
    <row r="159" spans="1:6" ht="120" x14ac:dyDescent="0.25">
      <c r="A159" s="7">
        <v>60041</v>
      </c>
      <c r="B159" s="8" t="s">
        <v>111</v>
      </c>
      <c r="C159" s="9" t="s">
        <v>38</v>
      </c>
      <c r="D159" s="10">
        <v>1</v>
      </c>
      <c r="E159" s="11"/>
      <c r="F159" s="11">
        <f t="shared" si="4"/>
        <v>0</v>
      </c>
    </row>
    <row r="160" spans="1:6" ht="30" x14ac:dyDescent="0.25">
      <c r="A160" s="7">
        <v>60043</v>
      </c>
      <c r="B160" s="8" t="s">
        <v>112</v>
      </c>
      <c r="C160" s="9" t="s">
        <v>38</v>
      </c>
      <c r="D160" s="10">
        <v>1</v>
      </c>
      <c r="E160" s="11"/>
      <c r="F160" s="11">
        <f t="shared" si="4"/>
        <v>0</v>
      </c>
    </row>
    <row r="161" spans="1:6" ht="45" x14ac:dyDescent="0.25">
      <c r="A161" s="7">
        <v>61525</v>
      </c>
      <c r="B161" s="8" t="s">
        <v>113</v>
      </c>
      <c r="C161" s="9" t="s">
        <v>38</v>
      </c>
      <c r="D161" s="10">
        <v>1</v>
      </c>
      <c r="E161" s="11"/>
      <c r="F161" s="11">
        <f t="shared" si="4"/>
        <v>0</v>
      </c>
    </row>
    <row r="162" spans="1:6" ht="60" x14ac:dyDescent="0.25">
      <c r="A162" s="7">
        <v>60015</v>
      </c>
      <c r="B162" s="8" t="s">
        <v>114</v>
      </c>
      <c r="C162" s="9" t="s">
        <v>63</v>
      </c>
      <c r="D162" s="10">
        <v>10</v>
      </c>
      <c r="E162" s="11"/>
      <c r="F162" s="11">
        <f t="shared" si="4"/>
        <v>0</v>
      </c>
    </row>
    <row r="163" spans="1:6" ht="30" x14ac:dyDescent="0.25">
      <c r="A163" s="7">
        <v>61554</v>
      </c>
      <c r="B163" s="8" t="s">
        <v>115</v>
      </c>
      <c r="C163" s="9" t="s">
        <v>38</v>
      </c>
      <c r="D163" s="10">
        <v>1</v>
      </c>
      <c r="E163" s="11"/>
      <c r="F163" s="11">
        <f t="shared" si="4"/>
        <v>0</v>
      </c>
    </row>
    <row r="164" spans="1:6" ht="75" x14ac:dyDescent="0.25">
      <c r="A164" s="7">
        <v>61552</v>
      </c>
      <c r="B164" s="8" t="s">
        <v>116</v>
      </c>
      <c r="C164" s="9" t="s">
        <v>38</v>
      </c>
      <c r="D164" s="10">
        <v>1</v>
      </c>
      <c r="E164" s="11"/>
      <c r="F164" s="11">
        <f t="shared" si="4"/>
        <v>0</v>
      </c>
    </row>
    <row r="165" spans="1:6" ht="30" x14ac:dyDescent="0.25">
      <c r="A165" s="7">
        <v>61553</v>
      </c>
      <c r="B165" s="8" t="s">
        <v>117</v>
      </c>
      <c r="C165" s="9" t="s">
        <v>38</v>
      </c>
      <c r="D165" s="10">
        <v>1</v>
      </c>
      <c r="E165" s="11"/>
      <c r="F165" s="11">
        <f t="shared" si="4"/>
        <v>0</v>
      </c>
    </row>
    <row r="166" spans="1:6" ht="90" x14ac:dyDescent="0.25">
      <c r="A166" s="7">
        <v>55597</v>
      </c>
      <c r="B166" s="8" t="s">
        <v>118</v>
      </c>
      <c r="C166" s="9" t="s">
        <v>38</v>
      </c>
      <c r="D166" s="10">
        <v>2</v>
      </c>
      <c r="E166" s="11"/>
      <c r="F166" s="11">
        <f t="shared" si="4"/>
        <v>0</v>
      </c>
    </row>
    <row r="167" spans="1:6" ht="45" x14ac:dyDescent="0.25">
      <c r="A167" s="7">
        <v>51466</v>
      </c>
      <c r="B167" s="8" t="s">
        <v>75</v>
      </c>
      <c r="C167" s="9" t="s">
        <v>63</v>
      </c>
      <c r="D167" s="10">
        <v>80</v>
      </c>
      <c r="E167" s="11"/>
      <c r="F167" s="11">
        <f t="shared" si="4"/>
        <v>0</v>
      </c>
    </row>
    <row r="168" spans="1:6" ht="45" x14ac:dyDescent="0.25">
      <c r="A168" s="7">
        <v>51465</v>
      </c>
      <c r="B168" s="8" t="s">
        <v>119</v>
      </c>
      <c r="C168" s="9" t="s">
        <v>63</v>
      </c>
      <c r="D168" s="10">
        <v>40</v>
      </c>
      <c r="E168" s="11"/>
      <c r="F168" s="11">
        <f t="shared" si="4"/>
        <v>0</v>
      </c>
    </row>
    <row r="169" spans="1:6" ht="60" x14ac:dyDescent="0.25">
      <c r="A169" s="7">
        <v>51431</v>
      </c>
      <c r="B169" s="8" t="s">
        <v>74</v>
      </c>
      <c r="C169" s="9" t="s">
        <v>63</v>
      </c>
      <c r="D169" s="10">
        <v>40</v>
      </c>
      <c r="E169" s="11"/>
      <c r="F169" s="11">
        <f t="shared" si="4"/>
        <v>0</v>
      </c>
    </row>
    <row r="170" spans="1:6" ht="90" x14ac:dyDescent="0.25">
      <c r="A170" s="7">
        <v>50058</v>
      </c>
      <c r="B170" s="8" t="s">
        <v>120</v>
      </c>
      <c r="C170" s="9" t="s">
        <v>38</v>
      </c>
      <c r="D170" s="10">
        <v>2</v>
      </c>
      <c r="E170" s="11"/>
      <c r="F170" s="11">
        <f t="shared" si="4"/>
        <v>0</v>
      </c>
    </row>
    <row r="171" spans="1:6" ht="15.75" x14ac:dyDescent="0.25">
      <c r="A171" s="95"/>
      <c r="B171" s="96" t="s">
        <v>121</v>
      </c>
      <c r="C171" s="96"/>
      <c r="D171" s="96"/>
      <c r="E171" s="97"/>
      <c r="F171" s="98">
        <f>SUM(F142:F170)</f>
        <v>0</v>
      </c>
    </row>
    <row r="172" spans="1:6" ht="15.75" customHeight="1" x14ac:dyDescent="0.25">
      <c r="A172" s="62"/>
      <c r="B172" s="63" t="s">
        <v>32</v>
      </c>
      <c r="C172" s="63"/>
      <c r="D172" s="63"/>
      <c r="E172" s="63"/>
      <c r="F172" s="64"/>
    </row>
    <row r="173" spans="1:6" ht="150" x14ac:dyDescent="0.25">
      <c r="A173" s="7">
        <v>70010</v>
      </c>
      <c r="B173" s="8" t="s">
        <v>122</v>
      </c>
      <c r="C173" s="9" t="s">
        <v>38</v>
      </c>
      <c r="D173" s="10">
        <v>4</v>
      </c>
      <c r="E173" s="11"/>
      <c r="F173" s="11">
        <f t="shared" si="4"/>
        <v>0</v>
      </c>
    </row>
    <row r="174" spans="1:6" ht="60" x14ac:dyDescent="0.25">
      <c r="A174" s="7">
        <v>70026</v>
      </c>
      <c r="B174" s="8" t="s">
        <v>123</v>
      </c>
      <c r="C174" s="9" t="s">
        <v>63</v>
      </c>
      <c r="D174" s="10">
        <v>59.97</v>
      </c>
      <c r="E174" s="11"/>
      <c r="F174" s="11">
        <f t="shared" si="4"/>
        <v>0</v>
      </c>
    </row>
    <row r="175" spans="1:6" ht="15.75" x14ac:dyDescent="0.25">
      <c r="A175" s="95"/>
      <c r="B175" s="96" t="s">
        <v>124</v>
      </c>
      <c r="C175" s="96"/>
      <c r="D175" s="96"/>
      <c r="E175" s="97"/>
      <c r="F175" s="98">
        <f>SUM(F173:F174)</f>
        <v>0</v>
      </c>
    </row>
    <row r="176" spans="1:6" ht="15.75" customHeight="1" x14ac:dyDescent="0.25">
      <c r="A176" s="62"/>
      <c r="B176" s="63" t="s">
        <v>33</v>
      </c>
      <c r="C176" s="63"/>
      <c r="D176" s="63"/>
      <c r="E176" s="63"/>
      <c r="F176" s="64"/>
    </row>
    <row r="177" spans="1:6" ht="30" x14ac:dyDescent="0.25">
      <c r="A177" s="7">
        <v>61554</v>
      </c>
      <c r="B177" s="8" t="s">
        <v>115</v>
      </c>
      <c r="C177" s="9" t="s">
        <v>38</v>
      </c>
      <c r="D177" s="10">
        <v>1</v>
      </c>
      <c r="E177" s="11"/>
      <c r="F177" s="11">
        <f t="shared" si="4"/>
        <v>0</v>
      </c>
    </row>
    <row r="178" spans="1:6" ht="60" x14ac:dyDescent="0.25">
      <c r="A178" s="7">
        <v>60015</v>
      </c>
      <c r="B178" s="8" t="s">
        <v>114</v>
      </c>
      <c r="C178" s="9" t="s">
        <v>63</v>
      </c>
      <c r="D178" s="10">
        <v>135</v>
      </c>
      <c r="E178" s="11"/>
      <c r="F178" s="11">
        <f t="shared" si="4"/>
        <v>0</v>
      </c>
    </row>
    <row r="179" spans="1:6" ht="30" x14ac:dyDescent="0.25">
      <c r="A179" s="7">
        <v>61555</v>
      </c>
      <c r="B179" s="8" t="s">
        <v>125</v>
      </c>
      <c r="C179" s="9" t="s">
        <v>38</v>
      </c>
      <c r="D179" s="10">
        <v>2</v>
      </c>
      <c r="E179" s="11"/>
      <c r="F179" s="11">
        <f t="shared" si="4"/>
        <v>0</v>
      </c>
    </row>
    <row r="180" spans="1:6" ht="15.75" x14ac:dyDescent="0.25">
      <c r="A180" s="95"/>
      <c r="B180" s="96" t="s">
        <v>126</v>
      </c>
      <c r="C180" s="96"/>
      <c r="D180" s="96"/>
      <c r="E180" s="97"/>
      <c r="F180" s="98">
        <f>SUM(F177:F179)</f>
        <v>0</v>
      </c>
    </row>
    <row r="181" spans="1:6" ht="15.75" customHeight="1" x14ac:dyDescent="0.25">
      <c r="A181" s="62"/>
      <c r="B181" s="63" t="s">
        <v>133</v>
      </c>
      <c r="C181" s="63"/>
      <c r="D181" s="63"/>
      <c r="E181" s="63"/>
      <c r="F181" s="64"/>
    </row>
    <row r="182" spans="1:6" ht="75" x14ac:dyDescent="0.25">
      <c r="A182" s="7">
        <v>10001</v>
      </c>
      <c r="B182" s="8" t="s">
        <v>91</v>
      </c>
      <c r="C182" s="9" t="s">
        <v>92</v>
      </c>
      <c r="D182" s="10">
        <v>11.56</v>
      </c>
      <c r="E182" s="11"/>
      <c r="F182" s="11">
        <f t="shared" si="4"/>
        <v>0</v>
      </c>
    </row>
    <row r="183" spans="1:6" ht="60" x14ac:dyDescent="0.25">
      <c r="A183" s="7">
        <v>11072</v>
      </c>
      <c r="B183" s="8" t="s">
        <v>95</v>
      </c>
      <c r="C183" s="9" t="s">
        <v>94</v>
      </c>
      <c r="D183" s="10">
        <v>16</v>
      </c>
      <c r="E183" s="11"/>
      <c r="F183" s="11">
        <f t="shared" si="4"/>
        <v>0</v>
      </c>
    </row>
    <row r="184" spans="1:6" ht="75" x14ac:dyDescent="0.25">
      <c r="A184" s="7">
        <v>11101</v>
      </c>
      <c r="B184" s="8" t="s">
        <v>97</v>
      </c>
      <c r="C184" s="9" t="s">
        <v>92</v>
      </c>
      <c r="D184" s="10">
        <v>16</v>
      </c>
      <c r="E184" s="11"/>
      <c r="F184" s="11">
        <f t="shared" si="4"/>
        <v>0</v>
      </c>
    </row>
    <row r="185" spans="1:6" ht="75" x14ac:dyDescent="0.25">
      <c r="A185" s="7">
        <v>11121</v>
      </c>
      <c r="B185" s="8" t="s">
        <v>96</v>
      </c>
      <c r="C185" s="9" t="s">
        <v>94</v>
      </c>
      <c r="D185" s="10">
        <v>30</v>
      </c>
      <c r="E185" s="11"/>
      <c r="F185" s="11">
        <f t="shared" si="4"/>
        <v>0</v>
      </c>
    </row>
    <row r="186" spans="1:6" ht="60" x14ac:dyDescent="0.25">
      <c r="A186" s="7">
        <v>12063</v>
      </c>
      <c r="B186" s="8" t="s">
        <v>127</v>
      </c>
      <c r="C186" s="9" t="s">
        <v>92</v>
      </c>
      <c r="D186" s="10">
        <v>52</v>
      </c>
      <c r="E186" s="11"/>
      <c r="F186" s="11">
        <f t="shared" si="4"/>
        <v>0</v>
      </c>
    </row>
    <row r="187" spans="1:6" ht="150" x14ac:dyDescent="0.25">
      <c r="A187" s="7">
        <v>31220</v>
      </c>
      <c r="B187" s="8" t="s">
        <v>128</v>
      </c>
      <c r="C187" s="9" t="s">
        <v>92</v>
      </c>
      <c r="D187" s="10">
        <v>350</v>
      </c>
      <c r="E187" s="11"/>
      <c r="F187" s="11">
        <f t="shared" si="4"/>
        <v>0</v>
      </c>
    </row>
    <row r="188" spans="1:6" ht="60" x14ac:dyDescent="0.25">
      <c r="A188" s="7">
        <v>31200</v>
      </c>
      <c r="B188" s="8" t="s">
        <v>98</v>
      </c>
      <c r="C188" s="9" t="s">
        <v>92</v>
      </c>
      <c r="D188" s="10">
        <v>350</v>
      </c>
      <c r="E188" s="11"/>
      <c r="F188" s="11">
        <f t="shared" si="4"/>
        <v>0</v>
      </c>
    </row>
    <row r="189" spans="1:6" ht="315" x14ac:dyDescent="0.25">
      <c r="A189" s="7">
        <v>92015</v>
      </c>
      <c r="B189" s="8" t="s">
        <v>129</v>
      </c>
      <c r="C189" s="9" t="s">
        <v>92</v>
      </c>
      <c r="D189" s="10">
        <v>150</v>
      </c>
      <c r="E189" s="11"/>
      <c r="F189" s="11">
        <f t="shared" si="4"/>
        <v>0</v>
      </c>
    </row>
    <row r="190" spans="1:6" ht="60" x14ac:dyDescent="0.25">
      <c r="A190" s="7">
        <v>100014</v>
      </c>
      <c r="B190" s="8" t="s">
        <v>130</v>
      </c>
      <c r="C190" s="9" t="s">
        <v>38</v>
      </c>
      <c r="D190" s="10">
        <v>3</v>
      </c>
      <c r="E190" s="11"/>
      <c r="F190" s="11">
        <f t="shared" si="4"/>
        <v>0</v>
      </c>
    </row>
    <row r="191" spans="1:6" ht="60" x14ac:dyDescent="0.25">
      <c r="A191" s="7">
        <v>100002</v>
      </c>
      <c r="B191" s="8" t="s">
        <v>131</v>
      </c>
      <c r="C191" s="9" t="s">
        <v>38</v>
      </c>
      <c r="D191" s="10">
        <v>3</v>
      </c>
      <c r="E191" s="11"/>
      <c r="F191" s="11">
        <f t="shared" ref="F191:F201" si="5">ROUND(E191*D191,2)</f>
        <v>0</v>
      </c>
    </row>
    <row r="192" spans="1:6" ht="45" x14ac:dyDescent="0.25">
      <c r="A192" s="7">
        <v>100004</v>
      </c>
      <c r="B192" s="8" t="s">
        <v>132</v>
      </c>
      <c r="C192" s="9" t="s">
        <v>38</v>
      </c>
      <c r="D192" s="10">
        <v>1</v>
      </c>
      <c r="E192" s="11"/>
      <c r="F192" s="11">
        <f t="shared" si="5"/>
        <v>0</v>
      </c>
    </row>
    <row r="193" spans="1:6" ht="15.75" x14ac:dyDescent="0.25">
      <c r="A193" s="95"/>
      <c r="B193" s="96" t="s">
        <v>134</v>
      </c>
      <c r="C193" s="96"/>
      <c r="D193" s="96"/>
      <c r="E193" s="97"/>
      <c r="F193" s="98">
        <f>SUM(F182:F192)</f>
        <v>0</v>
      </c>
    </row>
    <row r="194" spans="1:6" ht="15.75" customHeight="1" x14ac:dyDescent="0.25">
      <c r="A194" s="62"/>
      <c r="B194" s="63" t="s">
        <v>34</v>
      </c>
      <c r="C194" s="63"/>
      <c r="D194" s="63"/>
      <c r="E194" s="63"/>
      <c r="F194" s="64"/>
    </row>
    <row r="195" spans="1:6" ht="120" x14ac:dyDescent="0.25">
      <c r="A195" s="7">
        <v>21003</v>
      </c>
      <c r="B195" s="8" t="s">
        <v>135</v>
      </c>
      <c r="C195" s="9" t="s">
        <v>38</v>
      </c>
      <c r="D195" s="10">
        <v>52</v>
      </c>
      <c r="E195" s="11"/>
      <c r="F195" s="11">
        <f t="shared" si="5"/>
        <v>0</v>
      </c>
    </row>
    <row r="196" spans="1:6" ht="90" x14ac:dyDescent="0.25">
      <c r="A196" s="7">
        <v>20114</v>
      </c>
      <c r="B196" s="8" t="s">
        <v>136</v>
      </c>
      <c r="C196" s="9" t="s">
        <v>100</v>
      </c>
      <c r="D196" s="10">
        <v>12925.06</v>
      </c>
      <c r="E196" s="11"/>
      <c r="F196" s="11">
        <f t="shared" si="5"/>
        <v>0</v>
      </c>
    </row>
    <row r="197" spans="1:6" ht="180" x14ac:dyDescent="0.25">
      <c r="A197" s="7">
        <v>40126</v>
      </c>
      <c r="B197" s="8" t="s">
        <v>137</v>
      </c>
      <c r="C197" s="9" t="s">
        <v>92</v>
      </c>
      <c r="D197" s="10">
        <v>142.30000000000001</v>
      </c>
      <c r="E197" s="11"/>
      <c r="F197" s="11">
        <f t="shared" si="5"/>
        <v>0</v>
      </c>
    </row>
    <row r="198" spans="1:6" ht="15.75" x14ac:dyDescent="0.25">
      <c r="A198" s="95"/>
      <c r="B198" s="96" t="s">
        <v>138</v>
      </c>
      <c r="C198" s="96"/>
      <c r="D198" s="96"/>
      <c r="E198" s="97"/>
      <c r="F198" s="98">
        <f>SUM(F195:F197)</f>
        <v>0</v>
      </c>
    </row>
    <row r="199" spans="1:6" ht="15.75" customHeight="1" x14ac:dyDescent="0.25">
      <c r="A199" s="62"/>
      <c r="B199" s="63" t="s">
        <v>35</v>
      </c>
      <c r="C199" s="63"/>
      <c r="D199" s="63"/>
      <c r="E199" s="63"/>
      <c r="F199" s="64"/>
    </row>
    <row r="200" spans="1:6" ht="225" x14ac:dyDescent="0.25">
      <c r="A200" s="7">
        <v>48078</v>
      </c>
      <c r="B200" s="8" t="s">
        <v>139</v>
      </c>
      <c r="C200" s="9" t="s">
        <v>38</v>
      </c>
      <c r="D200" s="10">
        <v>1</v>
      </c>
      <c r="E200" s="11"/>
      <c r="F200" s="11">
        <f t="shared" si="5"/>
        <v>0</v>
      </c>
    </row>
    <row r="201" spans="1:6" ht="90" x14ac:dyDescent="0.25">
      <c r="A201" s="7">
        <v>40137</v>
      </c>
      <c r="B201" s="8" t="s">
        <v>140</v>
      </c>
      <c r="C201" s="9" t="s">
        <v>38</v>
      </c>
      <c r="D201" s="10">
        <v>1</v>
      </c>
      <c r="E201" s="11"/>
      <c r="F201" s="11">
        <f t="shared" si="5"/>
        <v>0</v>
      </c>
    </row>
    <row r="202" spans="1:6" ht="15.75" x14ac:dyDescent="0.25">
      <c r="A202" s="95"/>
      <c r="B202" s="96" t="s">
        <v>141</v>
      </c>
      <c r="C202" s="96"/>
      <c r="D202" s="96"/>
      <c r="E202" s="97"/>
      <c r="F202" s="98">
        <f>SUM(F200:F201)</f>
        <v>0</v>
      </c>
    </row>
    <row r="203" spans="1:6" ht="15.75" x14ac:dyDescent="0.25">
      <c r="A203" s="99"/>
      <c r="B203" s="100" t="s">
        <v>142</v>
      </c>
      <c r="C203" s="100"/>
      <c r="D203" s="100"/>
      <c r="E203" s="101"/>
      <c r="F203" s="98">
        <f>F202+F198+F193+F180+F175+F171+F140+F131+F119</f>
        <v>0</v>
      </c>
    </row>
    <row r="204" spans="1:6" ht="15.75" x14ac:dyDescent="0.25">
      <c r="A204" s="102"/>
      <c r="B204" s="103" t="s">
        <v>143</v>
      </c>
      <c r="C204" s="103"/>
      <c r="D204" s="103"/>
      <c r="E204" s="104"/>
      <c r="F204" s="98">
        <f>F203+F96+F86</f>
        <v>0</v>
      </c>
    </row>
  </sheetData>
  <mergeCells count="14">
    <mergeCell ref="A1:F1"/>
    <mergeCell ref="B15:D15"/>
    <mergeCell ref="B22:D22"/>
    <mergeCell ref="D75:F75"/>
    <mergeCell ref="B5:E5"/>
    <mergeCell ref="D7:F7"/>
    <mergeCell ref="D4:F4"/>
    <mergeCell ref="D68:F68"/>
    <mergeCell ref="C69:F69"/>
    <mergeCell ref="C70:F70"/>
    <mergeCell ref="D72:F72"/>
    <mergeCell ref="B73:E73"/>
    <mergeCell ref="A66:F66"/>
    <mergeCell ref="B29:D29"/>
  </mergeCells>
  <printOptions horizontalCentered="1"/>
  <pageMargins left="0.39370078740157483" right="0.31496062992125984" top="0.39370078740157483" bottom="0.39370078740157483" header="0" footer="0"/>
  <pageSetup scale="65" fitToHeight="0" orientation="portrait" horizontalDpi="4294967293" verticalDpi="4294967293" r:id="rId1"/>
  <headerFooter differentFirst="1">
    <oddFooter>Página &amp;P</oddFooter>
  </headerFooter>
  <rowBreaks count="3" manualBreakCount="3">
    <brk id="65" max="5" man="1"/>
    <brk id="92" max="5" man="1"/>
    <brk id="178"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Cynthia Guadalupe Rubio Osuna</cp:lastModifiedBy>
  <cp:lastPrinted>2021-09-30T21:30:48Z</cp:lastPrinted>
  <dcterms:created xsi:type="dcterms:W3CDTF">2016-01-22T15:23:15Z</dcterms:created>
  <dcterms:modified xsi:type="dcterms:W3CDTF">2021-10-27T15:05:01Z</dcterms:modified>
</cp:coreProperties>
</file>