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po1\Documents\LEYVA\2020\LICITACIONES 2020\FORTAMUN 2020\FMUM202029 PAVIMENTACION CALLE REVOLUCION\"/>
    </mc:Choice>
  </mc:AlternateContent>
  <bookViews>
    <workbookView xWindow="0" yWindow="0" windowWidth="15420" windowHeight="12360"/>
  </bookViews>
  <sheets>
    <sheet name="CATALOGO REV." sheetId="1" r:id="rId1"/>
  </sheets>
  <definedNames>
    <definedName name="_xlnm.Print_Area" localSheetId="0">'CATALOGO REV.'!$B$11:$H$233</definedName>
  </definedNames>
  <calcPr calcId="152511"/>
</workbook>
</file>

<file path=xl/calcChain.xml><?xml version="1.0" encoding="utf-8"?>
<calcChain xmlns="http://schemas.openxmlformats.org/spreadsheetml/2006/main">
  <c r="E91" i="1" l="1"/>
  <c r="E92" i="1" s="1"/>
  <c r="H159" i="1"/>
  <c r="H228" i="1" l="1"/>
  <c r="H229" i="1" s="1"/>
  <c r="H225" i="1"/>
  <c r="H226" i="1" s="1"/>
  <c r="H222" i="1"/>
  <c r="H223" i="1" s="1"/>
  <c r="H218" i="1"/>
  <c r="H217" i="1"/>
  <c r="H216" i="1"/>
  <c r="H215" i="1"/>
  <c r="H214" i="1"/>
  <c r="H213" i="1"/>
  <c r="H212" i="1"/>
  <c r="H211" i="1"/>
  <c r="H210" i="1"/>
  <c r="H209" i="1"/>
  <c r="H208" i="1"/>
  <c r="H207" i="1"/>
  <c r="H206" i="1"/>
  <c r="H203" i="1"/>
  <c r="H202" i="1"/>
  <c r="H201" i="1"/>
  <c r="H200" i="1"/>
  <c r="H199" i="1"/>
  <c r="H198" i="1"/>
  <c r="H197" i="1"/>
  <c r="H194" i="1"/>
  <c r="H193" i="1"/>
  <c r="H192" i="1"/>
  <c r="H191" i="1"/>
  <c r="H190" i="1"/>
  <c r="H189" i="1"/>
  <c r="H188" i="1"/>
  <c r="H187" i="1"/>
  <c r="H186" i="1"/>
  <c r="H185" i="1"/>
  <c r="H184" i="1"/>
  <c r="H183" i="1"/>
  <c r="H182" i="1"/>
  <c r="H181" i="1"/>
  <c r="H180" i="1"/>
  <c r="H179" i="1"/>
  <c r="H178" i="1"/>
  <c r="H177" i="1"/>
  <c r="H176" i="1"/>
  <c r="H175" i="1"/>
  <c r="H174" i="1"/>
  <c r="H173" i="1"/>
  <c r="H172" i="1"/>
  <c r="H171" i="1"/>
  <c r="H168" i="1"/>
  <c r="H167" i="1"/>
  <c r="H166" i="1"/>
  <c r="H165" i="1"/>
  <c r="H164" i="1"/>
  <c r="H163" i="1"/>
  <c r="H162" i="1"/>
  <c r="H161" i="1"/>
  <c r="H160" i="1"/>
  <c r="H158" i="1"/>
  <c r="H157" i="1"/>
  <c r="H154" i="1"/>
  <c r="H155" i="1" s="1"/>
  <c r="H151" i="1"/>
  <c r="H150" i="1"/>
  <c r="H149" i="1"/>
  <c r="H146" i="1"/>
  <c r="H145" i="1"/>
  <c r="H144" i="1"/>
  <c r="H143" i="1"/>
  <c r="H142" i="1"/>
  <c r="H141" i="1"/>
  <c r="H140" i="1"/>
  <c r="H136" i="1"/>
  <c r="H135" i="1"/>
  <c r="H134" i="1"/>
  <c r="H133" i="1"/>
  <c r="H132" i="1"/>
  <c r="H131" i="1"/>
  <c r="H130" i="1"/>
  <c r="H129" i="1"/>
  <c r="H128" i="1"/>
  <c r="H127" i="1"/>
  <c r="H126" i="1"/>
  <c r="H125" i="1"/>
  <c r="H124" i="1"/>
  <c r="H123" i="1"/>
  <c r="H122" i="1"/>
  <c r="H121" i="1"/>
  <c r="H120" i="1"/>
  <c r="H119" i="1"/>
  <c r="H116" i="1"/>
  <c r="H115" i="1"/>
  <c r="H114" i="1"/>
  <c r="H113" i="1"/>
  <c r="H112" i="1"/>
  <c r="E111" i="1"/>
  <c r="H111" i="1" s="1"/>
  <c r="H110" i="1"/>
  <c r="H109" i="1"/>
  <c r="H108" i="1"/>
  <c r="H107" i="1"/>
  <c r="H104" i="1"/>
  <c r="H103" i="1"/>
  <c r="H102" i="1"/>
  <c r="H101" i="1"/>
  <c r="H100" i="1"/>
  <c r="H99" i="1"/>
  <c r="H98" i="1"/>
  <c r="H97" i="1"/>
  <c r="H96" i="1"/>
  <c r="H93" i="1"/>
  <c r="H90" i="1"/>
  <c r="H89" i="1"/>
  <c r="H86" i="1"/>
  <c r="H85" i="1"/>
  <c r="H84" i="1"/>
  <c r="H83" i="1"/>
  <c r="H80" i="1"/>
  <c r="H79" i="1"/>
  <c r="H78" i="1"/>
  <c r="H77" i="1"/>
  <c r="H76" i="1"/>
  <c r="H75" i="1"/>
  <c r="H74" i="1"/>
  <c r="H73" i="1"/>
  <c r="H72" i="1"/>
  <c r="H69" i="1"/>
  <c r="H68" i="1"/>
  <c r="H67" i="1"/>
  <c r="H66" i="1"/>
  <c r="H65" i="1"/>
  <c r="H64" i="1"/>
  <c r="H63" i="1"/>
  <c r="H60" i="1"/>
  <c r="H59" i="1"/>
  <c r="H58" i="1"/>
  <c r="H57" i="1"/>
  <c r="H56" i="1"/>
  <c r="H55" i="1"/>
  <c r="H54" i="1"/>
  <c r="H53" i="1"/>
  <c r="H52" i="1"/>
  <c r="H51" i="1"/>
  <c r="H50" i="1"/>
  <c r="H49" i="1"/>
  <c r="H48" i="1"/>
  <c r="H47" i="1"/>
  <c r="H46" i="1"/>
  <c r="H45" i="1"/>
  <c r="H44" i="1"/>
  <c r="H43" i="1"/>
  <c r="B43" i="1"/>
  <c r="H40" i="1"/>
  <c r="H39" i="1"/>
  <c r="H38" i="1"/>
  <c r="H37" i="1"/>
  <c r="H36" i="1"/>
  <c r="H35" i="1"/>
  <c r="H34" i="1"/>
  <c r="H33" i="1"/>
  <c r="H32" i="1"/>
  <c r="H31" i="1"/>
  <c r="H30" i="1"/>
  <c r="H29" i="1"/>
  <c r="H28" i="1"/>
  <c r="H27" i="1"/>
  <c r="H26" i="1"/>
  <c r="H25" i="1"/>
  <c r="H24" i="1"/>
  <c r="H23" i="1"/>
  <c r="H22" i="1"/>
  <c r="H21" i="1"/>
  <c r="H20" i="1"/>
  <c r="H19" i="1"/>
  <c r="H16" i="1"/>
  <c r="H15" i="1"/>
  <c r="H14" i="1"/>
  <c r="H92" i="1" l="1"/>
  <c r="H195" i="1"/>
  <c r="H152" i="1"/>
  <c r="H169" i="1"/>
  <c r="H17" i="1"/>
  <c r="H137" i="1"/>
  <c r="H147" i="1"/>
  <c r="H61" i="1"/>
  <c r="H204" i="1"/>
  <c r="H219" i="1"/>
  <c r="H41" i="1"/>
  <c r="H81" i="1"/>
  <c r="H70" i="1"/>
  <c r="H87" i="1"/>
  <c r="H105" i="1"/>
  <c r="H117" i="1"/>
  <c r="H91" i="1"/>
  <c r="H94" i="1" l="1"/>
  <c r="H220" i="1"/>
  <c r="H230" i="1" l="1"/>
  <c r="H231" i="1" l="1"/>
  <c r="H232" i="1" s="1"/>
</calcChain>
</file>

<file path=xl/sharedStrings.xml><?xml version="1.0" encoding="utf-8"?>
<sst xmlns="http://schemas.openxmlformats.org/spreadsheetml/2006/main" count="417" uniqueCount="242">
  <si>
    <t>CLAVE</t>
  </si>
  <si>
    <t>DESCRIPCION</t>
  </si>
  <si>
    <t>CANTIDAD</t>
  </si>
  <si>
    <t>IMPORTE</t>
  </si>
  <si>
    <t>I.</t>
  </si>
  <si>
    <t>OBRAS PRELIMINARES</t>
  </si>
  <si>
    <t>RETIRO DE MOBILIARIO EXISTENTE, CONSISTENTE EN BANCAS, POSTES DE TOLDOS, POSTES DE PUBLICIDAD, SEÑALAMIENTO VIALES QUE SE INDIQUEN, NOMENCLATURAS DE CALLE QUE SE INDIQUEN, CESTOS DE BASURA, Y ELEMENTOS INDICADOS POR SUPERVISION.</t>
  </si>
  <si>
    <t>PG</t>
  </si>
  <si>
    <t>RETIRO Y RESGUARDO DE LUMINARIAS TIPO SPOT, CABLEADOS Y TUBERIAS DE INSTALACIONES ELECTRICAS, INCLUYE: ACOPIO, TRASLADO A DONDE INDIQUE LA SUPERVISIÓN, MANO DE OBRA, MATERIALES, HERRAMIENTA Y EQUIPO (P.U.O.T.).</t>
  </si>
  <si>
    <t>DEMOLICION DE CAJETES EN JARDINERAS, DIFERENTES SECCIONES Y ESPESORES EN CONCRETO, PRECIO UNITARIO INCLUYE: CORTE CON CORTADORA DE DISCO, LIMPIEZA, CARGA Y RETIRO DE ESCOMBRO FUERA DE LA OBRA HASTA EL LUGAR INDICADO POR LA SUPERVISION, LA MANO DE OBRA, HERRAMIENTA Y EQUIPO NECESARIO.</t>
  </si>
  <si>
    <t>ML</t>
  </si>
  <si>
    <t>TOTAL DE OBRAS PRELIMINARES</t>
  </si>
  <si>
    <t>II.</t>
  </si>
  <si>
    <t>SANEAMIENTO DE AGUA POTABLE</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</si>
  <si>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</si>
  <si>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M3</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</si>
  <si>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</si>
  <si>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PLANTILLA COMPACTADA CON EQUIPO MECANICO DE 10 CM DE ESPESOR EN ZANJAS, CON MATERIAL SELECCIONADO PRODUCTO DE EXCAVACION LIBRE DE BOLEO MAYOR DE 3". INCLUYE: CRIBADO DEL MATERIAL, ACARREOS DENTRO DE LA OBRA, INCORPORACION DE HUMEDAD, COMPACTACION DEL 85% PROCTOR, MANO DE OBRA, HERRAMIENTA Y EQUIPO NECESARIO.</t>
  </si>
  <si>
    <t>PLANTILLA COMPACTADA CON EQUIPO MECANICO DE 10 CM DE ESPESOR EN ZANJAS, CON MATERIAL SELECCIONADO PRODUCTO DE BANCO LIBRE DE BOLEO MAYOR DE 3". INCLUYE: CRIBADO DEL MATERIAL, ACARREOS DENTRO DE LA OBRA, INCORPORACION DE HUMEDAD, COMPACTACION DEL 85% PROCTOR, MANO DE OBRA, HERRAMIENTA Y EQUIPO NECESARIO.</t>
  </si>
  <si>
    <t>PZA</t>
  </si>
  <si>
    <t>SUMINISTRO Y COLOCACION DE REGISTRO HIDRAULICO DE 40x54x31 CM DE PROFUNDIDAD, DE CONCRETO POLIMERICO FC=800 KG/CM2 INCLUYE: TAPA Y CONTRAMARCO DE CONCRETO POLIMERICO REFORZADO CON FIBRA DE VIDRIO, EL CUERPO DEL REGISTRO SERA DE FIBRA DE VIDRIO CON ESPESOR DE 1/8" ENTINTADO AL COLOR DEL PISO SEGUN MUESTRA AUTORIZADA CON GRABADO  EN TAPA CON LEYENDA QUE INDIQUE  SUPERVISION, FILTRO DE 10 CM DE ESPESOR DE GRAVA TMA 3/4", CONSUMIBLES, EQUIPO, TRABAJOS DE DEMOLICION Y RETIRO DE REGISTRO EXISTENTE, HERRAMIENTA, MANO DE OBRA Y TODO LO NECESARIO PARA LA CORRECTA EJECUCIÓN DE LOS TRABAJOS, COLOCADO SOBRE PLANTILLA DE MORTERO DE CEMENTO-ARENA 1:3 DE 6 CM. DE ESPEROR, PREVIO EL NIVELADO Y COMPACTACION DEL TERRENO NATURAL. INCLUYE: MATERIALES, MANO DE OBRA, HERRAMIENTA  Y TODO LO NECESARIO PARA LA CORRECTA EJECUCIÓN DE LOS TRABAJOS. P.U.O.T.</t>
  </si>
  <si>
    <t>RELLENO COMPACTADO CON EQUIPO MECANICO MANUAL EN CAPAS DE 20 CM EN CEPA CON MATERIAL SELECCIONADO PRODUCTO DE LA EXCAVACION (CRIBADO POR LA MALLA DE 2 1/2") LIBRE DE BOLEO MAYOR DE 3" , COMPACTADO AL 90% PROCTOR. INCLUYE: CRIBADO DEL MATERIAL, ACARREOS DENTRO DE LA OBRA, INCORPORACION DE HUMEDAD, MANO DE OBRA, HERRAMIENTA Y EQUIPO NECESARIO.</t>
  </si>
  <si>
    <t>RELLENO COMPACTADO CON EQUIPO MECANICO MANUAL EN CAPAS DE 20 CM EN CEPA CON MATERIAL SELECCIONADO PRODUCTO DE BANCO LIBRE DE BOLEO MAYOR DE 3" , COMPACTADO AL 90% PROCTOR. INCLUYE: CRIBADO DEL MATERIAL, ACARREOS DENTRO DE LA OBRA, INCORPORACION DE HUMEDAD, MANO DE OBRA, HERRAMIENTA Y EQUIPO NECESARIO.</t>
  </si>
  <si>
    <t>REPOSICION DE TUBERIA DE ASBESTO-CEMENTO DE 3" DE DIAMETRO POR TUBERIA DE PVC. HIDRAULICO ANGER (RD-32.5) DE 3" DE DIAMETRO. INCLUYE: TRAZO, NIVELACION, SUMINISTRO, INSTALACION, JUNTEO, LIMPIEZA,PRUEBA HIDRAULICA, INTERCONEXION A LA RED MUNICIPAL, SONDEO PARA LA LOCALIZACION DE TUBERIA, MANO DE OBRA Y HERRAMIENTA, U.O.T.</t>
  </si>
  <si>
    <t>SUMINISTRO E INSTALACION DE CRUZ BRIDADA DE Fo.Fo. DE 3"x3" DE DIAMETRO. INCLUYE: MANIOBRAS, INSTALACION, LIMPIEZA, PRUEBA HIDRAULICA, MANO DE OBRA Y HERRAMIENTA.</t>
  </si>
  <si>
    <t>SUMINISTRO E INSTALACION DE VALVULA DE Fo.Fo. BRIDADA TIPO COMPUERTA VASTAGO FIJO DE 3"  DE DIAMETRO. INCLUYE: MANIOBRAS, INSTALACION, LIMPIEZA, PRUEBA HIDRAULICA, MANO DE OBRA Y  HERRAMIENTA.</t>
  </si>
  <si>
    <t>SUMINISTRO E INSTALACION DE EXTREMIDAD CAMPANA DE PVC HIDRAULICO ANGER DE 3" DE DIAMETRO. INCLUYE: MANIOBRAS, INSTALACION, LIMPIEZA, PRUEBA HIDRAULICA, MANO DE OBRA Y  HERRAMIENTA.</t>
  </si>
  <si>
    <t>SUMINISTRO E INSTALACION DE EXTREMIDAD ESPIGA DE PVC HIDRAULICO ANGER DE 3" DE DIAMETRO. INCLUYE: MANIOBRAS, INSTALACION, LIMPIEZA, PRUEBA HIDRAULICA, MANO DE OBRA Y  HERRAMIENTA.</t>
  </si>
  <si>
    <t>SUMINISTRO E INSTALACION DE TORNILLOS CON TUERCA Y CABEZA HEXAGONAL DE 5/8" x 3 1/2"  DE DIAMETRO. INCLUYE: MANIOBRAS, INSTALACION, LIMPIEZA, PRUEBA HIDRAULICA, MANO DE OBRA Y  HERRAMIENTA.</t>
  </si>
  <si>
    <t>SUMINISTRO E INSTALACION DE EMPAQUE DE NEOPRENO DE 3" DE DIAMETRO. INCLUYE: MANIOBRAS, INSTALACION, LIMPIEZA, PRUEBA HIDRAULICA, MANO DE OBRA Y  HERRAMIENTA.</t>
  </si>
  <si>
    <t>ELABORACION DE TAPA PROVISIONAL DE MADERA PARA CAJA DE OPERACIÓN DE VALVULAS, SEGÚN PROYECTO. INCLUYE: COLOCACION, MATERIALES, MANO DE OBRA Y HERRAMIENTA.</t>
  </si>
  <si>
    <t>SUMINISTRO Y COLOCACION DE MARCO CON TAPA DE Fo.Fo. DE 50 x 50 CM. TIPO PESADO. CON LEYENDA DE AGUA POTABLE. INCLUYE: MANIOBRAS, ACARREOS, MATERIAL, MANO DE OBRA Y HERRAMIENTA</t>
  </si>
  <si>
    <t>SUMINISTRO Y COLOCACION DE CONTRAMARCO SENCILLO DE 1.10 Mt. CON CANAL DE 4" DE PERALTE. INCLUYE: MANIOBRAS, ACARREOS, MATERIAL, MANO DE OBRA Y HERRAMIENTA.</t>
  </si>
  <si>
    <t>CONSTRUCCION DE ATRAQUES DE CONCRETO F´C=200 KG/CM2 T.M.A. 3/4 REV. NORMAL. ELABORADO EN OBRA. INCLUYE: ELABORACION, COLADO Y VIBRADO DE CONCRETO, CIMBRADO Y DESCIMBRADO, MATERIALES, MANO DE OBRA, HERRAMIENTA Y EQUIPO NECESARIO.</t>
  </si>
  <si>
    <t>CARGA Y RETIRO DE MATERIAL MIXTO, SOBRANTE NO UTILIZABLE PRODUCTO DE LOS TRABAJOS REALIZADOS, FUERA DE LA OBRA HASTA EL SITIO AUTORIZADO, SEGUN LO INDIQUE LA SUPERVISION. INCLUYE: ACARREOS DENTRO DE LA OBRA, MANO DE OBRA, HERRAMIENTA Y EQUIPO NECESARIO.</t>
  </si>
  <si>
    <t>TOTAL DE SANEAMIENTO DE AGUA POTABLE</t>
  </si>
  <si>
    <t>III.</t>
  </si>
  <si>
    <t>SANEAMIENTO DE RED DE DRENAJE</t>
  </si>
  <si>
    <t>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t>
  </si>
  <si>
    <t>PLANTILLA COMPACTADA CON EQUIPO MECANICO DE 10 CM DE ESPESOR EN ZANJAS, CON MATERIAL SELECCIONADO PRODUCTO DE BANCO LIBRE DE BOLEO MAYOR DE 3". INCLUYE: CRIBADO DEL MATERIAL, ACARREOS DENTRO DE LA OBRA, INCORPORACION DE HUMEDAD, COMPACTACION DEL 85% PROCTOR, MANO DE OBRA, , HERRAMIENTA Y EQUIPO NECESARIO.</t>
  </si>
  <si>
    <t>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t>
  </si>
  <si>
    <t>REPOSICION DE TUBERIA DE ALBAÑAL DE CONCRETO DE 8" DE DIAM. POR TUBERIA DE PVC SANITARIO CON COPLE INTEGRAL (SDR-35) DE 8"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</si>
  <si>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</si>
  <si>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</si>
  <si>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</si>
  <si>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ARMADO CON VARILLA CORRUGADA DEL No.3 @ 10 CM, AMBOS SENTIDOS SOLDADAS, MARCO A BASE DE ANGULO DE FIERRO DE 1 1/2" x 1 1/2" x 1/8" Y CONTRAMARCO CON ANGULO DE FIERRO DE 2" x 2" x 1/8" DE ESPESOR. INCLUYE: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t>
  </si>
  <si>
    <t>DEMOLICION TOTAL DE POZOS DE VISITA TIPO COMUN, HASTA 3.00 M DE PROFUNDIDAD, POR NO DAR LOS NIVELES Y/O ALINEACION DE LA RED DE ALCANTARILLADO DE PROYECTO. INCLUYE: CARGA Y RETIRO DE ESCOMBRO FUERA DE OBRA HASTA EL LUGAR INDICADO POR LA SUPERVISION, MANO DE OBRA, HERRAMIENTA Y EQUIPO NECESARIO.</t>
  </si>
  <si>
    <t>CORTE Y DESCABECE DE POZO DE VISITA PARA DAR NIVEL DE RASANTE Y PERMITIR LA LIBRE CIRCULACION DE MAQUINARIA. INCLUYE : RECUPERACION DEL BROCAL EN SU CASO, CARGA Y RETIRO DE ESCOMBRO FUERA DE OBRA HASTA EL LUGAR INDICADO POR SUPERVISION, MANO DE OBRA Y  HERRAMIENTA.</t>
  </si>
  <si>
    <t>TERMINACION DE POZO DE VISITA TIPO COMUN HASTA 1.00 MTO. PARA DAR NIVEL  DE RASANTE DE PROYECTO. INCLUYE: CORTE CON CORTADORA DE DISCO,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DESAZOLVE Y LIMPIEZA EN CASO NECESARIO; EXCAVACION Y RELLENO COMPACTADO AL 95% EN CAPAS DE 20 CM. ACOPIO, CARGA Y RETIRO DE ESCOMBRO FUERA DE OBRA HASTA EL SITIO AUTORIZADO, SEGUN INDIQUE SUPERVISION, SEÑALAMIENTO PREVENTIVO, MATERIALES, MANO DE OBRA, HERRAMIENTA Y EQUIPO NECESARIO. (NO INCLUYE BROCAL DE Fo.Fo.)</t>
  </si>
  <si>
    <t>ELABORACION DE TAPA DE PROVISIONAL DE MADERA PARA POZO DE VISITA PARA PERMITIR EL TRANSITO DEL EQUIPO DE  CONSTRUCCION. INCLUYE: COLOCACION, MATERIALES, MANO DE OBRA Y HERRAMIENTA.</t>
  </si>
  <si>
    <t>SUMINISTRO Y COLOCACION DE BROCAL DE Fo.Fo. CIEGO TIPO PESADO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</si>
  <si>
    <t>CONSTRUCCION DE POZO DE VISITA TIPO COMUN DE 3.00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</si>
  <si>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TOTAL DE SANEAMIENTO DE RED DE DRENAJE</t>
  </si>
  <si>
    <t>IV.</t>
  </si>
  <si>
    <t>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</si>
  <si>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</si>
  <si>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GUARNICIÓN DE CONCRETO ANCLADA EN PAVIMENTO F´c=150 kg/cm2. R.N. T.M.A. 19 MM. DE 15X20X20 CM DE SECCION TRAPEZOIDAL, CON JUNTAS DE EXPANSION A CADA 4.50 M. CON CARTON ASFALTADO DE 3/8" DE ESPESOR. ANCLAJE DE VARILLA #5 A CADA 60 CM EN CONCRETO HIDRAULICO, INCLUYE:  CIMBRA, DESCIMBRADO, ELABORACION, COLADO, VIBRADO Y CURADO DEL CONCRETO,  TRANSPORTE A LA SIGUIENTE POSICION, MATERIALES, MANO DE OBRA Y HERRAMIENTA</t>
  </si>
  <si>
    <t>CONFINAMIENTO DE GUARNICION CON MATERIAL SELECCIONADO PRODUCTO DE LA EXCAVACION, LIBRE DE BOLEOS DE MAS DE 3", PRODUCTO DE LA EXCAVACION: INCLUYE MANO DE OBRA Y HERRAMIENTA.</t>
  </si>
  <si>
    <t>SUMINISTRO Y APLICACIÓN DE PINTURA VINILICA AHULADA MARCA COMEX O SIMILAR,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</si>
  <si>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</si>
  <si>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FABRICACIÓN DE GUARNICIÓN TIPO RECTANGULAR EN CAJETE DE JARDINERAS, A BASE DE CONCRETO DE 23x20 CM. RESISTENCIA DE F'C= 150 KG/CM2, ACABADO ESTAMPADO CON COLOR INTEGRAL MODELO CENEFA LADRILLO COLOR MANDARINA, DESMOLDANTE COLOR CHOCOLATE CON APLICACIÓN DE SELLADOR ACRÍLICO TRANSPARENTE, INCLUYE: CONFINAMIENTO, PRUEBAS DE LABORATORIO,  BOLEADO DE FILOS SUPERIORES, MATERIALES, CIMBRA METÁLICA, CURADO, VIBRADO A SISTEMA MECÁNICO, EQUIPO, MANO DE OBRA, HERRAMIENTA Y TODO LO NECESARIO PARA LA CORRECTA EJECUCIÓN DE LOS TRABAJOS.</t>
  </si>
  <si>
    <t>TOTAL DE GUARNICIONES</t>
  </si>
  <si>
    <t>V</t>
  </si>
  <si>
    <t>CONSTRUCCIÓN DE BANQUETAS</t>
  </si>
  <si>
    <t>M2</t>
  </si>
  <si>
    <t>DEMOLICION DE BANQUETAS, FIRMES Y/O RAMPAS EN COCHERAS (ESPESOR PROMEDIO DE 15 CM) DE CONCRETO (CON O SIN ARMADO)  EXISTENTES POR ENCONTRARSE EN MALAS CONDICIONES Y/O NO DAR LOS NIVELES DE PROYECTO . INCLUYE: CORTE CON CORTADORA DE DISCO, LIMPIEZA, CARGA Y RETIRO DE ESCOMBRO FUERA DE LA OBRA HASTA EL LUGAR INDICADO POR LA SUPERVISION, LA MANO DE OBRA, HERRAMIENTA Y EQUIPO NECESARIO.</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</si>
  <si>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</si>
  <si>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RELLENO COMPACTADO CON EQUIPO MECANICO CON MATERIAL SELECCIONADO PRODUCTO DE BANCO, LIBRE DE BOLEO MAYOR DE 3", EN CAPAS DE 20 CM, COMPACTADO AL 85% PROCTOR, EN AREAS DE BANQUETAS Y ADYACENTES, PARA DAR NIVELES DE PROYECTO, SEGUN INDICACIONES DE SUPERVISION. INCLUYE: CRIBADO DEL MATERIAL, ACARREOS DENTRO DE LA OBRA, INCORPORACION DE HUMEDAD, MANO DE OBRA, HERRAMIENTA Y EQUIPO NECESARIO.</t>
  </si>
  <si>
    <t>RELLENO COMPACTADO CON EQUIPO MECANICO CON MATERIAL SELECCIONADO PRODUCTO DE EXCAVACION EN CORTE,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</si>
  <si>
    <t>PINTADO DE SIMBOLO INTERNACIONAL PERSONAS CON CAPACIDADES DIFERENTES EN DISEÑO Y DIMENSIONES SEGUN LA NORMATIVIDAD VIGENTE (N.T.C. DEL REGLAMENTO DE CONSTRUCCIONES PARA EL ESTADO DE B.C. SUR), EN RAMPAS DE ACCESO. LA FIGURA Y SU CONTORNO SERA CON PINTURA EN COLOR AMARILLO TRANSITO. INCLUYE: LIMPIEZA Y PREPARACION DE LA SUPERFICIE, TRAZOS NECESARIOS, MOLDES, MATERIALES, MANO DE OBRA, HERRAMIENTA NECESARIA</t>
  </si>
  <si>
    <t>SUMINISTRO Y APLICACION DE PINTURA EN COLOR AZUL PANTONE No. 294, SEGUN LA NORMATIVIDAD VIGENTE (N.T.C. DEL REGLAMENTO DE CONSTRUCCIONES PARA EL ESTADO DE B.C. SUR), EN RAMPAS DE ACCESO A PERSONAS CON CAPACIDADES DIFERENTES. INCLUYE: LIMPIEZA Y PREPARACION DE LA SUPERFICIE, TRAZOS NECESARIOS, MATERIALES, MANO DE OBRA, HERRAMIENTA NECESARIA</t>
  </si>
  <si>
    <t>RETIRO, DE POSICIÓN Y CUIDADOS DE PLANTAS, ARBOLES, PALMERAS EXISTENTES DE CUALQUIER ESPECIE Y DE DIMENSIONES VARIABLES, PARA TRASPLANTE DE NUEVO EN LA OBRA, SEGUN INDICACIONES DEL SUPERVISOR. INCLUYE: EXCAVACION, BANQUEO, EQUIPO PARA SU CARGA Y ACARREO, HASTA EL SITIO ADECUADO, DONDE TENGAN LOS CUIDADOS NECESARIOS ANTES DE SU TRASPLANTE, TIERRA VEGETAL, MANTENIMIENTO Y RIEGO POR DOS MESES DESPUES DEL TRASPLANTE EN EL NUEVO SITIO DE LA OBRA, FESTIRSIDA, ENRAIZADORES, MANO DE OBRA, GRUA, EQUIPO, HERRAMIENTA, PODA Y LIMPIEZA. (P.U.O.T)</t>
  </si>
  <si>
    <t>TOTAL DE CONSTRUCCIÓN DE BANQUETAS</t>
  </si>
  <si>
    <t>VI.</t>
  </si>
  <si>
    <t>MOBILIARIO URBANO</t>
  </si>
  <si>
    <t>SUMINISTRO Y COLOCACIÓN DE BANCA ESTILO COLONIAL PARA CUATRO PERSONAS SIMILAR A LAS EXISTENES EN CENTRO HISTORICO, FUNDIDA EN HIERRO GRIS, CON ASIENTO EN ACERO AL CARBÓN, TORNILLERÍA DE ENSAMBLE GALVANIZADA, PINTURA ANTICORROSIVA Y PINTURA COLOR SEÑALADO EN PROYECTO MARCA COMEX, LINEA METALRUSTIC O SIMILAR EN CALIDAD Y PRECIO, INCLUYE: ESCUDO PERSONALIZADO Y FIJACIÓN A PISO CON TAQUETE EXPANDIBLE GALVANIZADO, HERRAMIENTA Y EQUIPO.</t>
  </si>
  <si>
    <t>SUMINISTRO Y COLOCACIÓN DE CONTENEDOR DE BASURA ESTILO COLONIAL CON DIMENSIONES DE 0.69 MTS DE DIÁMETRO Y 0,97 MTS DE ALTO CON BASE EN VASIADO DE ALUMINIO DE FORMA HEXAGONAL EN SU SECCIÓN TRANSVERSAL O SIMILIAR AL EXISTENTE EN CENTRO HISTORICO. CONSTA DE CUERPO Y BASE FUNDIDOS; ADEMÁS DE UN CONTENEDOR DE BASURA DE FIBRA DE VIDRIO O PLÁSTICO, MALLA PERFORADA CAL. 16, LAMINA  3/16" PARA FONDO Y TAPADERA, SOLERA DE 1 1/2" X 3/16", ANCLAJES CON TORNILLERIA GALVANIZADA, PINTURA ANTICORROSIVA Y PINTURA COLOR SEÑALADO EN PROYECTO MARCA COMEX, LÍNEA METALRUSTIC O SIMILAR EN CALIDAD Y PRECIO. INCLUYE TAPA CON REJILLA GIRABLE, CORTES PARA FABRICACIÓN E INSTALACIÓN DE TODO CON UNIONES EN SOLDADURA 6011 1/8" Y SECCIÓN PARA PUERTA DE ACCESO CON PASADOR PARA CERRAR Y ESCUDO PERSONALIZADO AL FRENTE, HERRAMIENTA Y EQUIPO.</t>
  </si>
  <si>
    <t>SUMINISTRO Y COLOCACIÓN DE BOLARDO ESTILO COLONIAL MARCA MONOPARK O SIMILIAR AL EXISTENTE EN CENTRO HISTORICO, FUNDIDO EN HIERRO, EN ACERO AL CARBÓN, TORNILLERIA DE ENSAMBLE GALVANIZADA, PINTURA ANTICORROSIVA Y PINTURA COLOR SEÑALADO EN PROYECTO MARCA COMEX, LÍNEA METALRUSTIC O SIMILAR EN CALIDAD Y PRECIO, INCLUYE: ESCUDO PERSONALIZADO Y FIJACIÓN A PISO CON TAQUETE EXPANDIBLE GALVANIZADO, HERRAMIENTO Y EQUIPO.</t>
  </si>
  <si>
    <t>SUMINISTRO Y COLOCACION DE PORTABICICLETAS,A BASE DE PERFIL REDONDO LISO DE 3/4" DE DIAMETRO, Y CUADRADO DE 1 1/2" COMO BASTIDOR, DE 2.22 m x 0.60 m, FIJADO A BANQUETA MECANICAMENTE. INCLUYE: PRIMARIO ANTICORROSIVO, PINTURA DE ESMALTE ALQUIDALICO MATE, COLOR NEGRO. SEGUN ESPECIFICACIONES Y PLANO DE PROYECTO.</t>
  </si>
  <si>
    <t>TOTAL DE MOBILIARIO URBANO</t>
  </si>
  <si>
    <t>VII.</t>
  </si>
  <si>
    <t>TERRACERIAS</t>
  </si>
  <si>
    <t>TRAZO Y NIVELACION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</si>
  <si>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EXCAVACION Y/O CORTE POR MEDIOS MECANICOS EN TERRENO CON CUALQUIER CLASIFICACION PARA LA ELABORACION DE CAJA, CON ESPESOR VARIABLE PARA DAR EL NIVEL DE SUBRASANTE. INCLUYE: ESCARIFICADO, ACAMELLONADO DEL MATERIAL PARA SER RETIRADO, Y EL EQUIPO NECESARIO.</t>
  </si>
  <si>
    <t>CARGA Y ACARREO POR MEDIOS MECANICOS DEL MATERIAL PRODUCTO DEL CORTE NO UTILIZABLE PARA EL PRIMER KILOMETRO DE DISTANCIA. INCLUYE EL EQUIPO NECESARIO</t>
  </si>
  <si>
    <t>M3-KM</t>
  </si>
  <si>
    <t>AFINE DE TERRACERIAS PARA DAR NIVELES DE PROYECTO DEFINITIVOS. INCLUYE: ESCARIFICADO, APERTURA DE CAJA, PAPEO DEL MATERIAL MAYOR A 3" MANUAL, FORMACION DE LA CAPA SUBRASANTE, INCORPORACION DE HUMEDAD OPTIMA, TENDIDO, AFINE Y COMPACTACION AL 95% DE SU  PVSM DE LA PRUEBA PROCTOR MODIFICADA  (ASSHTO), CON MATERIAL SELECCIONADO PRODUCTO DE CORTES, CARGA Y ACARREOS. CON UN ESPESOR DE 30 CM, EN TERRENO CON CUALQUIER CLASIFICACION. INCLUYE. LA MANO DE OBRA, Y EQUIPO NECESARIO</t>
  </si>
  <si>
    <t>TOTAL DE TERRACERIAS</t>
  </si>
  <si>
    <t>VIII.</t>
  </si>
  <si>
    <t>PAVIMENTACIÓN</t>
  </si>
  <si>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</si>
  <si>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DEMOLICION DE CARPETA ASFALTICA Y RETIRO DE BASE HIDRAULICA EXISTENTE, POR MEDIOS MECANICOS. INCLUYE: ESCARIFICADO, DISGREGADO, ACAMELLONADO, EN ZONAS DE CRUCEROS CON OTRAS AVENIDAS REALIZAR EL CORTE PREVIO CON DISCO DE 3 MM. (1/8”) DE ANCHO, CON CORTADORA EN PAVIMENTO DE CONCRETO HIDRÁULICO Y/O ASFALTO, PARA EL PERFILADO EN BOCACALLES, CARGA Y ACARREOS FUERA DE OBRA HASTA EL TIRADERO AUTORIZADO DEL MATERIAL NO UTILIZABLE, SEÑALAMIENTO PREVENTIVO, LA MANO DE OBRA PARA LAS OPERACIONES MECANICAS, HERRAMIENTA Y EQUIPO NECESARIO.</t>
  </si>
  <si>
    <t>DEMOLICION DE PAVIMENTO DE CONCRETO HIDRAULICO Y RETIRO DE BASE HIDRAULICA EXISTENTE, POR MEDIOS MECANICOS. INCLUYE: ESCARIFICADO, DISGREGADO, ACAMELLONADO, EN ZONAS DE CRUCEROS CON OTRAS AVENIDAS REALIZAR EL CORTE PREVIO CON DISCO DE 3 MM. (1/8”) DE ANCHO, CON CORTADORA EN PAVIMENTO DE CONCRETO HIDRÁULICO Y/O ASFALTO, PARA EL PERFILADO EN BOCACALLES, CARGA Y ACARREOS FUERA DE OBRA HASTA EL TIRADERO AUTORIZADO DEL MATERIAL NO UTILIZABLE, SEÑALAMIENTO PREVENTIVO, LA MANO DE OBRA PARA LAS OPERACIONES MECANICAS, HERRAMIENTA Y EQUIPO NECESARIO.</t>
  </si>
  <si>
    <t>TRATAMIENTO Y CONFORMACION DE LA SUBRASANTE POR MEDIOS MECANICOS CON MATERIAL SELECCIONADO DEL LUGAR. INCLUYE: ESCARIFICADO, CORTE PARA LA ELABORACION DE CAJA (ESPESOR DE HASTA 15 CM), ACAMELLONADO, INCORPORACION DE HUMEDAD OPTIMA, PAPEO, TENDIDO, AFINE Y COMPACTACION AL 95% DE SU PVSM. DE LA PRUEBA PROCTOR MODIFICADA (ASSHTO). CON UN ESPESOR DE 20 CM, COMPACTOS, CARGA Y ACARREOS FUERA DE OBRA HASTA EL SITIO AUTORIZADO DEL MATERIAL EXCEDENTE; TRAZO Y NIVELACION PARA DAR NIVELES DE PROYECTO, LA MANO DE OBRA Y EL EQUIPO NECESARIO. P.U.O.T.</t>
  </si>
  <si>
    <t>CONSTRUCCION  DE  BASE  HIDRAULICA  CON  MATERIAL PETREO A TAMAÑO MAXIMO DE 1 1/2", PARCIALMENTE TRITURADO PROVENIENTE DE BANCO. INCLUYE: ACARREOS, INCORPORACION DE HUMEDAD, HOMOGENIZACION, TENDIDO, AFINE Y COMPACTACION AL 100% DE SU PVSM, ESPESOR DE 15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</si>
  <si>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</si>
  <si>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</si>
  <si>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TOTAL DE PAVIMENTACIÓN</t>
  </si>
  <si>
    <t>IX.</t>
  </si>
  <si>
    <t>SEÑALAMIENTO VERTICAL Y HORIZONTAL</t>
  </si>
  <si>
    <t>SUMINISTRO Y COLOCACION LETRERO INFORMATIVO DE LA OBRA" DE DOSCIENTOS CUARENTA Y CUATRO CENTÍMETROS (244 CM), POR CUATROCIENTOS OCHENTA Y OCHO CENTÍMETROS (488 CM), CON LA LEYENDA Y LOGOTIPOS QUE OPORTUNAMENTE SE LE PROPORCIONE. CADA LETRERO SE FORMARÁ CON UN BASTIDOR METÁLICO CON PERFILES COMERCIALES ADECUADOS Y RESISTENTES A LA ACCIÓN DEL VIENTO. SOPORTADOS CON COLUMNAS DE ACERO ESTRUCTURAL A-36 GALVANIZADAS DE TIPO IPR DE 4”X4” X 22.3 KG/M Y ANCLADAS CON CUATRO (4) ANCLAS DE ACERO COMERCIAL DE UNA (1) PULGADA DE DIÁMETRO EN CADA COLUMNA, AHOGADAS EN MUERTOS DE CONCRETO F´C=200 KG/CM2. TMA ¾, REV. NORMAL. SOBRE EL BASTIDOR SE COLOCARÁ UNA LÁMINA DEL NÚMERO DIECIOCHO (18) DOBLÁNDOLA HACIA ATRÁS Y ATORNILLÁNDOLA EN TODO EL PERÍMETRO. PARA EL FONDO DEL LETRERO, LOGOTIPOS Y LA LEYENDA ALUSIVA, ASÍ COMO EN LA ESTRUCTURA METÁLICA SE USARÁ PRIMER ANTICORROSIVO, PINTURA DE ESMALTE DE COLOR PREVIAMENTE AUTORIZADO. SE LE DARÁ UN MANTENIMIENTO ADECUADO APLICANDO UN REPINTADO CUANDO SE LE INDIQUE.</t>
  </si>
  <si>
    <t>SUMINISTRO Y COLOCACION DE SEÑAL TIPO REGLAMENTARIA (RESTRICTIVA Y/O PREVENTIVA) SEGUN NORMAS DE LA DIRECCION DE TRANSITO MUNICIPAL DE 61 x 61 CM SIN CEJA FABRICADA EN LAMINA GALVANIZADA CAL.16 CON POSTE CUADRADO DE 1 1/2" x 1 1/2" CAL.14  SUJETA CON TORNILLOS 3/8" x 3" Y TUERCAS CON GUASA DE PRESION, LAS IMPRESIONES DE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</si>
  <si>
    <t>SUMINISTRO Y COLOCACIÓN DE NOMENCLATURA ESTILO COLONIAL  DE 3 MTS DE ALTO, CON BASE FUNDIDA EN ALUMINIO O SIMILIAR AL EXISTENTE EN CENTRO HISTORICO, TORNILLERÍA DE ENSAMBLE GALVANIZADA Y PINTURA SEÑALADA EN PROYECTO MARCA COMEX, LÍNEA METALRUSTIC O SIMILAR EN CALIDAD Y PRECIO, INCLUYE: HERRAMIENTA Y EQUIPO.</t>
  </si>
  <si>
    <t>PINTURA DE RAYA CENTRAL, SE PINTARA UN ANCHO DE 10 CM DE COLOR PREVIAMENTE AUTORIZADO CON PINTURA PARA TRAFICO MARCA SEMEX O EQUIVALENTE, Y SE LE APLICARA UN REFLEJANTE CON MICROESFERA, Y SU APLICACION SERA SEGUN LO INDICADO EN EL MANUAL DE DISPOSITIVOS PARA EL CONTROL DEL TRANSITO EN CALLES Y CARRETERAS INCLUYE: MATERIALES MANO DE OBRA Y HERRAMIENTA</t>
  </si>
  <si>
    <t>RAYAS PARA CRUCE DE PEATONES: SUMINISTRO Y APLICACION DE PINTURA PARA TRAFICO DE COLOR AMARILLO MARCA SEMEX O EQUIVALENTE Y SE LE APLICARA UN REFLEJANTE CON MICROESFERA,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</si>
  <si>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APLICACIÓN DE PINTURA PARA TRAFICO DE COLOR PREVIAMENTE AUTORIZADO, MARCA SEMEX O EQUIVALENTE Y SE LE APLICARA UN REFLEJANTE CON MICROESFERA.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</si>
  <si>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LIMITACION DE CICLOVIA, SE PINTARA UN ANCHO DE 10 CM DE COLOR PREVIAMENTE AUTORIZADO CON PINTURA PARA TRAFICO MARCA SEMEX O EQUIVALENTE, Y SE LE APLICARA UN REFLEJANTE CON MICROESFERA, Y SU APLICACION SERA SEGUN LO INDICADO EN EL MANUAL DE DISPOSITIVOS PARA EL CONTROL DEL TRANSITO EN CALLES Y CARRETERAS INCLUYE: MATERIALES MANO DE OBRA Y HERRAMIENTA</t>
  </si>
  <si>
    <t xml:space="preserve">PINTURA DE SEÑAL DE SENTIDO DE CIRCULACION, SE PINTURA EL AREA DEL SENTIDO VEHICULAR DE COLOR PREVIAMENTE AUTORIZADO CON PINTURA PARA TRAFICO MARCA SEMEX O EQUIVALENTE, , Y SE LE APLICARA UN REFLEJANTE CON MICROESFERA, Y SU APLICACION SERA SEGUN LO INDICADO EN EL MANUAL DE DISPOSITIVOS PARA EL CONTROL DEL TRANSITO EN CALLES Y CARRETERAS  INCLUYE: COLOCACION, MATERIAL, MANO DE OBRA, HERRAMIENTA Y EQUIPO. </t>
  </si>
  <si>
    <t xml:space="preserve">PINTURA DE INDICACION DE CARRIL DE CICLOVIA, SE PINTURA EL AREA DEL CARRIL DE CICLOVIA DE COLOR PREVIAMENTE AUTORIZADO CON PINTURA PARA TRAFICO MARCA SEMEX O EQUIVALENTE, , Y SE LE APLICARA UN REFLEJANTE CON MICROESFERA, Y SU APLICACION SERA SEGUN LO INDICADO EN EL MANUAL DE DISPOSITIVOS PARA EL CONTROL DEL TRANSITO EN CALLES Y CARRETERAS  INCLUYE: COLOCACION, MATERIAL, MANO DE OBRA, HERRAMIENTA Y EQUIPO. </t>
  </si>
  <si>
    <t xml:space="preserve">PINTURA DE SEÑAL DE CARRIL SE BUS, SE PINTURA EL AREA DELCARRIL DE BUS DE COLOR PREVIAMENRE AUTORIZADO CON PINTURA PARA TRAFICO MARCA SEMEX O EQUIVALENTE, , Y SE LE APLICARA UN REFLEJANTE CON MICROESFERA, Y SU APLICACION SERA SEGUN LO INDICADO EN EL MANUAL DE DISPOSITIVOS PARA EL CONTROL DEL TRANSITO EN CALLES Y CARRETERAS  INCLUYE: COLOCACION, MATERIAL, MANO DE OBRA, HERRAMIENTA Y EQUIPO. </t>
  </si>
  <si>
    <t>TOTAL DE SEÑALAMIENTO VERTICAL Y HORIZONTAL</t>
  </si>
  <si>
    <t>X.</t>
  </si>
  <si>
    <t>ALUMBRADO PUBLICO</t>
  </si>
  <si>
    <t>CIMENTACIÓN TRAPEZOIDAL DE CONCRETO DE 30x30 EN CORONA Y 60x60 EN BASE, CON ALTURA DE 70 Cm., F´c=200 Kg/Cm2 ARMADA CON VARILLA N° 3 Y 4 SEGÚN SE INDICA EN PLANOS,  ANCLAJE ADECUADO, TUBO CONDUIT PARED GRUESA DE 1" DE REGISTRO A PARTE SUPERIOR DE PEDESTAL</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</si>
  <si>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</si>
  <si>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CANALIZACIÓN ELÉCTRICA A BASE DE TUBERÍA PAD DE 1-1/2" DE Ø INCLUYE CARGO DIRECTO POR EL COSTO DE MANO DE OBRA Y MATERIALES REQUERIDOS, FLETE A OBRA, ACARREO, TRAZO, CORTE, COLOCACIÓN, GUÍA DE ALAMBRE, FIJACIÓN, LIMPIEZA Y RETIRO DE SOBRANTES FUERA DE OBRA, EQUIPO DE SEGURIDAD, INSTALACIONES ESPECÍFICAS, DEPRECIACIÓN Y DEMÁS CARGOS DERIVADOS DEL USO DE EQUIPO Y HERRAMIENTA, EN CUALQUIER NIVEL.</t>
  </si>
  <si>
    <t>SUMINISTRO Y COLOCACIÓN DE REGISTRO ELÉCTRICO DE 40x40x60 Cm, A BASE DE CONCRETO F'c = 150 Kg/Cm2. T.M.A. 3/4". REV. DE 8 A 10 CM. CON UN ESPESOR DE 10 CM. PISO DE GRAVA, APLANADO INTERIOR PULIDO FINO, MARCO Y CONTRAMARCO METALICOS GALVANIZADOS ÁNGULO 1 1/2"x 1/4" Y TAPA DE CONCRETO ARMADO CON VARILLA CORRUGADA ALTA RESISTENCIA DEL No.2 @ 10 CM. AMBOS SENTIDOS SOLDADAS, F'c = 250 Kg/Cm2. T.M.A. 3/4". REVENIMIENTO DE 8 A 10 CM. (TAPA COLADA EN SITIO DE ACUERDO A LOS ACABADOS DE BANQUETAS SEGÚN PROYECTO).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SOLDAR, LA TAPA DEL REGISTRO AL CONTRAMARCO DEL MISMO Y EL SELLADO DEL INTERIOR DE LOS DUCTOS DE LA CANALIZACION CON SILICON DE POLIURETANO TIPO A1, MINIMO 15 CM, CUBRIENDO EL ESPESOR DE LA PARED DEL REGISTRO)
NOTA: EL REGISTRO DEBERA SER PRECOLADO FUERA DEL SITIO DE LA OBRA</t>
  </si>
  <si>
    <t>SUMINISTRO Y COLOCACIÓN DE REGISTRO ELÉCTRICO DE 60x60x60 Cm, A BASE DE CONCRETO F'c = 150 Kg/Cm2. T.M.A. 3/4". REV. DE 8 A 10 CM. CON UN ESPESOR DE 10 CM. PISO DE GRAVA, APLANADO INTERIOR PULIDO FINO, MARCO Y CONTRAMARCO METALICOS GALVANIZADOS ÁNGULO 1 1/2"x 1/4" Y TAPA DE CONCRETO ARMADO CON VARILLA CORRUGADA ALTA RESISTENCIA DEL No.2 @ 10 CM. AMBOS SENTIDOS SOLDADAS, F'c = 250 Kg/Cm2. T.M.A. 3/4". REVENIMIENTO DE 8 A 10 CM. (TAPA COLADA EN SITIO DE ACUERDO A LOS ACABADOS DE BANQUETAS SEGÚN PROYECTO).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SOLDAR, LA TAPA DEL REGISTRO AL CONTRAMARCO DEL MISMO Y EL SELLADO DEL INTERIOR DE LOS DUCTOS DE LA CANALIZACION CON SILICON DE POLIURETANO TIPO A1, MINIMO 15 CM, CUBRIENDO EL ESPESOR DE LA PARED DEL REGISTRO)
NOTA: EL REGISTRO DEBERA SER PRECOLADO FUERA DEL SITIO DE LA OBRA</t>
  </si>
  <si>
    <t>SUMINISTRO Y COLOCACIÓN DE CABLE DE ALUMINIO TRIPLEX XLP No. (2-2+1-2 )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</si>
  <si>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 xml:space="preserve">PAGO DE UNIDAD DE VERIFICACIÓN CERTIFICADO POR LA SECRETARIA DE ENERGÍA, AVALANDO LA INSTALACIÓN ELÉCTRICA DEL SISTEMA DE ALUMBRADO. (CONSIDERAR UN PAGO POR CADA MURETE DE MEDICION). INCLUYE: FIRMA DE PERITO RESPONSABLE. </t>
  </si>
  <si>
    <t>SUMINISTRO Y COLOCACIÓN DE CONTACTOR DE COMBINACION DE ALUMBRADO MONOFÁSICO, 220 VOLTS., 30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</si>
  <si>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CENTRO DE CARGA SQUARE-D NEMA 3R MONOFÁSICO 120/240 VOLTS.,8 ESPACIOS Y BARRAS DE 100 AMPERES, CAJA 3 R Y ZAPATAS PRINCIPALES, CATALOGO QO8L100GRB,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</si>
  <si>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</si>
  <si>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Y COLOCACIÓN DE BASE DE MEDICIÓN MS-03 (100 A) MONOFÁSICA 220/127 VOLTS., COMPLETA, CABLEADA CON TRES CABLES CALIBRE 4/0 AWG PARA FASES Y NEUTRO, INTERRUPTOR PRINCIPAL 2X30, TUBO GALVANIZADO Y MUFA DE 1 1/4" Ø, TUBO DE RETENIDA PARED GRUESA DE 2" DE DIAMETRO, CARRETE R1 CON AISLADOR,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</si>
  <si>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</si>
  <si>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</si>
  <si>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TRAMITES  ANTE LA COMISIÓN FEDERAL DE ELECTRICIDAD PAGO DEL DEPOSITO EN GARANTIA DEL CONTRATO A NOMBRE DEL H. AYUNTAMIENTO</t>
  </si>
  <si>
    <t>TRAMITE</t>
  </si>
  <si>
    <t>REMATADO DE DUCTOS EN REGISTROS A BASE DE MORTERO DOSIFICACION 1:3, PULIDO SOBRE LA CARA INTERIOR DEL REGISTRO. INCLUYE: MATERIAL, MANO DE OBRA, HERRAMIENTA Y EQUIPO ADECUADO PARA SU CORRECTA INSTALACIÓN, DESPERDICIOS Y LIMPIEZA</t>
  </si>
  <si>
    <t xml:space="preserve">CORTE Y RETIRO DE CARPETA ASFALTICA Y/O CONCRETO HIDRAULICO  CON MAQUINA, INCLUYE TRAZO, CORTE, DEMOLICIÓN Y RETIRO DE ESCOMBRO </t>
  </si>
  <si>
    <t>REPOSICIÓN DE CARPETA ASFALTICA Y/O  CONCRETO HIDRAULICO</t>
  </si>
  <si>
    <t>TOTAL DE ALUMBRADO PUBLICO</t>
  </si>
  <si>
    <t>XI.</t>
  </si>
  <si>
    <t>RED ELECTRICA</t>
  </si>
  <si>
    <t>DESMANTELAMIENTO PARA RED DE DISTRIBUCION AEREA EN MEDIA Y BAJA TENSION PROPIEDAD DE CFE</t>
  </si>
  <si>
    <t xml:space="preserve">RETIRO DE ESTRUCTURA PRIMARIA, SECUNDARIA , EQUIPO Y ACCESORIOS EN POSTE DE MADERA O CONCRETO EXISTENTE PROPIEDAD CFE; INCLUYE: DESMONTE DE ESTRUCTURAS PRIMARIAS, DESMONTE DE ESTRUCTURAS SECUNDARIAS, DESMONTE DE EQUIPO, DESMONTE DE ACCESORIOS, RETIRO DE POSTE, MANEOBRAS DE CARGA Y DESCARGA,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 </t>
  </si>
  <si>
    <t>RETIRO DE LINEA PRIMARIA EN MEDIA TENSION CON SISTEMA 3F-4H O 3F-3H CON CONDUCTOR CALIBRE 477 A 4 EN CU, ACSR O AAC; INCLUYE: DESCONEXION DE CONDUCTOR EN ESTRUCTURAS DE REMATES Y EXTREMOS, RETIRO DE AMARRES EN AISLADORES, DESMONTE Y EMBOBINADO DE CONDUCTOR EN CARRETES DE MADERA, MANEOBRAS DE CARGA Y DESCARGA,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t>
  </si>
  <si>
    <t>RETIRO DE LINEA SECUNDARIA EN BAJA TENSION CON SISTEMA 3F-4H O 3F-3H CON CONDUCTOR CALIBRE 3/0 A 2 EN CU, ACC O CONFIGURACION CUADRUPLEX; INCLUYE: DESCONEXION DE CONDUCTOR EN ESTRUCTURAS DE REMATE Y EXTREMOS, RETIRO DE AMARRES EN AISLADORES, DESMONTE Y EMBOBINADO DE CONDUCTOR EN CARRETES DE MADERA, MANEOBRAS DE CARGA Y DESCARGA,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t>
  </si>
  <si>
    <t>RETIRO DE ACOMETIDA AEREA EN MEDIA TENSION CON SISTEMA 3F-4H, 2F-3H O 1F-2H CON CONDUCTOR CALIBRE 3/0 A 1/0 EN CU, ACSR O AAC; INCLUYE: DESCONEXION DE CONDUCTOR EN EXTREMOS, RETIRO DE AMARRES EN AISLADORES, DESMONTE Y ENROLLADO DE CONDUCTOR POR ACOMETIDA, MANEOBRAS DE CARGA Y DESCARGA EN CAMION DE TRASLADO,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t>
  </si>
  <si>
    <t>RETIRO DE ACOMETIDA AEREA EN BAJA TENSION CON SISTEMA 3F-4H, 2F-3H O 1F-2H CON CONDUCTOR CALIBRE 3/0 A 6 EN CONFIGURACION TRIPLEX O CUADRUPLEX; INCLUYE: DESCONEXION DE CONDUCTOR EN EXTREMOS, RETIRO DE AMARRES EN AISLADORES, DESMONTE Y ENROLLADO DE CONDUCTOR POR ACOMETIDA, MANEOBRAS DE CARGA Y DESCARGA EN CAMION DE TRASLADO,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t>
  </si>
  <si>
    <t>RETIRO DE SISTEMA DE MEDICION CON ALIMENTACION AEREA EN BAJA TENSION CON SISTEMA 3F-4H, 2F-3H O 1F-2H; INCLUYE: DESCONEXION DE SISTEMA DE MEDICION DE DOMICILIO, DESMONTE Y RETIRO DE BASE DE MEDICION, MANEOBRAS DE CARGA Y DESCARGA, TRASLADO DE MATERIALES RETIRADO A ALMACEN PROPORCIONADO POR CFE, SEÑALIZACION DE SEGURIDAD EN BANQUETA Y VIALIDAD PARA ELABORACION DE LOS TRABAJOS, LIMPIEZA DEL LUGAR DE TRABAJO, EQUIPO DE SEGURIDAD PERSONAL, HERRAMIENTA, EQUIPO, TRAMITES ANTE CFE Y TODO LO NECESARIO PARA SU CORRECTA EJECUCION.</t>
  </si>
  <si>
    <t>LIBRANZAS NECESARIAS ANTE CFE PARA RETIRO DE RED AEREA EN MEDIA Y BAJA TENSION EXISTENTE PROPIEDAD DE CFE; INCLUYE: PAGOS ANTE CFE POR OBRA ESPECIFICA NECESARIAS EN LIBRANZAS PARA RETIRO DE LA RED AEREA EN MEDIA Y BAJA TENSION EXISTENTE PROPIEDAD DE CFE, TRAMITES Y COORDINACION DE LOS TRABAJOS ANTE CFE,  AVISO A USUARIOS AFECTADOS CON 2 DIAS DE ANTICIPACION POR CORTE DE ENERGIA Y TODO LO NECESARIO PARA SU CORRECTA EJECUCION.</t>
  </si>
  <si>
    <t>LOTE</t>
  </si>
  <si>
    <t>DESMANTELAMIENTO PARA RED DE DISTRIBUCION SUBTERRANEA EN MEDIA Y BAJA TENSION</t>
  </si>
  <si>
    <t xml:space="preserve">RETIRO DE CABLEADO Y ACCESORIOS EN MEDIA TENSION PARA ENLACES DE RED AEREA A SUBTERRANEA EN PRIMARIO EXISTENTE DE CFE; INCLUYE: DESCONEXION Y DESMONTE DE TERMINALES QTIII EN TRANSICION, DESCONEXION Y DESMONTE DE CUERPOS T EN CONECTORES MULTIPLES, RETIRO DEL CONDUCTOR DE FASES Y NEUTRO AL EXTERIOR DEL DUCTO, EMBOBINADO DEL CONDUCTOR EN CARRETE DE MADERA, MANEOBRAS DE CARGA Y DESCARGA, TRASLADO DE MATERIALES RETIRADO A ALMACEN PROPORCIONADO POR CFE, SEÑALIZACION DE SEGURIDAD EN BANQUETA Y VIALIDAD PARA ELABORACION DE LOS TRABAJOS, LIMPIEZA DEL LUGAR DE TRABAJO, EQUIPO DE SEGURIDAD PERSONAL, HERRAMIENTA, EQUIPO  Y TODO LO NECESARIO PARA SU CORRECTA EJECUCION. </t>
  </si>
  <si>
    <t>RETIRO DE CABLEADO Y ACCESORIOS EN BAJA TENSION PARA ENLACE DE RED AEREA A SUBTERRANEA EN SECUNDARIOS EXISTENTE DE CFE; INCLUYE: DESCONEXION DE CONDUCTOR EN AMBOS EXTEMOS, RETIRO DEL CONDUCTOR DE FASE Y NEUTRO AL EXTERIOR DEL DUCTO, EMBOBINADO DEL CONDUCTOR EN CARRETE DE MADERA, MANEOBRAS DE CARGA Y DESCARGA, TRASLADO DE MATERIALES RETIRADO A ALMACEN PROPORCIONADO POR CFE, SEÑALIZACION DE SEGURIDAD EN BANQUETA Y VIALIDAD PARA ELABORACION DE LOS TRABAJOS, LIMPIEZA DEL LUGAR DE TRABAJO, EQUIPO DE SEGURIDAD PERSONAL, HERRAMIENTA, EQUIPO Y TODO LO NECESARIO PARA SU CORRECTA EJECUCION.</t>
  </si>
  <si>
    <t>LIBRANZAS NECESARIAS ANTE CFE PARA RETIRO DE RED SUBTERRANEA EN MEDIA Y BAJA TENSION EXISTENTE PROPIEDAD DE CFE; INCLUYE: PAGOS ANTE CFE POR OBRA ESPECIFICA NECESARIAS EN LIBRANZAS PARA RETIRO DE LA RED SUBTERRANEA EN MEDIA Y BAJA TENSION EXISTENTE PROPIEDAD DE CFE, TRAMITES Y COORDINACION DE LOS TRABAJOS ANTE CFE,  AVISO A USUARIOS AFECTADOS CON 2 DIAS DE ANTICIPACION POR CORTE DE ENERGIA Y TODO LO NECESARIO PARA SU CORRECTA EJECUCION.</t>
  </si>
  <si>
    <t>MODIFICACIONES E INSTALACION DE ESTRUCTURAS PRIMARIAS Y SECUNDARIA EN RED AEREA EXISTENTES PROPIEDAD DE CFE</t>
  </si>
  <si>
    <t>OBRA CIVIL PARA RED DE DISTRIBUCION SUBTERRANEA EN MEDIA TENSION</t>
  </si>
  <si>
    <t>SUMINISTRO E INSTALACION DE POZO DE VISITA DE MEDIA TENSION EN BANQUETA TIPO X CON TAPA CUADRADA POLIMERICA  NORMA CFE PVMTBXTC; INCLUYE: EXCAVACION POR MEDIOS MANUALES Y MECANICOS, NIVELACION E INSTALACION DE POZO DE VISITA, RELLENO CON MATERIAL PRODUCTO DE LA EXCAVACION COMPACTADO AL 95%, RETIRO DE MATERIAL SOBRANTE DE EXCAVACION, ETIQUETADO DE POZO DE VISITA EN INTERIOR Y EXTERIOR, INSTALACION DE CORREDERAS, MENSULAS Y TACONES, LIMPIEZA DEL LUGAR DE TRABAJO, SUMINISTRO DE POZO DE VISITA, SUMINISTRO DE CORREDERAS, MENSULAS Y TACONES DE NEUPRENO, SUMINISTRO DE MATERIALES MENORES DE FIJACION PARA CORREDERAS Y MENSULAS (TAQUETES, TUERCAS, GUASAS, CINTILLOS ETC), HERRAMIENTA, EQUIPO Y LO NECESARIO PARA SU CORRECTA INSTALACION.</t>
  </si>
  <si>
    <t>SUMINISTRO E INSTALACION DE POZO DE VISITA DE MEDIA TENSION EN BANQUETA TIPO X CON ARO Y TAPA 84B POLIMERICO  NORMA CFE PVMTBX; INCLUYE: EXCAVACION POR MEDIOS MANUALES Y MECANICOS, NIVELACION E INSTALACION DE POZO DE VISITA, RELLENO CON MATERIAL PRODUCTO DE LA EXCAVACION COMPACTADO AL 95%, RETIRO DE MATERIAL SOBRANTE DE EXCAVACION, ETIQUETADO DE POZO DE VISITA EN INTERIOR Y EXTERIOR, INSTALACION DE CORREDERAS, MENSULAS Y TACONES, LIMPIEZA DEL LUGAR DE TRABAJO, SUMINISTRO DE POZO DE VISITA, SUMINISTRO DE CORREDERAS, MENSULAS Y TACONES DE NEUPRENO, SUMINISTRO DE MATERIALES MENORES DE FIJACION PARA CORREDERAS Y MENSULAS (TAQUETES, TUERCAS, GUASAS, CINTILLOS ETC), HERRAMIENTA, EQUIPO Y LO NECESARIO PARA SU CORRECTA INSTALACION.</t>
  </si>
  <si>
    <t xml:space="preserve">SUMINISTRO E INSTALACION DE BOVEDA PARA TRANSFORMADOR TRIFASICO EN BANQUETA CON TAPA GALVANIZADA NORMA CFE BT500B; INCLUYE: EXCAVACION POR MEDIOS MANUALES Y MECANICOS, NIVELACION E INSTALACION DE BOVEDA, RELLENO CON MATERIAL PRODUCTO DE LA EXCAVACION COMPACTADO AL 95%, RETIRO DE MATERIAL SOBRANTE DE EXCAVACION, ETIQUETADO DE BOVEDA EN INTERIOR Y EXTERIOR, INSTALACION DE CORREDERAS, MENSULAS Y TACONES, LIMPIEZA DEL LUGAR DE TRABAJO, SUMINISTRO DE BOVEDA, SUMINISTRO DE CORREDERAS, MENSULAS Y TACONES DE NEUPRENO, SUMINISTRO DE MATERIALES MENORES DE FIJACION PARA CORREDERAS Y MENSULAS (TAQUETES, TUERCAS, GUASAS, CINTILLOS, ETC), HERRAMIENTA, EQUIPO Y LO NECESARIO PARA SU CORRECTA INSTALACION. </t>
  </si>
  <si>
    <t>SUMINISTRO E INSTALACION PARA REGISTRO DE MEDIA TENSION EN BANQUETA TIPO 4 CON TAPA CUADRADA POLIMERICA NORMA CFE RMTB4TC; INCLUYE: EXCAVACION POR MEDIOS MANUALES Y MECANICOS, NIVELACION E INSTALACION DE REGISTRO, RELLENO CON MATERIAL PRODUCTO DE LA EXCAVACION COMPACTADO AL 95%, RETIRO DE MATERIAL SOBRANTE DE EXCAVACION, ETIQUETADO DE REGISTRO EN INTERIOR Y EXTERIOR, INSTALACION DE CORREDERAS, MENSULAS Y TACONES, LIMPIEZA DEL LUGAR DE TRABAJO, SUMINISTRO DE REGISTRO, SUMINISTRO DE CORREDERAS, MENSULAS Y TACONES DE NEUPRENO, SUMINISTRO DE MATERIALES MENORES DE FIJACION PARA CORREDERAS Y MENSULAS (TAQUETES, TUERCAS, GUASAS, CINTILLOS, ETC), HERRAMIENTA, EQUIPO Y LO NECESARIO PARA SU CORRECTA INSTALACION.</t>
  </si>
  <si>
    <t>SUMINISTRO E INSTALACION PARA REGISTRO DE MEDIA TENSION EN BANQUETA TIPO 4 CON ARO Y TAPA 84B POLIMERICO NORMA CFE RMTB4; INCLUYE: EXCAVACION POR MEDIOS MANUALES Y MECANICOS, NIVELACION E INSTALACION DE REGISTRO, RELLENO CON MATERIAL PRODUCTO DE LA EXCAVACION COMPACTADO AL 95%, RETIRO DE MATERIAL SOBRANTE DE EXCAVACION, ETIQUETADO DE REGISTRO EN INTERIOR Y EXTERIOR, INSTALACION DE CORREDERAS, MENSULAS Y TACONES, LIMPIEZA DEL LUGAR DE TRABAJO, SUMINISTRO DE REGISTRO, SUMINISTRO DE CORREDERAS, MENSULAS Y TACONES DE NEUPRENO, SUMINISTRO DE MATERIALES MENORES DE FIJACION PARA CORREDERAS Y MENSULAS (TAQUETES, TUERCAS, GUASAS, CINTILLOS, ETC), HERRAMIENTA, EQUIPO Y LO NECESARIO PARA SU CORRECTA INSTALACION.</t>
  </si>
  <si>
    <t>SUMINISTRO E INSTALACION PARA REGISTRO DE MEDIA TENSION EN BANQUETA TIPO 3 CON ARO Y TAPA 84B POLIMERICO CFE RMTB3; INCLUYE: EXCAVACION POR MEDIOS MANUALES Y MECANICOS, NIVELACION E INSTALACION DE REGISTRO, RELLENO CON MATERIAL PRODUCTO DE LA EXCAVACION COMPACTADO AL 95%, RETIRO DE MATERIAL SOBRANTE DE EXCAVACION, ETIQUETADO DE REGISTRO EN INTERIOR Y EXTERIOR, INSTALACION DE CORREDERAS, MENSULAS Y TACONES, LIMPIEZA DEL LUGAR DE TRABAJO, SUMINISTRO DE REGISTRO, SUMINISTRO DE CORREDERAS, MENSULAS Y TACONES DE NEUPRENO, SUMINISTRO DE MATERIALES MENORES DE FIJACION PARA CORREDERAS Y MENSULAS (TAQUETES, TUERCAS, GUASAS, CINTILLOS, ETC), HERRAMIENTA, EQUIPO Y LO NECESARIO PARA SU CORRECTA INSTALACION.</t>
  </si>
  <si>
    <t>SUMINISTRO E INSTALACION PARA BANCO DE DUCTO PRIMARIO DE 6 VIAS POR BANQUETA O ARROYO CON PADC DE 4" NORMA CFE P6B-PADC-4" O P6A-PADC-4";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</si>
  <si>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PRIMARIO DE 3 VIAS POR BANQUETA O ARROYO CON PADC DE 4" NORMA CFE P3B-PADC-4" O P6A-PADC-4";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</si>
  <si>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PRIMARIO DE 6 VIAS POR BANQUETA O ARROYO CON PADC DE 3" NORMA CFE P6B-PADC-3" O P6A-PADC-3";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</si>
  <si>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PRIMARIO DE 3 VIAS POR BANQUETA O ARROYO CON PADC DE 3" NORMA CFE P3B-PADC-3" O P3A-PADC-3";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</si>
  <si>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PRIMARIO DE 3 VIAS POR BANQUETA O ARROYO CON PADC DE 2" NORMA CFE P3B-PADC-2" P3A-PADC-2";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</si>
  <si>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OBRA ELECTRICA PARA RED DE DISTRIBUCION SUBTERRANEA EN MEDIA TENSION</t>
  </si>
  <si>
    <t>SUMINISTRO E INSTALACION DE TRANSFORMADOR SUMERGIBLE TRIFASICO DE 300 KVA EN ACERO INOXIDABLE EN 13200Y/7621-220Y/127 VOLTS OPERACION EN ANILLO EN 600A; INCLUYE: INSTALACION Y FIJACION DE TRANSFORMADOR EN BOVEDA, LIMPIEZA DEL LUGAR DE TRABAJO, SUMINISTRO DE TRANSFORMADOR SUMERGIBLE, SUMINISTRO DE MATERIALES MENORES DE FIJACION (TAQUETES, TORNILLOS, TACONES, ETC), EQUIPO DE SEGURIDAD PERSONAL, HERRAMIENTA, EQUIPO Y LO NECESARIO PARA SU CORRECTA INSTALACION.</t>
  </si>
  <si>
    <t>SUMINISTRO E INSTALACION DE TRANSFORMADOR SUMERGIBLE TRIFASICO DE 225 KVA EN ACERO INOXIDABLE EN 13200Y/7621-220Y/127 VOLTS OPERACION EN ANILLO EN 600A; INCLUYE: INSTALACION Y FIJACION DE TRANSFORMADOR EN BOVEDA, LIMPIEZA DEL LUGAR DE TRABAJO, SUMINISTRO DE TRANSFORMADOR SUMERGIBLE, SUMINISTRO DE MATERIALES MENORES DE FIJACION (TAQUETES, TORNILLOS, TACONES, ETC), EQUIPO DE SEGURIDAD PERSONAL, HERRAMIENTA, EQUIPO Y LO NECESARIO PARA SU CORRECTA INSTALACION.</t>
  </si>
  <si>
    <t>SUMINISTRO E INSTALACION DE SISTEMA DE TIERRAS EN BOVEDA DE MEDIA TENSION PARA ALOJAR EQUIPO SUMERGIBLE Y CONDUCTORES DE CONEXION; INCLUYE: SUMINISTRO DE ELECTRODOS DE TIERRA, CARGAS AUTOFUNDENTES, CABLE DE CU DESNUDO SEMIDURO Y ZAPATAS DE CONEXION, EXCAVACION POR MEDIOS MANUALES,  NIVELACION Y AFINE DE EXCAVACION CON MEDIOS MANUALES,  INTRODUCCION DE ELECTRODOS EN TIERRA, TENDIDO E INSTALACION DE CABLE AL INTERIOR DE SANJA, CONEXION SOLDABLE ELECTRODO-CABLE, INSTALACION DE CINTA DE PELIGRO, RELLENO CON MATERIAL PRODUCTO DE LA EXCAVACION COMPACTADO AL 95%, RETIRO DE MATERIAL SOBRANTE DE EXCAVACION, LIMPIEZA DEL LUGAR DE TRABAJO, EQUIPO DE SEGURIDAD PERSONAL, HERRAMIENTA, EQUIPO Y TODO LO NECESARIO PARA SU CORRECTA EJECUCION</t>
  </si>
  <si>
    <t>SUMINISTRO E INSTALACION DE SISTEMA DE TIERRAS EN REGISTRO O POSO DE VISITA DE MEDIA TENSION PARA ALOJAR CONDUCTORES DE PASO; INCLUYE: SUMINISTRO DE ELECTRODOS DE TIERRA, CARGAS AUTOFUNDENTES, CABLE DE CU DESNUDO SEMIDURO Y ZAPATAS DE CONEXION, EXCAVACION POR MEDIOS MANUALES,  NIVELACION Y AFINE DE EXCAVACION CON MEDIOS MANUALES,  INTRODUCCION DE ELECTRODO EN TIERRA, TENDIDO E INSTALACION DE CABLE AL INTERIOR DE SANJA, CONEXION SOLDABLE ELECTRODO-CABLE, INSTALACION DE CINTA DE PELIGRO, RELLENO CON MATERIAL PRODUCTO DE LA EXCAVACION COMPACTADO AL 95%, RETIRO DE MATERIAL SOBRANTE DE EXCAVACION, LIMPIEZA DEL LUGAR DE TRABAJO, EQUIPO DE SEGURIDAD PERSONAL, HERRAMIENTA, EQUIPO Y TODO LO NECESARIO PARA SU CORRECTA EJECUCION</t>
  </si>
  <si>
    <t>SUMINISTRO E INSTALACION DE MATERIAL PARA CONECTAR TRANSFORMADOR SUMERGIBLE TRIFASICO EN MEDIA OPERACION ANILLO EN 13.2KV 600A; INCLUYE: SUMINISTRO DE MATERILES DE CONEXION EN MEDIA TENSION, SUMINISTRO DE MATERIALES DE CONEXION EN BAJA TENSION, CONEXION DE TRANSFORMADOR EN MEDIA TENSION, CONEXION DE TRANSFORMADOR EN BAJA TENSION, CONEXION DE TRANSFORMADOR A TIERRA, LIMPIEZA DEL LUGAR DE TRABAJO, EQUIPO DE SEGURIDAD PERSONAL, HERRAMIENTA, EQUIPO Y TODO LO NECESARIO PARA SU CORRECTA EJECUCION</t>
  </si>
  <si>
    <t>SUMINISTRO E INSTALACION DE CABLE XLP 100% EN 15KV CAL. 500 MCM DE ALUMINIO;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</si>
  <si>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100% EN 15KV CAL. 3/0 AWG DE ALUMINIO;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</si>
  <si>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100% EN 15KV CAL. 1/0 AWG DE ALUMINIO;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</si>
  <si>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DESNUDO CAL. 3/0 AWG CONDUCTIVIDAD 30% 7X9 COPPER CLAD; INCLUYE: TENDIDO E INSTALACION DE CONDUCTOR SUJETO AL EXTERIOR DEL DUCTO, ACOMODO DE CONDUCTOR EN REGISTROS Y EQUIPOS, SUMINISTRO DE MATERIALES MENORES DE INSTALACION (CINTILLOS, CINTA AISLANTE, ZAPATAS PONCHABLES, TORNILLERIAS, ETC), SUMINISTRO DE CONDUCTOR, LIMPIEZA DEL LUGAR DE TRABAJO, EQUIPO DE SEGURIDAD PERSONAL, HERRAMIENTA, EQUIPO Y LO NECESARIO PARA SU CORRECTA INSTALACION.</t>
  </si>
  <si>
    <t>SUMINISTRO E INSTALACION DE CABLE DESNUDO CAL. 1/0 AWG CONDUCTIVIDAD 30% 7X9 COPPER CLAD; INCLUYE: TENDIDO E INSTALACION DE CONDUCTOR SUJETO AL EXTERIOR DEL DUCTO, ACOMODO DE CONDUCTOR EN REGISTROS Y EQUIPOS, SUMINISTRO DE MATERIALES MENORES DE INSTALACION (CINTILLOS, CINTA AISLANTE, ZAPATAS PONCHABLES, TORNILLERIAS, ETC), SUMINISTRO DE CONDUCTOR, LIMPIEZA DEL LUGAR DE TRABAJO, EQUIPO DE SEGURIDAD PERSONAL, HERRAMIENTA, EQUIPO Y LO NECESARIO PARA SU CORRECTA INSTALACION.</t>
  </si>
  <si>
    <t>SUMINISTRO E INSTALACION DE CAJA DERIVADORA DE 3 VIAS (3-200A) EN 15KV; INCLUYE: FIJACION Y NIVELADO DE CAJA DERIVADORA EN GABINETE O REGISTRO, SUMINISTRO DE MATERIALES MENORES DE INSTALACION Y CONEXION A TIERRA DE CAJA DERIVADORA (ZAPATAS, CONDUCTOR, TAQUETES Y TORNILLERIAS, ETC), SUMINISTRO DE CAJA DERIVADORA, LIMPIEZA DEL LUGAR DE TRABAJO, EQUIPO DE SEGURIDAD PERSONAL, HERRAMIENTA, EQUIPO Y LO NECESARIO PARA SU CORRECTA INSTALACION.</t>
  </si>
  <si>
    <t>SUMINISTRO E INSTALACION DE BOQUILLA ESTACIONARIA DE 200A EN 15KV; INCLUYE: FIJACION E INSTALACION DE BOQUILLA ESTACIONARIA EN CAJA DERIVADORA, CONEXION A TIERRA, SUMINISTRO DE MATERIALES MENORES DE INSTALACION Y CONEXION A TIERRA DE BOQUIILA ESTACIONARIA (CONECTORES, CABLE THW, ETC), SUMINISTRO DE BOQUILLA ESTACIONARIA, LIMPIEZA DEL LUGAR DE TRABAJO, EQUIPO DE SEGURIDAD PERSONAL, HERRAMIENTA, EQUIPO Y LO NECESARIO PARA SU CORRECTA INSTALACION.</t>
  </si>
  <si>
    <t>SUMINISTRO E INSTALACION DE TAPON ASILADOR DE 200A EN 15KV; INCLUYE: FIJACION E INSTALACION DE TAPON AISLADOR EN CAJA DERIVADORA, CONEXION A TIERRA, SUMINISTRO DE MATERIALES MENORES DE INSTALACION Y CONEXION A TIERRA DE TAPON AISLADOR (CONECTORES, CABLE THW, ETC), SUMINISTRO DE TAPON AISLADOR, LIMPIEZA DEL LUGAR DE TRABAJO, EQUIPO DE SEGURIDAD PERSONAL, HERRAMIENTA, EQUIPO Y LO NECESARIO PARA SU CORRECTA INSTALACION.</t>
  </si>
  <si>
    <t>SUMINISTRO E INSTALACION DE CUERPO EN T DE 600A EN 15KV CALIBRE 500 MCM; INCLUYE: ARMADO Y CONEXION DE CUERPO T EN CONDUCTOR, CONEXION A TIERRA DE CUERPO T Y ADAPTADOR, SUMINISTRO DE MATERIALES MENORES DE INSTALACION Y CONEXION A TIERRA DE CUERPO T Y ADAPTADOR (CONECTORES, CABLE THW, ETC), SUMINISTRO DE CUERPO T COMPLETO Y ADAPTADOR DE TIERRA, LIMPIEZA DEL LUGAR DE TRABAJO, EQUIPO DE SEGURIDAD PERSONAL, HERRAMIENTA, EQUIPO Y LO NECESARIO PARA SU CORRECTA INSTALACION.</t>
  </si>
  <si>
    <t>SUMINISTRO E INSTALACION DE CODO PORTA FUSIBLE DE 200A EN 15KV CALIBRE 1/0 AWG; INCLUYE: ARMADO Y CONEXION DE CODO PORTAFUSIBLE EN CONDUCTOR, INSTALACION DE FUSIBE EN CODO, CONEXION A TIERRA DE CODO Y ADAPTADOR, SUMINISTRO DE MATERIALES MENORES DE INSTALACION Y CONEXION A TIERRA DE CODO PORTA FUSIBLE Y ADAPTADOR (CONECTORES, CABLE THW, ETC), SUMINISTRO DE CODO PORTA FUSIBLE, FUSIBLE Y ADAPTADOR DE TIERRA, LIMPIEZA DEL LUGAR DE TRABAJO, EQUIPO DE SGURIDAD PERSONAL, HERRAMIENTA, EQUIPO Y LO NECESARIO PARA SU CORRECTA INSTALACION. (EL FUSIBLE PUEDE VARIAR SEGUN CAPACIDAD DE SUBESTACION).</t>
  </si>
  <si>
    <t>SUMINISTRO E INSTALACION DE CODO OPERACION CON CARGA DE 200A EN 15KV CALIBRE 3/0 AWG; INCLUYE: ARMADO Y CONEXION DE CODO EN CONDUCTOR, INSTALACION DE ADAPTADOR A CODO, CONEXION A TIERRA DE CODO Y ADAPTADOR, SUMINISTRO DE MATERIALES MENORES DE INSTALACION Y CONEXION A TIERRA DE CODO Y ADAPTADOR (CONECTORES, CABLE THW, ETC), SUMINISTRO DE CODO OPERACION CON CARGA Y ADAPTADOR DE TIERRA, LIMPIEZA DEL LUGAR DE TRABAJO, EQUIPO DE SEGURIDAD PERSONAL, HERRAMIENTA, EQUIPO Y LO NECESARIO PARA SU CORRECTA INSTALACION.</t>
  </si>
  <si>
    <t>SUMINISTRO E INSTALACION DE CANALIZACION Y SOPORTERIA PARA TRANSICION AEREA SUBTERRANEA DE 600A EN 15KV CALIBRE 500 MCM ; INCLUYE: ARMADO Y MONTADO DE ESTRUCTURA DE SOPORTE DE CONDUCTORES, ARMADO Y MONTADO DE DUCTOS EN POSTE, INSTALACION DE BOTAS TERMOCONTRACTIL EN DUCTO-CONDUCTOR, SUMINISTRO DE MATERIALES MENORES DE INSTALACION (RIEL UNICANAL, ABRAZADERAS, CURVAS PVC, VARILLA ROSCADA, ETC), SUMINISTRO DE CRUCETA Y SOPORTES, SUMINISTRO DE DUCTOS, LIMPIEZA DEL LUGAR DE TRABAJO, EQUIPO DE SEGURIDAD PERSONAL, HERRAMIENTA, EQUIPO Y LO NECESARIO PARA SU CORRECTA INSTALACION.</t>
  </si>
  <si>
    <t>SUMINISTRO E INSTALACION DE CANALIZACION Y SOPORTERIA PARA TRANSICION AEREA SUBTERRANEA DE 200A EN 15KV CALIBRE 3/0 AWG ; INCLUYE: ARMADO Y MONTADO DE ESTRUCTURA DE SOPORTE DE CONDUCTORES, ARMADO Y MONTADO DE DUCTOS EN POSTE, INSTALACION DE BOTAS TERMOCONTRACTIL EN DUCTO-CONDUCTOR, SUMINISTRO DE MATERIALES MENORES DE INSTALACION (RIEL UNICANAL, ABRAZADERAS, CURVAS PVC, VARILLA ROSCADA, ETC), SUMINISTRO DE CRUCETA Y SOPORTES, SUMINISTRO DE DUCTOS, LIMPIEZA DEL LUGAR DE TRABAJO, EQUIPO DE SEGURIDAD PERSONAL, HERRAMIENTA, EQUIPO Y LO NECESARIO PARA SU CORRECTA INSTALACION.</t>
  </si>
  <si>
    <t>SUMINISTRO E INSTALACION DE TERMINAL EXTERIOR CONTRACTIL EN FRIO QTIII DE 600A EN 15KV CALIBRE 500 MCM ; INCLUYE: ARMADO Y CONEXION DE TERMINAL EN CONDUCTOR, CONEXION A TIERRA DE TERMNAL, SUMINISTRO DE MATERIALES MENORES DE INSTALACION Y CONEXION A TIERRA DE TERMINAL (CONECTORES, CABLE THW, ETC), SUMINISTRO DE TERMINAL QTIII, LIMPIEZA DEL LUGAR DE TRABAJO, EQUIPO DE SEGURIDAD PERSONAL, HERRAMIENTA, EQUIPO Y LO NECESARIO PARA SU CORRECTA INSTALACION.</t>
  </si>
  <si>
    <t>SUMINISTRO E INSTALACION DE TERMINAL EXTERIOR CONTRACTIL EN FRIO QTIII DE 200A EN 15KV CALIBRE 3/0 AWG; INCLUYE: ARMADO Y CONEXION DE TERMINAL EN CONDUCTOR, CONEXION A TIERRA DE TERMNAL, SUMINISTRO DE MATERIALES MENORES DE INSTALACION Y CONEXION A TIERRA DE TERMINAL (CONECTORES, CABLE THW, ETC), SUMINISTRO DE TERMINAL QTIII, LIMPIEZA DEL LUGAR DE TRABAJO, EQUIPO DE SEGURIDAD PERSONAL, HERRAMIENTA, EQUIPO Y LO NECESARIO PARA SU CORRECTA INSTALACION.</t>
  </si>
  <si>
    <t>SUMINISTRO E INSTALACION DE INDICADOR DE FALLA DE 600A EN 15KV; INCLUYE: INSTALACION DE INDICADOR EN CONDUCTOR, SUMINISTRO DE MATERIALES MENORES DE INSTALACION (CONECTORES, CABLE THW, ETC), SUMINISTRO DE INDICADOR DE FALLA, LIMPIEZA DEL LUGAR DE TRABAJO, EQUIPO DE SEGURIDAD PERSONAL, HERRAMIENTA, EQUIPO Y LO NECESARIO PARA SU CORRECTA INSTALACION.</t>
  </si>
  <si>
    <t>SUMINISTRO E INSTALACION DE INDICADOR DE FALLA DE 200A EN 15KV; INCLUYE: INSTALACION DE INDICADOR EN CONDUCTOR, SUMINISTRO DE MATERIALES MENORES DE INSTALACION (CONECTORES, CABLE THW, ETC), SUMINISTRO DE INDICADOR DE FALLA, LIMPIEZA DEL LUGAR DE TRABAJO, EQUIPO DE SEGURIDAD PERSONAL, HERRAMIENTA, EQUIPO Y LO NECESARIO PARA SU CORRECTA INSTALACION.</t>
  </si>
  <si>
    <t>SUMINISTRO E INSTALACION DE CANALIZACION, SOPORTERIA Y ACCESORIOS DE MEDIA TENSION PARA SUBESTACION PARTICULAR; INCLUYE: ARMADO Y MONTADO DE ESTRUCTURA DE SOPORTE DE CONDUCTORES EN SUBESTACION, ARMADO Y MONTADO DE DUCTOS EN MURO DE CONSTRUCCION, INSTALACION DE ACCESORIOS DE MEDIA TENSION EN SUBESTACION SEGUN NECESIDAD, SUMINISTRO DE MATERIALES MENORES DE INSTALACION (RIEL UNICANAL, ABRAZADERAS, TUBO GALV, CURVAS PVC, VARILLA ROSCADA, ETC), SUMINISTRO DE DUCTOS, SUMINISTRO DE ACCESORIOS DE MEDIA TENSION NECESARIOS, LIMPIEZA DEL LUGAR DE TRABAJO, EQUIPO DE SEGURIDAD PERSONAL, HERRAMIENTA, EQUIPO Y LO NECESARIO PARA SU CORRECTA INSTALACION.</t>
  </si>
  <si>
    <t>OBRA CIVIL PARA RED DE DISTRIBUCION SUBTERRANEA EN BAJA TENSION</t>
  </si>
  <si>
    <t>SUMINISTRO E INSTALACION PARA REGISTRO DE BAJA TENSION PARA BANQUETA TIPO 2 CON TAPA DE POLICONCRETO CFE RBTB2; INCLUYE: EXCAVACION POR MEDIOS MANUALES Y MECANICOS, NIVELACION E INSTALACION DE REGISTRO, RELLENO CON MATERIAL PRODUCTO DE LA EXCAVACION COMPACTADO AL 95%, RETIRO DE MATERIAL SOBRANTE DE EXCAVACION, COLOCACION DE TAPA Y MANIJAS, ETIQUETADO DE REGISTRO EN EXTERIOR, LIMPIEZA DEL LUGAR DE TRABAJO, SUMINISTRO DE REGISTRO, SUMINISTRO DE TAPA POLICONCRETO Y MANIJAS GALVANIZADAS, HERRAMIENTA, EQUIPO Y LO NECESARIO PARA SU CORRECTA INSTALACION.</t>
  </si>
  <si>
    <t>SUMINISTRO E INSTALACION PARA REGISTRO DE BAJA TENSION PARA BANQUETA TIPO 1 CON TAPA DE POLICONCRETO CFE RBTB1; INCLUYE: EXCAVACION POR MEDIOS MANUALES Y MECANICOS, NIVELACION E INSTALACION DE REGISTRO, RELLENO CON MATERIAL PRODUCTO DE LA EXCAVACION COMPACTADO AL 95%, RETIRO DE MATERIAL SOBRANTE DE EXCAVACION, COLOCACION DE TAPA Y MANIJAS, ETIQUETADO DE REGISTRO EN EXTERIOR, LIMPIEZA DEL LUGAR DE TRABAJO, SUMINISTRO DE REGISTRO, SUMINISTRO DE TAPA POLICONCRETO Y MANIJAS GALVANIZADAS, HERRAMIENTA, EQUIPO Y LO NECESARIO PARA SU CORRECTA INSTALACION.</t>
  </si>
  <si>
    <t>SUMINISTRO E INSTALACION PARA BANCO DE DUCTO SECUNDARIO DE 3 VIAS POR BANQUETA O ARROYO CON PADC DE 3" NORMA CFE S3B-PADC-3" O S3A-PADC-3";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</si>
  <si>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SECUNDARIO DE 2 VIAS POR BANQUETA O ARROYO CON PADC DE 3" NORMA CFE S2B-PADC-3" Y S2A-PADC-3";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</si>
  <si>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SECUNDARIO DE 1 VIAS POR BANQUETA O ARROYO CON PADC DE 3" NORMA CFE S1B-PADC-3" O S1A-PADC-3";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</si>
  <si>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SECUNDARIO DE 1 VIAS POR BANQUETA CON PVC DE 3" NORMA CFE S1B-PVC-2";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</si>
  <si>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SUMINISTRO E INSTALACION PARA BANCO DE DUCTO SECUNDARIO DE 1 VIAS POR BANQUETA CON PVC DE 2" NORMA CFE S1B-PVC-2"; INCLUYE: EXCAVACION POR MEDIOS MANUALES Y MECANICOS, NIVELACION Y AFINE DE EXCAVACION CON MEDIOS MANUALES, TENDIDO E INSTALACION DE DUCTOS AL INTERIOR DE SANJA, INSTALACION DE CINTA DE PELIGRO, RELLENO CON MATERIAL PRODUCTO DE LA EXCAVACION COMPACTADO AL 95%, RETIRO DE MATERIAL SOBRANTE DE EXCAVACION, LIMPIEZA DEL LUGAR DE TRABAJO, SUMINISTRO DE PADC Y CINTA DE PELIGRO, HERRAMIENTA, EQUIPO Y LO NECESARIO PARA SU CORRECTA INSTALACION.</t>
  </si>
  <si>
    <t>OBRA ELECTRICA PARA RED DE DISTRIBUCION SUBTERRANEA EN BAJA TENSION</t>
  </si>
  <si>
    <t>SUMINISTRO E INSTALACION DE SISTEMA DE MEDICION SUBTERRANEO SENCILLO 3F-4H 100A EN 220V; INCLUYE: INSTALACION Y CONEXION DE SISTEMA DE MEDICION, INSTALACION Y CONEXION DE SISTEMA DE TIERRAS, TENDIDO E INSTALACION DE CANALIZACION FALTANTE DE PREPARACION A BASE DE MEDICION, SUMINISTRO DE MATERIALES MENORES DE INSTALACION Y CONEXION (TAQUETES, PIJAS, CONECTORES, CABLE, ELECTRODO DE TIERRA, TUBERIA, ETC), SUMINISTRO DE BASE DE MEDICION E INTERRUPTOR, LIMPIEZA DEL LUGAR DE TRABAJO, EQUIPO DE SEGURIDAD PERSONAL, HERRAMIENTA, EQUIPO Y LO NECESARIO PARA SU CORRECTA INSTALACION.</t>
  </si>
  <si>
    <t>SUMINISTRO E INSTALACION DE SISTEMA DE MEDICION SUBTERRANEO SENCILLO 2F-3H O 1F-2H 100A EN 220V; INCLUYE: INSTALACION Y CONEXION DE SISTEMA DE MEDICION, INSTALACION Y CONEXION DE SISTEMA DE TIERRAS, TENDIDO E INSTALACION DE CANALIZACION FALTANTE DE PREPARACION A BASE DE MEDICION, SUMINISTRO DE MATERIALES MENORES DE INSTALACION Y CONEXION (TAQUETES, PIJAS, CONECTORES, CABLE, ELECTRODO DE TIERRA, TUBERIA, ETC), SUMINISTRO DE BASE DE MEDICION E INTERRUPTOR, LIMPIEZA DEL LUGAR DE TRABAJO, EQUIPO DE SEGURIDAD PERSONAL, HERRAMIENTA, EQUIPO Y LO NECESARIO PARA SU CORRECTA INSTALACION.</t>
  </si>
  <si>
    <t>SUMINISTRO E INSTALACION DE SISTEMA DE TIERRAS EN REGISTRO DE BAJA TENSION; INCLUYE: SUMINISTRO DE ELECTRODOS DE TIERRA, CARGAS AUTOFUNDENTES, CABLE DE CU DESNUDO SEMIDURO, INTRODUCCION DE ELECTRODO EN TIERRA, INSTALACION DE CABLE AL INTERIOR DE REGISTRO, CONEXION SOLDABLE ELECTRODO-CABLE, LIMPIEZA DEL LUGAR DE TRABAJO, EQUIPO DE SEGURIDAD PERSONAL, HERRAMIENTA, EQUIPO Y TODO LO NECESARIO PARA SU CORRECTA EJECUCION</t>
  </si>
  <si>
    <t>SUMINISTRO E INSTALACION DE CONECTOR MULTIPLE 200A 600V DE 8 VIAS; INCLUYE: SUMINISTRO DE CONECTOR MULTIPLE, CONEXION MECANICA DE CONECTOR MULTIPLE A CONDUCTORES, CONEXION A TIERRA EN CONECTOR MULTIPLE DE NEUTRO, LIMPIEZA DEL LUGAR DE TRABAJO, EQUIPO DE SEGURIDAD PERSONAL, HERRAMIENTA, EQUIPO Y TODO LO NECESARIO PARA SU CORRECTA EJECUCION</t>
  </si>
  <si>
    <t>SUMINISTRO E INSTALACION DE CONECTOR MULTIPLE 200A 600V DE 6 VIAS; INCLUYE: SUMINISTRO DE CONECTOR MULTIPLE, CONEXION MECANICA DE CONECTOR MULTIPLE A CONDUCTORES, CONEXION A TIERRA EN CONECTOR MULTIPLE DE NEUTRO, LIMPIEZA DEL LUGAR DE TRABAJO, EQUIPO DE SEGURIDAD PERSONAL, HERRAMIENTA, EQUIPO Y TODO LO NECESARIO PARA SU CORRECTA EJECUCION</t>
  </si>
  <si>
    <t>SUMINISTRO E INSTALACION DE CONECTOR MULTIPLE 200A 600V DE 4 VIAS; INCLUYE: SUMINISTRO DE CONECTOR MULTIPLE, CONEXION MECANICA DE CONECTOR MULTIPLE A CONDUCTORES, CONEXION A TIERRA EN CONECTOR MULTIPLE DE NEUTRO, LIMPIEZA DEL LUGAR DE TRABAJO, EQUIPO DE SEGURIDAD PERSONAL, HERRAMIENTA, EQUIPO Y TODO LO NECESARIO PARA SU CORRECTA EJECUCION</t>
  </si>
  <si>
    <t>SUMINISTRO E INSTALACION DE CABLE XLP 3+1 (3/0-1/0)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</si>
  <si>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3+1 (1/0-2)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</si>
  <si>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2+1 (3/0-1/0)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</si>
  <si>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2+1 (1/0-2)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</si>
  <si>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3+1 (4-4)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</si>
  <si>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CABLE XLP 2+1 (6-6) EN ALUMINIO AAC PARA 600V 90°C; INCLUYE: TENDIDO E INSTALACION DE CONDUCTOR AL INTERIOR DEL DUCTO, ACOMODO Y FIJACION DE CONDUCTOR EN REGISTROS, ETIQUETADO DE CONDUCTOR EN REGISTROS Y EQUIPOS SEGUN NOMENCLATURAS DE  CFE, SUMINISTRO DE MATERIALES MENORES DE INSTALACION Y ETIQUETADO (ETIQUETAS, CINTILLOS, CINTA AISLANTE, LUBRICANTE, ETC), SUMINISTRO DE CONDUCTOR, EQUIPO DE SEGURIDAD PERSONAL, LIMPIEZA DEL LUGAR DE TRABAJO, HERRAMIENTA, EQUIPO Y LO NECESARIO PARA SU CORRECTA INSTALACION.</t>
  </si>
  <si>
    <t>SUMINISTRO E INSTALACION DE CANALIZACION Y SOPORTERIA PARA TRANSICION AEREA SUBTERRANEA DE BAJA TENSION 220V; INCLUYE: ARMADO Y MONTADO DE ESTRUCTURA DE SOPORTE DE CONDUCTORES, ARMADO Y MONTADO DE DUCTOS EN POSTE, INSTALACION DE BOTAS TERMOCONTRACTIL EN DUCTO-CONDUCTOR, SUMINISTRO DE MATERIALES MENORES DE INSTALACION (RIEL UNICANAL, ABRAZADERAS, CURVAS PVC, VARILLA ROSCADA, ETC), SUMINISTRO DE HERRAJES, SUMINISTRO DE DUCTOS, LIMPIEZA DEL LUGAR DE TRABAJO, EQUIPO DE SEGURIDAD PERSONAL, HERRAMIENTA, EQUIPO Y LO NECESARIO PARA SU CORRECTA INSTALACION.</t>
  </si>
  <si>
    <t>TOTAL DE RED ELECTRICA</t>
  </si>
  <si>
    <t>XII.</t>
  </si>
  <si>
    <t>RED TELEVISION SUBTERRANEA</t>
  </si>
  <si>
    <t>SUMINISTRO, INSTALACIÓN Y DE INSTALACION DE MEGACABLE SUBTERRANEO SEGÚN PROYECTO DE MEGACABLE INCLUYE: REGISTROS, TUBERIA DE DIAMETROS VARIOS, EXCAVACIONES TENDIDO RELLENO MANO DE OBRA EQUIPO MATERIAL HERRAMIENTA Y TODO LO NECESARIO PARA SU CORRECTA EJECUCION.</t>
  </si>
  <si>
    <t>TOTAL DE RED TELEVISION SUBTERRANEA</t>
  </si>
  <si>
    <t>XIII.</t>
  </si>
  <si>
    <t>RED TELEFONIA SUBTERRANEA</t>
  </si>
  <si>
    <t>SUMINISTRO, INSTALACIÓN Y DE INSTALACION DE TELEFONIA SUBTERRANEA SEGÚN PROYECTO DE TELMEX INCLUYE: REGISTROS, TUBERIA DE DIAMETROS VARIOS, EXCAVACIONES TENDIDO RELLENO MANO DE OBRA EQUIPO MATERIAL HERRAMIENTA Y TODO LO NECESARIO PARA SU CORRECTA EJECUCION.</t>
  </si>
  <si>
    <t>TOTAL DE RED TELEFONIA SUBTERRANEA</t>
  </si>
  <si>
    <t>XIV.</t>
  </si>
  <si>
    <t>LIMPIEZA DE OBRA</t>
  </si>
  <si>
    <t>LIMPIEZA DE OBRA TERMINADA. INCLUYE: ACOPIO, CARGA, ACARREO DE MATERIALES Y ESCOMBRO PRODUCTO DE LOS TRABAJOS EJECUTADOS FUERA DE LA OBRA, HASTA EL SITIO AUTORIZADO, SEGUN LO INDIQUE LA SUPERVISION, LA MANO DE OBRA, HERRAMIENTA Y EQUIPO NECESARIO.</t>
  </si>
  <si>
    <t xml:space="preserve">SUMINISTRO E INSTALACION DE REGISTRO CON TAPA CUADRADA PARA DERIVADORES, INCLUYE: EXCAVACION POR MEDIOS MANUALES Y MECANICOS, NIVELACION E INSTALACION DE BOVEDA, RELLENO CON MATERIAL PRODUCTO DE LA EXCAVACION COMPACTADO AL 95%, RETIRO DE MATERIAL SOBRANTE DE EXCAVACION, ETIQUETADO DE BOVEDA EN INTERIOR Y EXTERIOR, INSTALACION DE CORREDERAS, MENSULAS Y TACONES, LIMPIEZA DEL LUGAR DE TRABAJO, SUMINISTRO DE BOVEDA, SUMINISTRO DE CORREDERAS, MENSULAS Y TACONES DE NEUPRENO, SUMINISTRO DE MATERIALES MENORES DE FIJACION PARA CORREDERAS Y MENSULAS (TAQUETES, TUERCAS, GUASAS, CINTILLOS, ETC), HERRAMIENTA, EQUIPO Y LO NECESARIO PARA SU CORRECTA INSTALACION. </t>
  </si>
  <si>
    <t>UNIDAD</t>
  </si>
  <si>
    <t>SUMINISTRO E INSTALACION DE ESTRUCTURA PRIMARIA, SECUNDARIA, EQUIPO Y ACCESORIOS EN POSTE DE MADERA; INCLUYE: SUMINISTRO DE MATERIALES, AVISO A USUARIOS AFECTADOS CON 2 DIAS DE ANTICIPACION POR CORTE DE ENERGIA, ELABORACION DE CEPA EN BANQUETA EXISTENTE, INCADO Y PLOMEADO DE POSTE, MONTADO Y ARMADO DE ESTRUCTURAS NECESARIA, MONTADO Y ARMADO DE EQUIPOS NECESARIOS, MONTADO Y ARMADO DE ACCESORIOS NECESARIOS, MANEOBRAS DE CARGA Y DESCARGA, TRASLADO DE MATERIALES DESDE ALMACEN DE CFE, SEÑALIZACION DE SEGURIDAD EN BANQUETA Y VIALIDAD PARA ELABORACION DE LOS TRABAJOS, LIMPIEZA DEL LUGAR DE TRABAJO, EQUIPO DE SEGURIDAD PERSONAL, HERRAMIENTA, EQUIPO Y TODO LO NECESARIO PARA SU CORRECTA EJECUCION.</t>
  </si>
  <si>
    <t>SUMINISTRO Y COLOCACIÓN DE POSTE DE 4.00 METROS SERIE ORNAMENTAL - ANTIBES, POSTE TUBULAR DE 3" CON  BRAZO ANTIBES DE 50 CM, EN FUNDICION DE ALUMINIO PARA 1 FAROL TIPO COLONIAL MEXICANO DE LED 120 WATTS, CORRIENTE DE LINEA DE 220 VOLTS., CON FALDON DE ALUMINIO PARA CUBRIR LAS ANCLAS CON UNA MEDIDA DE 70 CM, COLOR NEGRO;  INCLUYE: SUMINISTRO E INSTALACION DE LUMINARIA, CABLE THHW  CALIBRE No 10 AWG 90°C (TRES HILOS),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</si>
  <si>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ACARREO  EN CAMION DEL MATERIAL PRODUCTO DEL CORTE PARA KILOMETROS SUBSECUENTES. (9 KM). INCLUYE: EL EQUIPO NECESARIO</t>
  </si>
  <si>
    <t>SUMINISTRO E INSTALACION J4  (2-600/2-200) EN 13.2KV; INCLUYE: SUMINISTRO DE MATERILES DE CONEXION EN MEDIA TENSION, CUERPO EN T, SUMINISTRO DE MATERIALES DE CONEXION A SISTEMA DE TIERRAS, LIMPIEZA DEL LUGAR DE TRABAJO, EQUIPO DE SEGURIDAD PERSONAL, HERRAMIENTA, EQUIPO Y TODO LO NECESARIO PARA SU CORRECTA EJECUCION.</t>
  </si>
  <si>
    <t>SUBTOTAL:</t>
  </si>
  <si>
    <t>IVA (16%):</t>
  </si>
  <si>
    <t>TOTAL:</t>
  </si>
  <si>
    <t>CONSTRUCCION DE CAJA DE OPERACION DE VALVULA TIPO 2  DE (1.28 x 1.18 M). MEDIDA INTERIOR,  A BASE DE BLOCK 15x20x40 CM, ACABADO COMUN. ASENTADO Y APLANADO INTERIOR FULIDO CON MORTERO DE CEMENTO-ARENA EN PROPORCION DE 1:3. CIMENTACION CON LOSA DE CONCRETO F'C=200 KG/CM². T.M.A. 3/4"", REV. NORMAL DE 10 CM DE ESPESOR, ARMADO CON VARILLA DEL No. 3 @ 10 CM AMBOS SENTIDOS. REFUERZO VERTICAL CON VARILLAS DEL No. 3 @ 60 CM EN CELDAS AHOGADAS CON CONCRETO F'C=150 KG/CM². T.M.A. 3/4"" REV. NORMAL. CADENA DE CERRAMIENTO CON CONCRETO F'C=150 KG/CM². T.M.A. 3/4"" REV. NORMAL DE 10 CM, DE 15x15 CM ARMADA CON 4 VARILLAS DEL No. 3 Y ESTRIBOS DE 1/4"" @ 20 CM. LOSA DE CONCRETO F'C=250 KG/CM². T.M.A. 3/4"" REV. NORMAL DE 15 CMS. DE ESPESOR. ARMADO CON VARILLA DEL No. 3 @ 15 CM AMBOS SENTIDOS. INCLUYE: EXCAVACION, RELLENO COMPACTADO AL 85% EN CAPAS DE 20 CM DE ESPESOR, HABILITADO, TRASLAPES, AMARRES DEL ACERO, CIMBRADO Y DESCIMBRADO CON MADERA DE PINO,  MATERIALES , MANO DE OBRA Y HERRAMIENTA. (SIN CONTRAMARCO Y MARCO CON TAPA DE Fo.Fo.)</t>
  </si>
  <si>
    <t>GUARNICION DE CONCRETO F´C=150 kg/cm2. R.N. T.M.A. 19 MM. DE 15X20X40 CM DE SECCION TRAPEZOIDAL, CON JUNTAS DE EXPANSION A CADA 4.50 M. CON CARTON ASFALTADO DE 3/8" DE ESPESOR. INCLUYE: CIMBRA, DESCIMBRADO, ELABORACION, COLADO, VIBRADO Y CURADO DEL CONCRETO,  TRANSPORTE A LA SIGUIENTE POSICION, MATERIALES, MANO DE OBRA Y HERRAMIENTA</t>
  </si>
  <si>
    <t>H. XVI AYUNTAMIENTO DE LA PAZ</t>
  </si>
  <si>
    <t>DIRECCION GENERAL DE OBRAS PUBLICAS Y ASENTAMIENTOS HUMANOS</t>
  </si>
  <si>
    <t>DIRECCION DE OBRAS PUBLICAS</t>
  </si>
  <si>
    <t>PRECIO UNITARIO</t>
  </si>
  <si>
    <t>PRECIO UNITARIO CON LETRA</t>
  </si>
  <si>
    <t>PAVIMENTACIÓN DE CONCRETO HIDRAULICO DE LA CALLE REVOLUCION DE 1910, TRAMO CALLE INDEPENDENCIAA A 16 DE SEPTIEMBRE, EN LA CD. DE LA PAZ.</t>
  </si>
  <si>
    <t>CONCURSO No.  FMUM202029</t>
  </si>
  <si>
    <t>TOMA DE AGUA POTABLE DE 3""x3/4"" CON TUBO KITEC DE 3/4"" DE DIAMETRO. INCLUYE: ABRAZADERA DE PVC TIPO-II. C/VALVULA DE INSER.Y SACABOCADO INTEGRADO FLOTAP DE 3""x3/4"", INSERTOS Y CONECTORES PARA KITEC, TUBO KITEC DE 3/4"" DE DIAM. VALVULA DE ANGULO TIPO BOLA, VALVULA MUNICIPAL DE BLOQUEO SENCILLO,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P.U.O.T.                                                                                                                         (LONGITUD DE 9.00 M)</t>
  </si>
  <si>
    <t>TOMA DE AGUA POTABLE DE 3""x1/2"" CON TUBO KITEC DE 1/2"" DE DIAMETRO. INCLUYE: ABRAZADERA DE PVC TIPO-II. C/VALVULA DE INSER.Y SACABOCADO INTEGRADO FLOTAP DE 4""x3/4"", REDUCCION DE 3/4"" A 1/2"", INSERTOS Y CONECTORES PARA KITEC, TUBO KITEC DE 1/2"" DE DIAM. VALVULA DE ANGULO TIPO BOLA, VALVULA MUNICIPAL DE BLOQUEO SENCILLO, MATERIALES, MANO DE OBRA Y HERRAMIENTA. PARA RED DE AGUA POTABLE DE PVC HIDRAULICO DE 3"" (100 MM) DE DIAMETRO. SONDEOS PARA LOCALIZACION DE LA TOMA, DEMOLICIONES NECESARIAS PARA SU INSTALACION, REPARACION PROVISIONAL DE TOMA DOMICILIARIA; INTERCONEXIONES EN TUBO DE COBRE, MANGUERA HIDRAULICA Y/O P.V.C. HIDRAULICO CED. 40 SEGUN SEA EL CASO. P.U.O.T.                                                                                                                                                       (LONGITUD DE 9.00 M)</t>
  </si>
  <si>
    <t>CONSTRUCCION DE BANQUETAS DE 10 CM. DE ESPESOR, ACABADO PULIDO Y ESCOBILLADO FINO, DE CONCRETO CON UNA RESISTENCIA DE F'C=200 KG/CM2, T.M.A. 3/4" REV. DE 8 A 10 CM, CONCRETO PREMEZCLADO ELABORADO EN PLANTA, EN LOSAS DE UNA LONGITUD MAXIMA DE 2.00 MTS Y CON UNA RELACION LARGO ANCHO DE 1:5:1 CON JUNTA DE DILATACION, MALLA ELECTROSOLDADA 6-6/10-10,  TRAZO Y NIVELACIÓN; INCLUYE: SUMINSTRO, COLADO, NIVELACIÓN, EXTENDIDO, VIBRADO, ACARREOS Y CURADO DEL CONCRETO, JUNTAS CONSTRUCTIVAS, CIMBRA Y DESCIMBRA EN FRONTERAS, NIVELACIÓN, AFINE, COMPACTACIÓN AL 95% PROCTOR, PREPARACIÓN DE LA SUPERFICIE DEL TERRENO, ACARREOS DE MATERIALES DENTRO DE LA OBRA, LIMPIEZA GENERAL, ANTES Y UNA VEZ CONCLUIDOS LOS TRABAJOS, LOS MATERIALES, MANO DE OBRA, HERRAMIENTA, Y EQUIPO NECESARIO PARA SU CORRECTA EJECUCIÓN DE LOS TRABAJOS (P.U.O.T.) ,(NOTA EL LICITANTE DEBERA DE CONSIDERAR LAS PRUEBAS DE LABORATORIO RESPECTIVAS, EFECTUADAS POR UN LABORATORIO EXTERNO AL MISMO Y PRESENTARSE AL MOMENTO DE REALIZAR EL TRAMITE PARA PAGO DE ESTIMACIONES)</t>
  </si>
  <si>
    <t>SUMINISTRO  E INSTALACIÓN DE GUIA TACTIL PREFABRICADA A BASE DE CONCRETO POLIMÉRICO, LOSETA DE 30 X 30  X 2.5 CM MARCA CYVSE O SIMILAR EN CALIDAD Y PRECIO, COLOR GRIS, INCLUYE: ELEMENTOS DE SUJECION, ADHESIVO ,MATERIAL, HERRAMIENTA, EQUIPO, MANO DE OBRA Y TODO LO NECESARIO PARA LA CORRECTA EJECUCIÓN DE LOS TRABAJOS.</t>
  </si>
  <si>
    <r>
      <t>SUMINISTRO Y COLOCACION DE CONCRETO HIDRAULICO PREMEZCLADO MR42 KG/CM2  DE RESISTENCIA RAPIDA A 7 DÍAS, AUTOCURABLE HIDRATIUM O SIMILAR, T.M.A. DE 1 1/2"". REV. DE 8 (± 2.0 CM.), MUESTREO EN OBRA, CEMENTO TIPO CPC40. SEGÚN NORMA NMX-C-414, AGREGADO GRUESO TRITURADO Y ARENA DE RIO. ELABORADO Y DOSIFICADO POR PESO EN PLANTA, EXTENDIDO EN LOSAS PARA PAVIMENTACIÓN CON ESPESOR DE 18 CM, TENDIDO Y NIVELADO CON RODILLOS VIBRATORIOS, VIBRADO, AVIONADO CON CHECK ROD Y BULL FLOAT PARA UNA CORRECTA PLANICIDAD,</t>
    </r>
    <r>
      <rPr>
        <b/>
        <sz val="11"/>
        <color theme="1"/>
        <rFont val="Arial Narrow"/>
        <family val="2"/>
      </rPr>
      <t xml:space="preserve"> ACABADO ESTAMPADO</t>
    </r>
    <r>
      <rPr>
        <sz val="11"/>
        <color theme="1"/>
        <rFont val="Arial Narrow"/>
        <family val="2"/>
      </rPr>
      <t>, DISEÑO DE ACUERDO A SUPERVISIÓN,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r>
  </si>
  <si>
    <r>
      <t xml:space="preserve">SUMINISTRO Y COLOCACION DE CONCRETO HIDRAULICO PREMEZCLADO MR42 KG/CM2  RESISTENCIA RAPIDA A 7 DÍAS, AUTOCURABLE HIDRATIUM O SIMILAR, T.M.A. DE 1 1/2"". REV. DE 8 (± 2.0 CM.), MUESTREO EN OBRA, CEMENTO TIPO CPC40. SEGÚN NORMA NMX-C-414, AGREGADO GRUESO TRITURADO Y ARENA DE RIO. ELABORADO Y DOSIFICADO POR PESO EN PLANTA, EXTENDIDO EN LOSAS PARA PAVIMENTACIÓN CON ESPESOR DE 18 CM, TENDIDO Y NIVELADO CON RODILLOS VIBRATORIOS, VIBRADO, AVIONADO CON CHECK ROD Y BULL FLOAT PARA UNA CORRECTA PLANICIDAD ACABADO CON PEINE METALICO DE CERDAS METALICAS ESPACIADOS @ 3/4"" PARA DAR TEXTURA EN </t>
    </r>
    <r>
      <rPr>
        <b/>
        <sz val="11"/>
        <color theme="1"/>
        <rFont val="Arial Narrow"/>
        <family val="2"/>
      </rPr>
      <t>ACABADO RAYADO</t>
    </r>
    <r>
      <rPr>
        <sz val="11"/>
        <color theme="1"/>
        <rFont val="Arial Narrow"/>
        <family val="2"/>
      </rPr>
      <t xml:space="preserve"> </t>
    </r>
    <r>
      <rPr>
        <b/>
        <sz val="11"/>
        <color theme="1"/>
        <rFont val="Arial Narrow"/>
        <family val="2"/>
      </rPr>
      <t>TRANSVERSAL</t>
    </r>
    <r>
      <rPr>
        <sz val="11"/>
        <color theme="1"/>
        <rFont val="Arial Narrow"/>
        <family val="2"/>
      </rPr>
      <t>, Y RAYADO LONGITUDINAL CON TELA DE YUTE;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</si>
</sst>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22">
    <font>
      <sz val="11"/>
      <color theme="1"/>
      <name val="Calibri"/>
      <charset val="134"/>
      <scheme val="minor"/>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b/>
      <sz val="11"/>
      <name val="Arial Narrow"/>
      <family val="2"/>
    </font>
    <font>
      <b/>
      <sz val="11"/>
      <color theme="1"/>
      <name val="Arial Narrow"/>
      <family val="2"/>
    </font>
    <font>
      <b/>
      <sz val="12"/>
      <color theme="1"/>
      <name val="Arial Narrow"/>
      <family val="2"/>
    </font>
    <font>
      <sz val="10"/>
      <name val="Courier"/>
      <charset val="134"/>
    </font>
    <font>
      <sz val="11"/>
      <color theme="1"/>
      <name val="Calibri"/>
      <family val="2"/>
      <scheme val="minor"/>
    </font>
    <font>
      <sz val="8"/>
      <name val="Arial"/>
      <family val="2"/>
    </font>
    <font>
      <sz val="18"/>
      <name val="Century Gothic"/>
      <family val="2"/>
    </font>
    <font>
      <sz val="8"/>
      <name val="Century Gothic"/>
      <family val="2"/>
    </font>
    <font>
      <sz val="11"/>
      <name val="Century Gothic"/>
      <family val="2"/>
    </font>
    <font>
      <b/>
      <sz val="10"/>
      <name val="Century Gothic"/>
      <family val="2"/>
    </font>
    <font>
      <b/>
      <sz val="8"/>
      <name val="Century Gothic"/>
      <family val="2"/>
    </font>
    <font>
      <sz val="11"/>
      <name val="Calibri"/>
      <family val="2"/>
      <scheme val="minor"/>
    </font>
    <font>
      <sz val="10"/>
      <name val="Century Gothic"/>
      <family val="2"/>
    </font>
    <font>
      <b/>
      <sz val="12"/>
      <name val="Arial"/>
      <family val="2"/>
    </font>
    <font>
      <b/>
      <sz val="14"/>
      <name val="Arial"/>
      <family val="2"/>
    </font>
    <font>
      <b/>
      <sz val="11"/>
      <name val="Arial"/>
      <family val="2"/>
    </font>
  </fonts>
  <fills count="4">
    <fill>
      <patternFill patternType="none"/>
    </fill>
    <fill>
      <patternFill patternType="gray125"/>
    </fill>
    <fill>
      <patternFill patternType="solid">
        <fgColor theme="4" tint="0.79992065187536243"/>
        <bgColor indexed="64"/>
      </patternFill>
    </fill>
    <fill>
      <patternFill patternType="solid">
        <fgColor theme="2"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39" fontId="9" fillId="0" borderId="0"/>
  </cellStyleXfs>
  <cellXfs count="80">
    <xf numFmtId="0" fontId="0" fillId="0" borderId="0" xfId="0"/>
    <xf numFmtId="0" fontId="5" fillId="0" borderId="0" xfId="0" applyFont="1" applyAlignment="1">
      <alignment wrapText="1"/>
    </xf>
    <xf numFmtId="0" fontId="5" fillId="0" borderId="0" xfId="0" applyFont="1" applyFill="1" applyAlignment="1">
      <alignment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43" fontId="5" fillId="0" borderId="0" xfId="1" applyFont="1" applyAlignment="1">
      <alignment horizontal="center"/>
    </xf>
    <xf numFmtId="44" fontId="5" fillId="0" borderId="0" xfId="2" applyFont="1"/>
    <xf numFmtId="10" fontId="5" fillId="0" borderId="0" xfId="3" applyNumberFormat="1" applyFont="1" applyAlignment="1">
      <alignment horizontal="center"/>
    </xf>
    <xf numFmtId="10" fontId="5" fillId="0" borderId="0" xfId="3" applyNumberFormat="1" applyFont="1" applyAlignment="1">
      <alignment horizontal="center" vertical="center" wrapText="1"/>
    </xf>
    <xf numFmtId="10" fontId="7" fillId="0" borderId="0" xfId="3" applyNumberFormat="1" applyFont="1" applyAlignment="1">
      <alignment horizontal="center" vertical="center" wrapText="1"/>
    </xf>
    <xf numFmtId="10" fontId="5" fillId="0" borderId="0" xfId="3" applyNumberFormat="1" applyFont="1" applyAlignment="1">
      <alignment horizontal="center" vertical="center"/>
    </xf>
    <xf numFmtId="10" fontId="5" fillId="0" borderId="0" xfId="3" applyNumberFormat="1" applyFont="1" applyAlignment="1">
      <alignment horizontal="center" wrapText="1"/>
    </xf>
    <xf numFmtId="44" fontId="8" fillId="0" borderId="1" xfId="2" applyFont="1" applyBorder="1" applyAlignment="1">
      <alignment vertical="center"/>
    </xf>
    <xf numFmtId="44" fontId="7" fillId="0" borderId="0" xfId="2" applyFont="1"/>
    <xf numFmtId="43" fontId="7" fillId="0" borderId="0" xfId="1" applyFont="1" applyAlignment="1">
      <alignment horizontal="center"/>
    </xf>
    <xf numFmtId="0" fontId="6" fillId="2" borderId="1" xfId="4" applyNumberFormat="1" applyFont="1" applyFill="1" applyBorder="1" applyAlignment="1">
      <alignment horizontal="center" vertical="center"/>
    </xf>
    <xf numFmtId="43" fontId="6" fillId="2" borderId="1" xfId="1" applyFont="1" applyFill="1" applyBorder="1" applyAlignment="1">
      <alignment horizontal="center" vertical="center"/>
    </xf>
    <xf numFmtId="44" fontId="6" fillId="2" borderId="1" xfId="2" applyFont="1" applyFill="1" applyBorder="1" applyAlignment="1">
      <alignment horizontal="center" vertical="center"/>
    </xf>
    <xf numFmtId="0" fontId="3" fillId="0" borderId="0" xfId="0" quotePrefix="1" applyFont="1" applyFill="1" applyAlignment="1"/>
    <xf numFmtId="0" fontId="5" fillId="0" borderId="0" xfId="0" applyFont="1" applyAlignment="1">
      <alignment horizontal="justify" vertical="top"/>
    </xf>
    <xf numFmtId="44" fontId="2" fillId="0" borderId="1" xfId="2" applyFont="1" applyFill="1" applyBorder="1" applyAlignment="1">
      <alignment horizontal="center" vertical="center" wrapText="1"/>
    </xf>
    <xf numFmtId="44" fontId="2" fillId="0" borderId="1" xfId="2" applyFont="1" applyBorder="1" applyAlignment="1">
      <alignment horizontal="center" vertical="center" wrapText="1"/>
    </xf>
    <xf numFmtId="44" fontId="2" fillId="0" borderId="1" xfId="2" applyFont="1" applyBorder="1" applyAlignment="1">
      <alignment horizontal="center" vertical="center"/>
    </xf>
    <xf numFmtId="44" fontId="2" fillId="0" borderId="1" xfId="2"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justify" vertical="top"/>
    </xf>
    <xf numFmtId="0" fontId="5" fillId="3" borderId="1" xfId="0" applyFont="1" applyFill="1" applyBorder="1" applyAlignment="1">
      <alignment horizontal="center"/>
    </xf>
    <xf numFmtId="43" fontId="5" fillId="3" borderId="1" xfId="1" applyFont="1" applyFill="1" applyBorder="1" applyAlignment="1">
      <alignment horizontal="center"/>
    </xf>
    <xf numFmtId="44" fontId="5" fillId="3" borderId="1" xfId="2" applyFont="1" applyFill="1" applyBorder="1"/>
    <xf numFmtId="0" fontId="5" fillId="0" borderId="1" xfId="0" applyFont="1" applyBorder="1" applyAlignment="1">
      <alignment horizontal="center" vertical="center" wrapText="1"/>
    </xf>
    <xf numFmtId="0" fontId="5" fillId="0" borderId="1" xfId="0" applyFont="1" applyBorder="1" applyAlignment="1">
      <alignment horizontal="justify" vertical="top" wrapText="1"/>
    </xf>
    <xf numFmtId="43" fontId="5" fillId="0" borderId="1" xfId="1" applyFont="1" applyBorder="1" applyAlignment="1">
      <alignment horizontal="center" vertical="center" wrapText="1"/>
    </xf>
    <xf numFmtId="44" fontId="5" fillId="0" borderId="1" xfId="2" applyFont="1" applyBorder="1" applyAlignment="1">
      <alignment horizontal="center" vertical="center"/>
    </xf>
    <xf numFmtId="43" fontId="7" fillId="0" borderId="1" xfId="1" applyFont="1" applyBorder="1" applyAlignment="1">
      <alignment horizontal="right" vertical="center"/>
    </xf>
    <xf numFmtId="0" fontId="5" fillId="0" borderId="1" xfId="0" applyFont="1" applyBorder="1" applyAlignment="1">
      <alignment wrapText="1"/>
    </xf>
    <xf numFmtId="44" fontId="7" fillId="0" borderId="1" xfId="2" applyFont="1" applyBorder="1" applyAlignment="1">
      <alignment vertical="center" wrapText="1"/>
    </xf>
    <xf numFmtId="0" fontId="5" fillId="0" borderId="1" xfId="0" applyFont="1" applyBorder="1" applyAlignment="1">
      <alignment horizontal="center" vertical="center"/>
    </xf>
    <xf numFmtId="43" fontId="5" fillId="0" borderId="1" xfId="1" applyFont="1" applyBorder="1" applyAlignment="1">
      <alignment horizontal="center" vertical="center"/>
    </xf>
    <xf numFmtId="0" fontId="5" fillId="0" borderId="1" xfId="0" applyFont="1" applyFill="1" applyBorder="1" applyAlignment="1">
      <alignment horizontal="justify" vertical="top" wrapText="1"/>
    </xf>
    <xf numFmtId="0" fontId="5" fillId="0" borderId="1" xfId="0" applyFont="1" applyFill="1" applyBorder="1" applyAlignment="1">
      <alignment horizontal="center" vertical="center" wrapText="1"/>
    </xf>
    <xf numFmtId="43" fontId="5" fillId="0" borderId="1" xfId="1" applyFont="1" applyFill="1" applyBorder="1" applyAlignment="1">
      <alignment horizontal="center" vertical="center"/>
    </xf>
    <xf numFmtId="43" fontId="5" fillId="0" borderId="1" xfId="1" applyFont="1" applyFill="1" applyBorder="1" applyAlignment="1">
      <alignment horizontal="center" vertical="center" wrapText="1"/>
    </xf>
    <xf numFmtId="0" fontId="3" fillId="0" borderId="1" xfId="0" applyFont="1" applyFill="1" applyBorder="1" applyAlignment="1">
      <alignment horizontal="justify" vertical="top" wrapText="1"/>
    </xf>
    <xf numFmtId="0" fontId="5" fillId="0" borderId="1" xfId="0" applyFont="1" applyBorder="1" applyAlignment="1">
      <alignment horizontal="center" wrapText="1"/>
    </xf>
    <xf numFmtId="43" fontId="7" fillId="0" borderId="1" xfId="1" applyFont="1" applyBorder="1" applyAlignment="1">
      <alignment horizontal="right"/>
    </xf>
    <xf numFmtId="44" fontId="7" fillId="0" borderId="1" xfId="2" applyFont="1" applyBorder="1" applyAlignment="1">
      <alignment wrapText="1"/>
    </xf>
    <xf numFmtId="0" fontId="5" fillId="0" borderId="1" xfId="0" applyFont="1" applyBorder="1" applyAlignment="1">
      <alignment horizontal="justify" vertical="top"/>
    </xf>
    <xf numFmtId="0" fontId="5" fillId="0" borderId="1" xfId="0" applyFont="1" applyBorder="1" applyAlignment="1">
      <alignment horizontal="center"/>
    </xf>
    <xf numFmtId="44" fontId="5" fillId="0" borderId="1" xfId="2" applyFont="1" applyBorder="1"/>
    <xf numFmtId="44" fontId="7" fillId="0" borderId="1" xfId="2" applyFont="1" applyBorder="1" applyAlignment="1"/>
    <xf numFmtId="0" fontId="7" fillId="0" borderId="1" xfId="0" applyFont="1" applyBorder="1" applyAlignment="1">
      <alignment horizontal="justify" vertical="top"/>
    </xf>
    <xf numFmtId="44" fontId="5" fillId="0" borderId="1" xfId="2" applyFont="1" applyFill="1" applyBorder="1" applyAlignment="1">
      <alignment horizontal="center" vertical="center"/>
    </xf>
    <xf numFmtId="44" fontId="7" fillId="0" borderId="1" xfId="2" applyFont="1" applyBorder="1" applyAlignment="1">
      <alignment horizontal="center" vertical="center"/>
    </xf>
    <xf numFmtId="0" fontId="4" fillId="0" borderId="1" xfId="0" applyFont="1" applyFill="1" applyBorder="1" applyAlignment="1">
      <alignment horizontal="justify" vertical="top" wrapText="1"/>
    </xf>
    <xf numFmtId="43" fontId="5" fillId="0" borderId="1" xfId="1" applyFont="1" applyBorder="1" applyAlignment="1">
      <alignment horizontal="center"/>
    </xf>
    <xf numFmtId="44" fontId="7" fillId="0" borderId="1" xfId="2" applyFont="1" applyBorder="1" applyAlignment="1">
      <alignment horizontal="right" vertical="center"/>
    </xf>
    <xf numFmtId="0" fontId="1" fillId="0" borderId="1" xfId="0" applyFont="1" applyBorder="1" applyAlignment="1">
      <alignment horizontal="justify" vertical="top" wrapText="1"/>
    </xf>
    <xf numFmtId="0" fontId="1" fillId="0" borderId="1" xfId="0" applyFont="1" applyFill="1" applyBorder="1" applyAlignment="1">
      <alignment horizontal="justify" vertical="top" wrapText="1"/>
    </xf>
    <xf numFmtId="0" fontId="11" fillId="0" borderId="0" xfId="0" applyFont="1"/>
    <xf numFmtId="0" fontId="12" fillId="0" borderId="0" xfId="0" applyFont="1" applyFill="1" applyBorder="1" applyAlignment="1">
      <alignment horizontal="center" vertical="top"/>
    </xf>
    <xf numFmtId="0" fontId="13" fillId="0" borderId="0" xfId="0" applyFont="1" applyAlignment="1">
      <alignment vertical="top"/>
    </xf>
    <xf numFmtId="0" fontId="14" fillId="0" borderId="0" xfId="0" applyFont="1" applyFill="1" applyBorder="1" applyAlignment="1">
      <alignment horizontal="center" vertical="top"/>
    </xf>
    <xf numFmtId="39" fontId="15" fillId="0" borderId="0" xfId="4" applyFont="1" applyFill="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43" fontId="17" fillId="0" borderId="0" xfId="0" applyNumberFormat="1" applyFont="1" applyAlignment="1">
      <alignment horizontal="right" vertical="top"/>
    </xf>
    <xf numFmtId="0" fontId="16" fillId="0" borderId="0" xfId="0" applyFont="1" applyAlignment="1">
      <alignment vertical="top"/>
    </xf>
    <xf numFmtId="164" fontId="16" fillId="0" borderId="0" xfId="0" applyNumberFormat="1" applyFont="1" applyAlignment="1">
      <alignment horizontal="right" vertical="top"/>
    </xf>
    <xf numFmtId="0" fontId="12" fillId="0" borderId="0" xfId="0" applyFont="1" applyFill="1" applyBorder="1" applyAlignment="1">
      <alignment horizontal="center" vertical="top"/>
    </xf>
    <xf numFmtId="43" fontId="17" fillId="0" borderId="0" xfId="0" applyNumberFormat="1" applyFont="1" applyFill="1" applyBorder="1" applyAlignment="1">
      <alignment horizontal="right" vertical="top"/>
    </xf>
    <xf numFmtId="0" fontId="18" fillId="0" borderId="0" xfId="0" applyFont="1" applyAlignment="1">
      <alignment horizontal="right" vertical="center"/>
    </xf>
    <xf numFmtId="164" fontId="18" fillId="0" borderId="0" xfId="0" applyNumberFormat="1" applyFont="1" applyAlignment="1">
      <alignment horizontal="center" vertical="center"/>
    </xf>
    <xf numFmtId="164" fontId="19" fillId="0" borderId="0" xfId="0" applyNumberFormat="1" applyFont="1" applyBorder="1" applyAlignment="1">
      <alignment horizontal="left" vertical="center" wrapText="1"/>
    </xf>
    <xf numFmtId="0" fontId="18" fillId="0" borderId="0" xfId="0" applyFont="1" applyAlignment="1">
      <alignment vertical="center"/>
    </xf>
    <xf numFmtId="164" fontId="18" fillId="0" borderId="0" xfId="0" applyNumberFormat="1" applyFont="1" applyAlignment="1">
      <alignment horizontal="right" vertical="top"/>
    </xf>
    <xf numFmtId="0" fontId="20" fillId="0" borderId="0" xfId="0" applyFont="1" applyBorder="1" applyAlignment="1">
      <alignment horizontal="center" vertical="top" wrapText="1"/>
    </xf>
    <xf numFmtId="44" fontId="6" fillId="2" borderId="1" xfId="2" applyFont="1" applyFill="1" applyBorder="1" applyAlignment="1">
      <alignment horizontal="center" vertical="center" wrapText="1"/>
    </xf>
    <xf numFmtId="0" fontId="21" fillId="0" borderId="0" xfId="0" applyFont="1" applyAlignment="1">
      <alignment horizontal="left" vertical="center"/>
    </xf>
    <xf numFmtId="0" fontId="1" fillId="0" borderId="1" xfId="0" applyFont="1" applyBorder="1" applyAlignment="1">
      <alignment horizontal="justify" vertical="top"/>
    </xf>
  </cellXfs>
  <cellStyles count="5">
    <cellStyle name="Millares" xfId="1" builtinId="3"/>
    <cellStyle name="Moneda" xfId="2" builtinId="4"/>
    <cellStyle name="Normal" xfId="0" builtinId="0"/>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85571</xdr:rowOff>
    </xdr:from>
    <xdr:to>
      <xdr:col>2</xdr:col>
      <xdr:colOff>1732283</xdr:colOff>
      <xdr:row>4</xdr:row>
      <xdr:rowOff>95251</xdr:rowOff>
    </xdr:to>
    <xdr:pic>
      <xdr:nvPicPr>
        <xdr:cNvPr id="2" name="1 Imagen">
          <a:extLst>
            <a:ext uri="{FF2B5EF4-FFF2-40B4-BE49-F238E27FC236}">
              <a16:creationId xmlns=""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0824" y="85571"/>
          <a:ext cx="2205359" cy="88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1307013</xdr:colOff>
      <xdr:row>0</xdr:row>
      <xdr:rowOff>25322</xdr:rowOff>
    </xdr:from>
    <xdr:to>
      <xdr:col>7</xdr:col>
      <xdr:colOff>937632</xdr:colOff>
      <xdr:row>5</xdr:row>
      <xdr:rowOff>314325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88938" y="25322"/>
          <a:ext cx="1068894" cy="135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tabSelected="1" zoomScaleNormal="100" workbookViewId="0">
      <selection activeCell="G14" sqref="G14"/>
    </sheetView>
  </sheetViews>
  <sheetFormatPr baseColWidth="10" defaultColWidth="11.42578125" defaultRowHeight="17.25" customHeight="1" outlineLevelRow="1"/>
  <cols>
    <col min="1" max="1" width="3" style="3" customWidth="1"/>
    <col min="2" max="2" width="7.85546875" style="4" customWidth="1"/>
    <col min="3" max="3" width="72.42578125" style="20" customWidth="1"/>
    <col min="4" max="4" width="9" style="5" customWidth="1"/>
    <col min="5" max="5" width="11.42578125" style="6"/>
    <col min="6" max="6" width="13" style="7" customWidth="1"/>
    <col min="7" max="7" width="21.5703125" style="7" customWidth="1"/>
    <col min="8" max="8" width="15.140625" style="7" customWidth="1"/>
    <col min="9" max="9" width="3.85546875" style="8" customWidth="1"/>
    <col min="10" max="10" width="11.42578125" style="3"/>
    <col min="11" max="12" width="12.85546875" style="3"/>
    <col min="13" max="16384" width="11.42578125" style="3"/>
  </cols>
  <sheetData>
    <row r="1" spans="1:9" s="59" customFormat="1" ht="11.25"/>
    <row r="2" spans="1:9" s="61" customFormat="1" ht="27.75" customHeight="1">
      <c r="A2" s="60" t="s">
        <v>229</v>
      </c>
      <c r="B2" s="60"/>
      <c r="C2" s="60"/>
      <c r="D2" s="60"/>
      <c r="E2" s="60"/>
      <c r="F2" s="60"/>
      <c r="G2" s="60"/>
      <c r="H2" s="60"/>
    </row>
    <row r="3" spans="1:9" s="61" customFormat="1" ht="15" customHeight="1">
      <c r="A3" s="62" t="s">
        <v>230</v>
      </c>
      <c r="B3" s="62"/>
      <c r="C3" s="62"/>
      <c r="D3" s="62"/>
      <c r="E3" s="62"/>
      <c r="F3" s="62"/>
      <c r="G3" s="62"/>
      <c r="H3" s="62"/>
    </row>
    <row r="4" spans="1:9" s="61" customFormat="1" ht="15" customHeight="1">
      <c r="A4" s="63" t="s">
        <v>231</v>
      </c>
      <c r="B4" s="63"/>
      <c r="C4" s="63"/>
      <c r="D4" s="63"/>
      <c r="E4" s="63"/>
      <c r="F4" s="63"/>
      <c r="G4" s="63"/>
      <c r="H4" s="63"/>
    </row>
    <row r="5" spans="1:9" s="67" customFormat="1" ht="15" customHeight="1">
      <c r="A5" s="64"/>
      <c r="B5" s="65"/>
      <c r="C5" s="66"/>
      <c r="E5" s="68"/>
      <c r="F5" s="68"/>
      <c r="G5" s="68"/>
    </row>
    <row r="6" spans="1:9" s="67" customFormat="1" ht="27" customHeight="1">
      <c r="A6" s="60"/>
      <c r="B6" s="60"/>
      <c r="C6" s="60"/>
      <c r="D6" s="60"/>
      <c r="E6" s="60"/>
      <c r="F6" s="69"/>
      <c r="G6" s="69"/>
    </row>
    <row r="7" spans="1:9" s="67" customFormat="1" ht="12" customHeight="1">
      <c r="A7" s="64"/>
      <c r="B7" s="65"/>
      <c r="C7" s="70"/>
      <c r="E7" s="68"/>
      <c r="F7" s="68"/>
      <c r="G7" s="68"/>
    </row>
    <row r="8" spans="1:9" s="67" customFormat="1" ht="17.25" customHeight="1">
      <c r="A8" s="64"/>
      <c r="B8" s="78" t="s">
        <v>235</v>
      </c>
      <c r="C8" s="70"/>
      <c r="D8" s="71"/>
      <c r="E8" s="72"/>
      <c r="F8" s="72"/>
      <c r="G8" s="72"/>
      <c r="H8" s="73"/>
    </row>
    <row r="9" spans="1:9" s="67" customFormat="1" ht="10.5" customHeight="1">
      <c r="A9" s="64"/>
      <c r="B9" s="65"/>
      <c r="C9" s="70"/>
      <c r="D9" s="74"/>
      <c r="E9" s="75"/>
      <c r="F9" s="75"/>
      <c r="G9" s="75"/>
    </row>
    <row r="10" spans="1:9" s="67" customFormat="1" ht="41.25" customHeight="1">
      <c r="A10" s="76" t="s">
        <v>234</v>
      </c>
      <c r="B10" s="76"/>
      <c r="C10" s="76"/>
      <c r="D10" s="76"/>
      <c r="E10" s="76"/>
      <c r="F10" s="76"/>
      <c r="G10" s="76"/>
      <c r="H10" s="76"/>
    </row>
    <row r="12" spans="1:9" ht="34.5" customHeight="1">
      <c r="B12" s="16" t="s">
        <v>0</v>
      </c>
      <c r="C12" s="16" t="s">
        <v>1</v>
      </c>
      <c r="D12" s="16" t="s">
        <v>219</v>
      </c>
      <c r="E12" s="17" t="s">
        <v>2</v>
      </c>
      <c r="F12" s="77" t="s">
        <v>232</v>
      </c>
      <c r="G12" s="77" t="s">
        <v>233</v>
      </c>
      <c r="H12" s="18" t="s">
        <v>3</v>
      </c>
    </row>
    <row r="13" spans="1:9" ht="17.25" customHeight="1">
      <c r="B13" s="25" t="s">
        <v>4</v>
      </c>
      <c r="C13" s="26" t="s">
        <v>5</v>
      </c>
      <c r="D13" s="27"/>
      <c r="E13" s="28"/>
      <c r="F13" s="29"/>
      <c r="G13" s="29"/>
      <c r="H13" s="29"/>
    </row>
    <row r="14" spans="1:9" s="1" customFormat="1" ht="66" outlineLevel="1">
      <c r="B14" s="30">
        <v>1</v>
      </c>
      <c r="C14" s="47" t="s">
        <v>6</v>
      </c>
      <c r="D14" s="30" t="s">
        <v>7</v>
      </c>
      <c r="E14" s="32">
        <v>1</v>
      </c>
      <c r="F14" s="21"/>
      <c r="G14" s="21"/>
      <c r="H14" s="33">
        <f>+ROUND(E14*F14,2)</f>
        <v>0</v>
      </c>
      <c r="I14" s="9"/>
    </row>
    <row r="15" spans="1:9" s="1" customFormat="1" ht="49.5" outlineLevel="1">
      <c r="B15" s="30">
        <v>2</v>
      </c>
      <c r="C15" s="47" t="s">
        <v>8</v>
      </c>
      <c r="D15" s="30" t="s">
        <v>7</v>
      </c>
      <c r="E15" s="32">
        <v>1</v>
      </c>
      <c r="F15" s="21"/>
      <c r="G15" s="21"/>
      <c r="H15" s="33">
        <f t="shared" ref="H15:H16" si="0">+ROUND(E15*F15,2)</f>
        <v>0</v>
      </c>
      <c r="I15" s="9"/>
    </row>
    <row r="16" spans="1:9" s="1" customFormat="1" ht="82.5" outlineLevel="1">
      <c r="B16" s="30">
        <v>3</v>
      </c>
      <c r="C16" s="47" t="s">
        <v>9</v>
      </c>
      <c r="D16" s="30" t="s">
        <v>10</v>
      </c>
      <c r="E16" s="32">
        <v>102.61</v>
      </c>
      <c r="F16" s="22"/>
      <c r="G16" s="22"/>
      <c r="H16" s="33">
        <f t="shared" si="0"/>
        <v>0</v>
      </c>
      <c r="I16" s="9"/>
    </row>
    <row r="17" spans="2:9" s="1" customFormat="1" ht="17.25" customHeight="1">
      <c r="B17" s="30"/>
      <c r="C17" s="31"/>
      <c r="D17" s="30"/>
      <c r="E17" s="34" t="s">
        <v>11</v>
      </c>
      <c r="F17" s="35"/>
      <c r="G17" s="35"/>
      <c r="H17" s="36">
        <f>SUM(H14:H16)</f>
        <v>0</v>
      </c>
      <c r="I17" s="10"/>
    </row>
    <row r="18" spans="2:9" ht="17.25" customHeight="1">
      <c r="B18" s="25" t="s">
        <v>12</v>
      </c>
      <c r="C18" s="26" t="s">
        <v>13</v>
      </c>
      <c r="D18" s="27"/>
      <c r="E18" s="28"/>
      <c r="F18" s="29"/>
      <c r="G18" s="29"/>
      <c r="H18" s="29"/>
    </row>
    <row r="19" spans="2:9" ht="148.5" outlineLevel="1">
      <c r="B19" s="37">
        <v>4</v>
      </c>
      <c r="C19" s="31" t="s">
        <v>14</v>
      </c>
      <c r="D19" s="37" t="s">
        <v>15</v>
      </c>
      <c r="E19" s="38">
        <v>74.933999999999997</v>
      </c>
      <c r="F19" s="23"/>
      <c r="G19" s="23"/>
      <c r="H19" s="33">
        <f t="shared" ref="H19:H40" si="1">+ROUND(E19*F19,2)</f>
        <v>0</v>
      </c>
      <c r="I19" s="9"/>
    </row>
    <row r="20" spans="2:9" s="1" customFormat="1" ht="132" outlineLevel="1">
      <c r="B20" s="30">
        <v>5</v>
      </c>
      <c r="C20" s="31" t="s">
        <v>16</v>
      </c>
      <c r="D20" s="30" t="s">
        <v>15</v>
      </c>
      <c r="E20" s="38">
        <v>65.334639999999993</v>
      </c>
      <c r="F20" s="24"/>
      <c r="G20" s="24"/>
      <c r="H20" s="33">
        <f t="shared" si="1"/>
        <v>0</v>
      </c>
      <c r="I20" s="9"/>
    </row>
    <row r="21" spans="2:9" s="1" customFormat="1" ht="82.5" outlineLevel="1">
      <c r="B21" s="37">
        <v>6</v>
      </c>
      <c r="C21" s="31" t="s">
        <v>17</v>
      </c>
      <c r="D21" s="30" t="s">
        <v>15</v>
      </c>
      <c r="E21" s="38">
        <v>7.4934000000000003</v>
      </c>
      <c r="F21" s="23"/>
      <c r="G21" s="23"/>
      <c r="H21" s="33">
        <f t="shared" si="1"/>
        <v>0</v>
      </c>
      <c r="I21" s="9"/>
    </row>
    <row r="22" spans="2:9" s="1" customFormat="1" ht="82.5" outlineLevel="1">
      <c r="B22" s="30">
        <v>7</v>
      </c>
      <c r="C22" s="31" t="s">
        <v>18</v>
      </c>
      <c r="D22" s="30" t="s">
        <v>15</v>
      </c>
      <c r="E22" s="38">
        <v>7.4934000000000003</v>
      </c>
      <c r="F22" s="23"/>
      <c r="G22" s="23"/>
      <c r="H22" s="33">
        <f t="shared" si="1"/>
        <v>0</v>
      </c>
      <c r="I22" s="9"/>
    </row>
    <row r="23" spans="2:9" s="1" customFormat="1" ht="181.5" outlineLevel="1">
      <c r="B23" s="37">
        <v>8</v>
      </c>
      <c r="C23" s="57" t="s">
        <v>236</v>
      </c>
      <c r="D23" s="30" t="s">
        <v>19</v>
      </c>
      <c r="E23" s="38">
        <v>24</v>
      </c>
      <c r="F23" s="23"/>
      <c r="G23" s="23"/>
      <c r="H23" s="33">
        <f t="shared" si="1"/>
        <v>0</v>
      </c>
      <c r="I23" s="9"/>
    </row>
    <row r="24" spans="2:9" s="1" customFormat="1" ht="181.5" outlineLevel="1">
      <c r="B24" s="30">
        <v>9</v>
      </c>
      <c r="C24" s="57" t="s">
        <v>237</v>
      </c>
      <c r="D24" s="30" t="s">
        <v>19</v>
      </c>
      <c r="E24" s="38">
        <v>24</v>
      </c>
      <c r="F24" s="23"/>
      <c r="G24" s="23"/>
      <c r="H24" s="33">
        <f t="shared" si="1"/>
        <v>0</v>
      </c>
      <c r="I24" s="9"/>
    </row>
    <row r="25" spans="2:9" s="1" customFormat="1" ht="231" outlineLevel="1">
      <c r="B25" s="37">
        <v>10</v>
      </c>
      <c r="C25" s="39" t="s">
        <v>20</v>
      </c>
      <c r="D25" s="40" t="s">
        <v>19</v>
      </c>
      <c r="E25" s="41">
        <v>48</v>
      </c>
      <c r="F25" s="24"/>
      <c r="G25" s="24"/>
      <c r="H25" s="33">
        <f t="shared" si="1"/>
        <v>0</v>
      </c>
      <c r="I25" s="9"/>
    </row>
    <row r="26" spans="2:9" s="1" customFormat="1" ht="99" outlineLevel="1">
      <c r="B26" s="30">
        <v>11</v>
      </c>
      <c r="C26" s="31" t="s">
        <v>21</v>
      </c>
      <c r="D26" s="30" t="s">
        <v>15</v>
      </c>
      <c r="E26" s="38">
        <v>52.453800000000001</v>
      </c>
      <c r="F26" s="23"/>
      <c r="G26" s="23"/>
      <c r="H26" s="33">
        <f t="shared" si="1"/>
        <v>0</v>
      </c>
      <c r="I26" s="9"/>
    </row>
    <row r="27" spans="2:9" s="1" customFormat="1" ht="82.5" outlineLevel="1">
      <c r="B27" s="37">
        <v>12</v>
      </c>
      <c r="C27" s="31" t="s">
        <v>22</v>
      </c>
      <c r="D27" s="30" t="s">
        <v>15</v>
      </c>
      <c r="E27" s="38">
        <v>52.453800000000001</v>
      </c>
      <c r="F27" s="24"/>
      <c r="G27" s="24"/>
      <c r="H27" s="33">
        <f t="shared" si="1"/>
        <v>0</v>
      </c>
      <c r="I27" s="9"/>
    </row>
    <row r="28" spans="2:9" s="1" customFormat="1" ht="82.5" outlineLevel="1">
      <c r="B28" s="30">
        <v>13</v>
      </c>
      <c r="C28" s="31" t="s">
        <v>23</v>
      </c>
      <c r="D28" s="30" t="s">
        <v>10</v>
      </c>
      <c r="E28" s="38">
        <v>249.78</v>
      </c>
      <c r="F28" s="23"/>
      <c r="G28" s="23"/>
      <c r="H28" s="33">
        <f t="shared" si="1"/>
        <v>0</v>
      </c>
      <c r="I28" s="9"/>
    </row>
    <row r="29" spans="2:9" s="1" customFormat="1" ht="49.5" outlineLevel="1">
      <c r="B29" s="37">
        <v>14</v>
      </c>
      <c r="C29" s="31" t="s">
        <v>24</v>
      </c>
      <c r="D29" s="30" t="s">
        <v>19</v>
      </c>
      <c r="E29" s="38">
        <v>1</v>
      </c>
      <c r="F29" s="23"/>
      <c r="G29" s="23"/>
      <c r="H29" s="33">
        <f t="shared" si="1"/>
        <v>0</v>
      </c>
      <c r="I29" s="9"/>
    </row>
    <row r="30" spans="2:9" s="1" customFormat="1" ht="49.5" outlineLevel="1">
      <c r="B30" s="30">
        <v>15</v>
      </c>
      <c r="C30" s="31" t="s">
        <v>25</v>
      </c>
      <c r="D30" s="30" t="s">
        <v>19</v>
      </c>
      <c r="E30" s="38">
        <v>1</v>
      </c>
      <c r="F30" s="23"/>
      <c r="G30" s="23"/>
      <c r="H30" s="33">
        <f t="shared" si="1"/>
        <v>0</v>
      </c>
      <c r="I30" s="9"/>
    </row>
    <row r="31" spans="2:9" s="1" customFormat="1" ht="49.5" outlineLevel="1">
      <c r="B31" s="37">
        <v>16</v>
      </c>
      <c r="C31" s="31" t="s">
        <v>26</v>
      </c>
      <c r="D31" s="30" t="s">
        <v>19</v>
      </c>
      <c r="E31" s="38">
        <v>4</v>
      </c>
      <c r="F31" s="23"/>
      <c r="G31" s="23"/>
      <c r="H31" s="33">
        <f t="shared" si="1"/>
        <v>0</v>
      </c>
      <c r="I31" s="9"/>
    </row>
    <row r="32" spans="2:9" s="1" customFormat="1" ht="49.5" outlineLevel="1">
      <c r="B32" s="30">
        <v>17</v>
      </c>
      <c r="C32" s="31" t="s">
        <v>27</v>
      </c>
      <c r="D32" s="30" t="s">
        <v>19</v>
      </c>
      <c r="E32" s="38">
        <v>1</v>
      </c>
      <c r="F32" s="23"/>
      <c r="G32" s="23"/>
      <c r="H32" s="33">
        <f t="shared" si="1"/>
        <v>0</v>
      </c>
      <c r="I32" s="9"/>
    </row>
    <row r="33" spans="2:9" s="1" customFormat="1" ht="49.5" outlineLevel="1">
      <c r="B33" s="37">
        <v>18</v>
      </c>
      <c r="C33" s="31" t="s">
        <v>28</v>
      </c>
      <c r="D33" s="30" t="s">
        <v>19</v>
      </c>
      <c r="E33" s="38">
        <v>40</v>
      </c>
      <c r="F33" s="23"/>
      <c r="G33" s="23"/>
      <c r="H33" s="33">
        <f t="shared" si="1"/>
        <v>0</v>
      </c>
      <c r="I33" s="9"/>
    </row>
    <row r="34" spans="2:9" s="1" customFormat="1" ht="49.5" outlineLevel="1">
      <c r="B34" s="30">
        <v>19</v>
      </c>
      <c r="C34" s="31" t="s">
        <v>29</v>
      </c>
      <c r="D34" s="30" t="s">
        <v>19</v>
      </c>
      <c r="E34" s="38">
        <v>5</v>
      </c>
      <c r="F34" s="23"/>
      <c r="G34" s="23"/>
      <c r="H34" s="33">
        <f t="shared" si="1"/>
        <v>0</v>
      </c>
      <c r="I34" s="9"/>
    </row>
    <row r="35" spans="2:9" s="1" customFormat="1" ht="49.5" outlineLevel="1">
      <c r="B35" s="37">
        <v>20</v>
      </c>
      <c r="C35" s="31" t="s">
        <v>30</v>
      </c>
      <c r="D35" s="30" t="s">
        <v>19</v>
      </c>
      <c r="E35" s="38">
        <v>1</v>
      </c>
      <c r="F35" s="23"/>
      <c r="G35" s="23"/>
      <c r="H35" s="33">
        <f t="shared" si="1"/>
        <v>0</v>
      </c>
      <c r="I35" s="9"/>
    </row>
    <row r="36" spans="2:9" s="1" customFormat="1" ht="49.5" outlineLevel="1">
      <c r="B36" s="30">
        <v>21</v>
      </c>
      <c r="C36" s="31" t="s">
        <v>31</v>
      </c>
      <c r="D36" s="30" t="s">
        <v>19</v>
      </c>
      <c r="E36" s="38">
        <v>1</v>
      </c>
      <c r="F36" s="23"/>
      <c r="G36" s="23"/>
      <c r="H36" s="33">
        <f t="shared" si="1"/>
        <v>0</v>
      </c>
      <c r="I36" s="9"/>
    </row>
    <row r="37" spans="2:9" s="1" customFormat="1" ht="49.5" outlineLevel="1">
      <c r="B37" s="37">
        <v>22</v>
      </c>
      <c r="C37" s="31" t="s">
        <v>32</v>
      </c>
      <c r="D37" s="30" t="s">
        <v>19</v>
      </c>
      <c r="E37" s="38">
        <v>1</v>
      </c>
      <c r="F37" s="23"/>
      <c r="G37" s="23"/>
      <c r="H37" s="33">
        <f t="shared" si="1"/>
        <v>0</v>
      </c>
      <c r="I37" s="9"/>
    </row>
    <row r="38" spans="2:9" s="1" customFormat="1" ht="247.5" outlineLevel="1">
      <c r="B38" s="30">
        <v>23</v>
      </c>
      <c r="C38" s="57" t="s">
        <v>227</v>
      </c>
      <c r="D38" s="30" t="s">
        <v>19</v>
      </c>
      <c r="E38" s="38">
        <v>1</v>
      </c>
      <c r="F38" s="23"/>
      <c r="G38" s="23"/>
      <c r="H38" s="33">
        <f t="shared" si="1"/>
        <v>0</v>
      </c>
      <c r="I38" s="9"/>
    </row>
    <row r="39" spans="2:9" s="1" customFormat="1" ht="66" outlineLevel="1">
      <c r="B39" s="37">
        <v>24</v>
      </c>
      <c r="C39" s="31" t="s">
        <v>33</v>
      </c>
      <c r="D39" s="30" t="s">
        <v>15</v>
      </c>
      <c r="E39" s="38">
        <v>2.7E-2</v>
      </c>
      <c r="F39" s="23"/>
      <c r="G39" s="23"/>
      <c r="H39" s="33">
        <f t="shared" si="1"/>
        <v>0</v>
      </c>
      <c r="I39" s="9"/>
    </row>
    <row r="40" spans="2:9" s="1" customFormat="1" ht="66" outlineLevel="1">
      <c r="B40" s="40">
        <v>25</v>
      </c>
      <c r="C40" s="31" t="s">
        <v>34</v>
      </c>
      <c r="D40" s="30" t="s">
        <v>15</v>
      </c>
      <c r="E40" s="38">
        <v>36</v>
      </c>
      <c r="F40" s="23"/>
      <c r="G40" s="23"/>
      <c r="H40" s="33">
        <f t="shared" si="1"/>
        <v>0</v>
      </c>
      <c r="I40" s="9"/>
    </row>
    <row r="41" spans="2:9" s="1" customFormat="1" ht="17.25" customHeight="1">
      <c r="B41" s="30"/>
      <c r="C41" s="31"/>
      <c r="D41" s="30"/>
      <c r="E41" s="34" t="s">
        <v>35</v>
      </c>
      <c r="F41" s="35"/>
      <c r="G41" s="35"/>
      <c r="H41" s="36">
        <f>SUM(H19:H40)</f>
        <v>0</v>
      </c>
      <c r="I41" s="10"/>
    </row>
    <row r="42" spans="2:9" ht="17.25" customHeight="1">
      <c r="B42" s="25" t="s">
        <v>36</v>
      </c>
      <c r="C42" s="26" t="s">
        <v>37</v>
      </c>
      <c r="D42" s="27"/>
      <c r="E42" s="28"/>
      <c r="F42" s="29"/>
      <c r="G42" s="29"/>
      <c r="H42" s="29"/>
    </row>
    <row r="43" spans="2:9" s="1" customFormat="1" ht="148.5" outlineLevel="1">
      <c r="B43" s="30">
        <f>+B40+1</f>
        <v>26</v>
      </c>
      <c r="C43" s="47" t="s">
        <v>14</v>
      </c>
      <c r="D43" s="30" t="s">
        <v>15</v>
      </c>
      <c r="E43" s="32">
        <v>150.15</v>
      </c>
      <c r="F43" s="22"/>
      <c r="G43" s="22"/>
      <c r="H43" s="33">
        <f t="shared" ref="H43:H60" si="2">+ROUND(E43*F43,2)</f>
        <v>0</v>
      </c>
      <c r="I43" s="9"/>
    </row>
    <row r="44" spans="2:9" s="1" customFormat="1" ht="132" outlineLevel="1">
      <c r="B44" s="30">
        <v>27</v>
      </c>
      <c r="C44" s="47" t="s">
        <v>16</v>
      </c>
      <c r="D44" s="30" t="s">
        <v>15</v>
      </c>
      <c r="E44" s="32">
        <v>102.60599999999999</v>
      </c>
      <c r="F44" s="21"/>
      <c r="G44" s="21"/>
      <c r="H44" s="33">
        <f t="shared" si="2"/>
        <v>0</v>
      </c>
      <c r="I44" s="9"/>
    </row>
    <row r="45" spans="2:9" s="1" customFormat="1" ht="82.5" outlineLevel="1">
      <c r="B45" s="30">
        <v>28</v>
      </c>
      <c r="C45" s="47" t="s">
        <v>38</v>
      </c>
      <c r="D45" s="30" t="s">
        <v>15</v>
      </c>
      <c r="E45" s="32">
        <v>7.5075000000000003</v>
      </c>
      <c r="F45" s="22"/>
      <c r="G45" s="22"/>
      <c r="H45" s="33">
        <f t="shared" si="2"/>
        <v>0</v>
      </c>
      <c r="I45" s="9"/>
    </row>
    <row r="46" spans="2:9" s="1" customFormat="1" ht="82.5" outlineLevel="1">
      <c r="B46" s="30">
        <v>29</v>
      </c>
      <c r="C46" s="47" t="s">
        <v>39</v>
      </c>
      <c r="D46" s="30" t="s">
        <v>15</v>
      </c>
      <c r="E46" s="32">
        <v>7.5075000000000003</v>
      </c>
      <c r="F46" s="22"/>
      <c r="G46" s="22"/>
      <c r="H46" s="33">
        <f t="shared" si="2"/>
        <v>0</v>
      </c>
      <c r="I46" s="9"/>
    </row>
    <row r="47" spans="2:9" s="1" customFormat="1" ht="99" outlineLevel="1">
      <c r="B47" s="30">
        <v>30</v>
      </c>
      <c r="C47" s="47" t="s">
        <v>40</v>
      </c>
      <c r="D47" s="30" t="s">
        <v>15</v>
      </c>
      <c r="E47" s="32">
        <v>90.09</v>
      </c>
      <c r="F47" s="22"/>
      <c r="G47" s="22"/>
      <c r="H47" s="33">
        <f t="shared" si="2"/>
        <v>0</v>
      </c>
      <c r="I47" s="9"/>
    </row>
    <row r="48" spans="2:9" s="1" customFormat="1" ht="82.5" outlineLevel="1">
      <c r="B48" s="30">
        <v>31</v>
      </c>
      <c r="C48" s="47" t="s">
        <v>22</v>
      </c>
      <c r="D48" s="30" t="s">
        <v>15</v>
      </c>
      <c r="E48" s="32">
        <v>90.09</v>
      </c>
      <c r="F48" s="21"/>
      <c r="G48" s="21"/>
      <c r="H48" s="33">
        <f t="shared" si="2"/>
        <v>0</v>
      </c>
      <c r="I48" s="9"/>
    </row>
    <row r="49" spans="2:9" s="1" customFormat="1" ht="115.5" outlineLevel="1">
      <c r="B49" s="30">
        <v>32</v>
      </c>
      <c r="C49" s="47" t="s">
        <v>41</v>
      </c>
      <c r="D49" s="30" t="s">
        <v>10</v>
      </c>
      <c r="E49" s="32">
        <v>250.25</v>
      </c>
      <c r="F49" s="22"/>
      <c r="G49" s="22"/>
      <c r="H49" s="33">
        <f t="shared" si="2"/>
        <v>0</v>
      </c>
      <c r="I49" s="9"/>
    </row>
    <row r="50" spans="2:9" s="1" customFormat="1" ht="82.5" outlineLevel="1">
      <c r="B50" s="30">
        <v>33</v>
      </c>
      <c r="C50" s="47" t="s">
        <v>42</v>
      </c>
      <c r="D50" s="30" t="s">
        <v>10</v>
      </c>
      <c r="E50" s="32">
        <v>302.39999999999998</v>
      </c>
      <c r="F50" s="22"/>
      <c r="G50" s="22"/>
      <c r="H50" s="33">
        <f t="shared" si="2"/>
        <v>0</v>
      </c>
      <c r="I50" s="9"/>
    </row>
    <row r="51" spans="2:9" s="1" customFormat="1" ht="66" outlineLevel="1">
      <c r="B51" s="30">
        <v>34</v>
      </c>
      <c r="C51" s="47" t="s">
        <v>43</v>
      </c>
      <c r="D51" s="30" t="s">
        <v>19</v>
      </c>
      <c r="E51" s="32">
        <v>48</v>
      </c>
      <c r="F51" s="22"/>
      <c r="G51" s="22"/>
      <c r="H51" s="33">
        <f t="shared" si="2"/>
        <v>0</v>
      </c>
      <c r="I51" s="9"/>
    </row>
    <row r="52" spans="2:9" s="1" customFormat="1" ht="49.5" outlineLevel="1">
      <c r="B52" s="30">
        <v>35</v>
      </c>
      <c r="C52" s="47" t="s">
        <v>44</v>
      </c>
      <c r="D52" s="30" t="s">
        <v>19</v>
      </c>
      <c r="E52" s="32">
        <v>48</v>
      </c>
      <c r="F52" s="22"/>
      <c r="G52" s="22"/>
      <c r="H52" s="33">
        <f t="shared" si="2"/>
        <v>0</v>
      </c>
      <c r="I52" s="9"/>
    </row>
    <row r="53" spans="2:9" s="1" customFormat="1" ht="231" outlineLevel="1">
      <c r="B53" s="30">
        <v>36</v>
      </c>
      <c r="C53" s="47" t="s">
        <v>45</v>
      </c>
      <c r="D53" s="30" t="s">
        <v>19</v>
      </c>
      <c r="E53" s="32">
        <v>48</v>
      </c>
      <c r="F53" s="22"/>
      <c r="G53" s="22"/>
      <c r="H53" s="33">
        <f t="shared" si="2"/>
        <v>0</v>
      </c>
      <c r="I53" s="9"/>
    </row>
    <row r="54" spans="2:9" s="1" customFormat="1" ht="82.5" outlineLevel="1">
      <c r="B54" s="30">
        <v>37</v>
      </c>
      <c r="C54" s="47" t="s">
        <v>46</v>
      </c>
      <c r="D54" s="30" t="s">
        <v>19</v>
      </c>
      <c r="E54" s="32">
        <v>1</v>
      </c>
      <c r="F54" s="22"/>
      <c r="G54" s="22"/>
      <c r="H54" s="33">
        <f t="shared" si="2"/>
        <v>0</v>
      </c>
      <c r="I54" s="9"/>
    </row>
    <row r="55" spans="2:9" s="1" customFormat="1" ht="66" outlineLevel="1">
      <c r="B55" s="30">
        <v>38</v>
      </c>
      <c r="C55" s="47" t="s">
        <v>47</v>
      </c>
      <c r="D55" s="30" t="s">
        <v>19</v>
      </c>
      <c r="E55" s="32">
        <v>1</v>
      </c>
      <c r="F55" s="22"/>
      <c r="G55" s="22"/>
      <c r="H55" s="33">
        <f t="shared" si="2"/>
        <v>0</v>
      </c>
      <c r="I55" s="9"/>
    </row>
    <row r="56" spans="2:9" s="1" customFormat="1" ht="214.5" outlineLevel="1">
      <c r="B56" s="30">
        <v>39</v>
      </c>
      <c r="C56" s="47" t="s">
        <v>48</v>
      </c>
      <c r="D56" s="30" t="s">
        <v>19</v>
      </c>
      <c r="E56" s="32">
        <v>3</v>
      </c>
      <c r="F56" s="22"/>
      <c r="G56" s="22"/>
      <c r="H56" s="33">
        <f t="shared" si="2"/>
        <v>0</v>
      </c>
      <c r="I56" s="9"/>
    </row>
    <row r="57" spans="2:9" s="1" customFormat="1" ht="49.5" outlineLevel="1">
      <c r="B57" s="30">
        <v>40</v>
      </c>
      <c r="C57" s="47" t="s">
        <v>49</v>
      </c>
      <c r="D57" s="30" t="s">
        <v>19</v>
      </c>
      <c r="E57" s="32">
        <v>3</v>
      </c>
      <c r="F57" s="22"/>
      <c r="G57" s="22"/>
      <c r="H57" s="33">
        <f t="shared" si="2"/>
        <v>0</v>
      </c>
      <c r="I57" s="9"/>
    </row>
    <row r="58" spans="2:9" s="1" customFormat="1" ht="181.5" outlineLevel="1">
      <c r="B58" s="30">
        <v>41</v>
      </c>
      <c r="C58" s="47" t="s">
        <v>50</v>
      </c>
      <c r="D58" s="30" t="s">
        <v>19</v>
      </c>
      <c r="E58" s="32">
        <v>3</v>
      </c>
      <c r="F58" s="22"/>
      <c r="G58" s="22"/>
      <c r="H58" s="33">
        <f t="shared" si="2"/>
        <v>0</v>
      </c>
      <c r="I58" s="9"/>
    </row>
    <row r="59" spans="2:9" s="1" customFormat="1" ht="214.5" outlineLevel="1">
      <c r="B59" s="30">
        <v>42</v>
      </c>
      <c r="C59" s="47" t="s">
        <v>51</v>
      </c>
      <c r="D59" s="30" t="s">
        <v>19</v>
      </c>
      <c r="E59" s="32">
        <v>3</v>
      </c>
      <c r="F59" s="22"/>
      <c r="G59" s="22"/>
      <c r="H59" s="33">
        <f t="shared" si="2"/>
        <v>0</v>
      </c>
      <c r="I59" s="9"/>
    </row>
    <row r="60" spans="2:9" s="1" customFormat="1" ht="66" outlineLevel="1">
      <c r="B60" s="30">
        <v>43</v>
      </c>
      <c r="C60" s="47" t="s">
        <v>34</v>
      </c>
      <c r="D60" s="30" t="s">
        <v>15</v>
      </c>
      <c r="E60" s="38">
        <v>76</v>
      </c>
      <c r="F60" s="23"/>
      <c r="G60" s="23"/>
      <c r="H60" s="33">
        <f t="shared" si="2"/>
        <v>0</v>
      </c>
      <c r="I60" s="9"/>
    </row>
    <row r="61" spans="2:9" s="1" customFormat="1" ht="17.25" customHeight="1">
      <c r="B61" s="30"/>
      <c r="C61" s="31"/>
      <c r="D61" s="30"/>
      <c r="E61" s="34" t="s">
        <v>52</v>
      </c>
      <c r="F61" s="35"/>
      <c r="G61" s="35"/>
      <c r="H61" s="36">
        <f>SUM(H43:H60)</f>
        <v>0</v>
      </c>
      <c r="I61" s="10"/>
    </row>
    <row r="62" spans="2:9" ht="17.25" customHeight="1">
      <c r="B62" s="25" t="s">
        <v>53</v>
      </c>
      <c r="C62" s="26" t="s">
        <v>54</v>
      </c>
      <c r="D62" s="27"/>
      <c r="E62" s="28"/>
      <c r="F62" s="29"/>
      <c r="G62" s="29"/>
      <c r="H62" s="29"/>
    </row>
    <row r="63" spans="2:9" s="1" customFormat="1" ht="82.5" outlineLevel="1">
      <c r="B63" s="30">
        <v>44</v>
      </c>
      <c r="C63" s="31" t="s">
        <v>55</v>
      </c>
      <c r="D63" s="30" t="s">
        <v>15</v>
      </c>
      <c r="E63" s="42">
        <v>13.564000000000002</v>
      </c>
      <c r="F63" s="21"/>
      <c r="G63" s="21"/>
      <c r="H63" s="33">
        <f t="shared" ref="H63:H69" si="3">+ROUND(E63*F63,2)</f>
        <v>0</v>
      </c>
      <c r="I63" s="9"/>
    </row>
    <row r="64" spans="2:9" s="1" customFormat="1" ht="82.5" outlineLevel="1">
      <c r="B64" s="30">
        <v>45</v>
      </c>
      <c r="C64" s="57" t="s">
        <v>228</v>
      </c>
      <c r="D64" s="30" t="s">
        <v>10</v>
      </c>
      <c r="E64" s="42">
        <v>333.48</v>
      </c>
      <c r="F64" s="21"/>
      <c r="G64" s="21"/>
      <c r="H64" s="33">
        <f t="shared" si="3"/>
        <v>0</v>
      </c>
      <c r="I64" s="9"/>
    </row>
    <row r="65" spans="2:13" s="1" customFormat="1" ht="115.5" outlineLevel="1">
      <c r="B65" s="30">
        <v>46</v>
      </c>
      <c r="C65" s="31" t="s">
        <v>56</v>
      </c>
      <c r="D65" s="30" t="s">
        <v>10</v>
      </c>
      <c r="E65" s="42">
        <v>21</v>
      </c>
      <c r="F65" s="21"/>
      <c r="G65" s="21"/>
      <c r="H65" s="33">
        <f t="shared" si="3"/>
        <v>0</v>
      </c>
      <c r="I65" s="9"/>
    </row>
    <row r="66" spans="2:13" s="1" customFormat="1" ht="49.5" outlineLevel="1">
      <c r="B66" s="30">
        <v>47</v>
      </c>
      <c r="C66" s="31" t="s">
        <v>57</v>
      </c>
      <c r="D66" s="30" t="s">
        <v>10</v>
      </c>
      <c r="E66" s="42">
        <v>339.09999999999997</v>
      </c>
      <c r="F66" s="21"/>
      <c r="G66" s="21"/>
      <c r="H66" s="33">
        <f t="shared" si="3"/>
        <v>0</v>
      </c>
      <c r="I66" s="9"/>
    </row>
    <row r="67" spans="2:13" s="1" customFormat="1" ht="82.5" outlineLevel="1">
      <c r="B67" s="30">
        <v>48</v>
      </c>
      <c r="C67" s="31" t="s">
        <v>58</v>
      </c>
      <c r="D67" s="30" t="s">
        <v>10</v>
      </c>
      <c r="E67" s="42">
        <v>397.15999999999997</v>
      </c>
      <c r="F67" s="21"/>
      <c r="G67" s="21"/>
      <c r="H67" s="33">
        <f t="shared" si="3"/>
        <v>0</v>
      </c>
      <c r="I67" s="9"/>
    </row>
    <row r="68" spans="2:13" s="1" customFormat="1" ht="82.5" outlineLevel="1">
      <c r="B68" s="30">
        <v>49</v>
      </c>
      <c r="C68" s="31" t="s">
        <v>59</v>
      </c>
      <c r="D68" s="30" t="s">
        <v>10</v>
      </c>
      <c r="E68" s="42">
        <v>506.46999999999997</v>
      </c>
      <c r="F68" s="21"/>
      <c r="G68" s="21"/>
      <c r="H68" s="33">
        <f t="shared" si="3"/>
        <v>0</v>
      </c>
      <c r="I68" s="9"/>
    </row>
    <row r="69" spans="2:13" s="1" customFormat="1" ht="148.5" outlineLevel="1">
      <c r="B69" s="30">
        <v>50</v>
      </c>
      <c r="C69" s="39" t="s">
        <v>60</v>
      </c>
      <c r="D69" s="40" t="s">
        <v>10</v>
      </c>
      <c r="E69" s="42">
        <v>322.35000000000002</v>
      </c>
      <c r="F69" s="21"/>
      <c r="G69" s="21"/>
      <c r="H69" s="33">
        <f t="shared" si="3"/>
        <v>0</v>
      </c>
      <c r="I69" s="9"/>
    </row>
    <row r="70" spans="2:13" s="1" customFormat="1" ht="17.25" customHeight="1">
      <c r="B70" s="30"/>
      <c r="C70" s="31"/>
      <c r="D70" s="30"/>
      <c r="E70" s="34" t="s">
        <v>61</v>
      </c>
      <c r="F70" s="35"/>
      <c r="G70" s="35"/>
      <c r="H70" s="36">
        <f>SUM(H63:H69)</f>
        <v>0</v>
      </c>
      <c r="I70" s="10"/>
    </row>
    <row r="71" spans="2:13" ht="17.25" customHeight="1">
      <c r="B71" s="25" t="s">
        <v>62</v>
      </c>
      <c r="C71" s="26" t="s">
        <v>63</v>
      </c>
      <c r="D71" s="27"/>
      <c r="E71" s="28"/>
      <c r="F71" s="29"/>
      <c r="G71" s="29"/>
      <c r="H71" s="29"/>
      <c r="K71" s="1"/>
      <c r="L71" s="1"/>
      <c r="M71" s="1"/>
    </row>
    <row r="72" spans="2:13" s="1" customFormat="1" ht="264" outlineLevel="1">
      <c r="B72" s="30">
        <v>51</v>
      </c>
      <c r="C72" s="58" t="s">
        <v>238</v>
      </c>
      <c r="D72" s="30" t="s">
        <v>64</v>
      </c>
      <c r="E72" s="42">
        <v>3112.44</v>
      </c>
      <c r="F72" s="21"/>
      <c r="G72" s="21"/>
      <c r="H72" s="33">
        <f t="shared" ref="H72:H80" si="4">+ROUND(E72*F72,2)</f>
        <v>0</v>
      </c>
      <c r="I72" s="9"/>
    </row>
    <row r="73" spans="2:13" s="2" customFormat="1" ht="82.5" outlineLevel="1">
      <c r="B73" s="40">
        <v>52</v>
      </c>
      <c r="C73" s="58" t="s">
        <v>239</v>
      </c>
      <c r="D73" s="40" t="s">
        <v>10</v>
      </c>
      <c r="E73" s="42">
        <v>494.4</v>
      </c>
      <c r="F73" s="21"/>
      <c r="G73" s="21"/>
      <c r="H73" s="33">
        <f t="shared" si="4"/>
        <v>0</v>
      </c>
      <c r="I73" s="9"/>
      <c r="K73" s="1"/>
      <c r="L73" s="1"/>
      <c r="M73" s="1"/>
    </row>
    <row r="74" spans="2:13" s="2" customFormat="1" ht="99" outlineLevel="1">
      <c r="B74" s="30">
        <v>53</v>
      </c>
      <c r="C74" s="39" t="s">
        <v>65</v>
      </c>
      <c r="D74" s="40" t="s">
        <v>64</v>
      </c>
      <c r="E74" s="42">
        <v>1004.6999999999999</v>
      </c>
      <c r="F74" s="21"/>
      <c r="G74" s="21"/>
      <c r="H74" s="33">
        <f t="shared" si="4"/>
        <v>0</v>
      </c>
      <c r="I74" s="9"/>
      <c r="K74" s="1"/>
      <c r="L74" s="1"/>
      <c r="M74" s="1"/>
    </row>
    <row r="75" spans="2:13" s="1" customFormat="1" ht="82.5" outlineLevel="1">
      <c r="B75" s="40">
        <v>54</v>
      </c>
      <c r="C75" s="31" t="s">
        <v>66</v>
      </c>
      <c r="D75" s="30" t="s">
        <v>15</v>
      </c>
      <c r="E75" s="42">
        <v>321.53400000000005</v>
      </c>
      <c r="F75" s="22"/>
      <c r="G75" s="22"/>
      <c r="H75" s="33">
        <f t="shared" si="4"/>
        <v>0</v>
      </c>
      <c r="I75" s="9"/>
    </row>
    <row r="76" spans="2:13" s="1" customFormat="1" ht="115.5" outlineLevel="1">
      <c r="B76" s="30">
        <v>55</v>
      </c>
      <c r="C76" s="31" t="s">
        <v>67</v>
      </c>
      <c r="D76" s="30" t="s">
        <v>15</v>
      </c>
      <c r="E76" s="42">
        <v>482.30099999999993</v>
      </c>
      <c r="F76" s="21"/>
      <c r="G76" s="21"/>
      <c r="H76" s="33">
        <f t="shared" si="4"/>
        <v>0</v>
      </c>
      <c r="I76" s="9"/>
    </row>
    <row r="77" spans="2:13" s="1" customFormat="1" ht="115.5" outlineLevel="1">
      <c r="B77" s="40">
        <v>56</v>
      </c>
      <c r="C77" s="31" t="s">
        <v>68</v>
      </c>
      <c r="D77" s="30" t="s">
        <v>15</v>
      </c>
      <c r="E77" s="42">
        <v>257.22719999999998</v>
      </c>
      <c r="F77" s="22"/>
      <c r="G77" s="22"/>
      <c r="H77" s="33">
        <f t="shared" si="4"/>
        <v>0</v>
      </c>
      <c r="I77" s="9"/>
    </row>
    <row r="78" spans="2:13" s="2" customFormat="1" ht="115.5" outlineLevel="1">
      <c r="B78" s="30">
        <v>57</v>
      </c>
      <c r="C78" s="39" t="s">
        <v>69</v>
      </c>
      <c r="D78" s="40" t="s">
        <v>19</v>
      </c>
      <c r="E78" s="42">
        <v>12</v>
      </c>
      <c r="F78" s="21"/>
      <c r="G78" s="21"/>
      <c r="H78" s="33">
        <f t="shared" si="4"/>
        <v>0</v>
      </c>
      <c r="I78" s="9"/>
    </row>
    <row r="79" spans="2:13" s="2" customFormat="1" ht="89.25" customHeight="1" outlineLevel="1">
      <c r="B79" s="40">
        <v>58</v>
      </c>
      <c r="C79" s="39" t="s">
        <v>70</v>
      </c>
      <c r="D79" s="40" t="s">
        <v>64</v>
      </c>
      <c r="E79" s="42">
        <v>26.879999999999995</v>
      </c>
      <c r="F79" s="21"/>
      <c r="G79" s="21"/>
      <c r="H79" s="33">
        <f t="shared" si="4"/>
        <v>0</v>
      </c>
      <c r="I79" s="9"/>
    </row>
    <row r="80" spans="2:13" s="1" customFormat="1" ht="148.5" outlineLevel="1">
      <c r="B80" s="30">
        <v>59</v>
      </c>
      <c r="C80" s="31" t="s">
        <v>71</v>
      </c>
      <c r="D80" s="30" t="s">
        <v>7</v>
      </c>
      <c r="E80" s="42">
        <v>1</v>
      </c>
      <c r="F80" s="22"/>
      <c r="G80" s="22"/>
      <c r="H80" s="33">
        <f t="shared" si="4"/>
        <v>0</v>
      </c>
      <c r="I80" s="9"/>
    </row>
    <row r="81" spans="2:11" s="1" customFormat="1" ht="17.25" customHeight="1">
      <c r="B81" s="30"/>
      <c r="C81" s="31"/>
      <c r="D81" s="30"/>
      <c r="E81" s="34" t="s">
        <v>72</v>
      </c>
      <c r="F81" s="35"/>
      <c r="G81" s="35"/>
      <c r="H81" s="36">
        <f>SUM(H72:H80)</f>
        <v>0</v>
      </c>
      <c r="I81" s="10"/>
    </row>
    <row r="82" spans="2:11" ht="17.25" customHeight="1">
      <c r="B82" s="25" t="s">
        <v>73</v>
      </c>
      <c r="C82" s="26" t="s">
        <v>74</v>
      </c>
      <c r="D82" s="27"/>
      <c r="E82" s="28"/>
      <c r="F82" s="29"/>
      <c r="G82" s="29"/>
      <c r="H82" s="29"/>
    </row>
    <row r="83" spans="2:11" s="2" customFormat="1" ht="122.25" customHeight="1" outlineLevel="1">
      <c r="B83" s="40">
        <v>60</v>
      </c>
      <c r="C83" s="43" t="s">
        <v>75</v>
      </c>
      <c r="D83" s="40" t="s">
        <v>19</v>
      </c>
      <c r="E83" s="42">
        <v>14</v>
      </c>
      <c r="F83" s="22"/>
      <c r="G83" s="22"/>
      <c r="H83" s="33">
        <f t="shared" ref="H83:H86" si="5">+ROUND(E83*F83,2)</f>
        <v>0</v>
      </c>
      <c r="I83" s="9"/>
      <c r="K83" s="19"/>
    </row>
    <row r="84" spans="2:11" s="2" customFormat="1" ht="214.5" outlineLevel="1">
      <c r="B84" s="40">
        <v>61</v>
      </c>
      <c r="C84" s="43" t="s">
        <v>76</v>
      </c>
      <c r="D84" s="40" t="s">
        <v>19</v>
      </c>
      <c r="E84" s="42">
        <v>4</v>
      </c>
      <c r="F84" s="22"/>
      <c r="G84" s="22"/>
      <c r="H84" s="33">
        <f t="shared" si="5"/>
        <v>0</v>
      </c>
      <c r="I84" s="9"/>
      <c r="K84" s="19"/>
    </row>
    <row r="85" spans="2:11" s="2" customFormat="1" ht="115.5" outlineLevel="1">
      <c r="B85" s="40">
        <v>62</v>
      </c>
      <c r="C85" s="43" t="s">
        <v>77</v>
      </c>
      <c r="D85" s="40" t="s">
        <v>19</v>
      </c>
      <c r="E85" s="42">
        <v>21</v>
      </c>
      <c r="F85" s="22"/>
      <c r="G85" s="22"/>
      <c r="H85" s="33">
        <f t="shared" si="5"/>
        <v>0</v>
      </c>
      <c r="I85" s="9"/>
      <c r="K85" s="19"/>
    </row>
    <row r="86" spans="2:11" s="1" customFormat="1" ht="82.5" outlineLevel="1">
      <c r="B86" s="30">
        <v>63</v>
      </c>
      <c r="C86" s="31" t="s">
        <v>78</v>
      </c>
      <c r="D86" s="30" t="s">
        <v>19</v>
      </c>
      <c r="E86" s="42">
        <v>2</v>
      </c>
      <c r="F86" s="22"/>
      <c r="G86" s="22"/>
      <c r="H86" s="33">
        <f t="shared" si="5"/>
        <v>0</v>
      </c>
      <c r="I86" s="9"/>
    </row>
    <row r="87" spans="2:11" s="1" customFormat="1" ht="17.25" customHeight="1">
      <c r="B87" s="30"/>
      <c r="C87" s="31"/>
      <c r="D87" s="44"/>
      <c r="E87" s="45" t="s">
        <v>79</v>
      </c>
      <c r="F87" s="35"/>
      <c r="G87" s="35"/>
      <c r="H87" s="46">
        <f>SUM(H83:H86)</f>
        <v>0</v>
      </c>
      <c r="I87" s="10"/>
    </row>
    <row r="88" spans="2:11" ht="17.25" customHeight="1">
      <c r="B88" s="25" t="s">
        <v>80</v>
      </c>
      <c r="C88" s="26" t="s">
        <v>81</v>
      </c>
      <c r="D88" s="27"/>
      <c r="E88" s="28"/>
      <c r="F88" s="29"/>
      <c r="G88" s="29"/>
      <c r="H88" s="29"/>
    </row>
    <row r="89" spans="2:11" s="1" customFormat="1" ht="115.5" outlineLevel="1">
      <c r="B89" s="30">
        <v>64</v>
      </c>
      <c r="C89" s="31" t="s">
        <v>82</v>
      </c>
      <c r="D89" s="30" t="s">
        <v>64</v>
      </c>
      <c r="E89" s="42">
        <v>1280.51</v>
      </c>
      <c r="F89" s="22"/>
      <c r="G89" s="22"/>
      <c r="H89" s="33">
        <f t="shared" ref="H89:H93" si="6">+ROUND(E89*F89,2)</f>
        <v>0</v>
      </c>
      <c r="I89" s="9"/>
    </row>
    <row r="90" spans="2:11" s="1" customFormat="1" ht="66" outlineLevel="1">
      <c r="B90" s="30">
        <v>65</v>
      </c>
      <c r="C90" s="31" t="s">
        <v>83</v>
      </c>
      <c r="D90" s="30" t="s">
        <v>15</v>
      </c>
      <c r="E90" s="42">
        <v>806.89990000000012</v>
      </c>
      <c r="F90" s="22"/>
      <c r="G90" s="22"/>
      <c r="H90" s="33">
        <f t="shared" si="6"/>
        <v>0</v>
      </c>
      <c r="I90" s="9"/>
    </row>
    <row r="91" spans="2:11" s="1" customFormat="1" ht="49.5" outlineLevel="1">
      <c r="B91" s="30">
        <v>66</v>
      </c>
      <c r="C91" s="31" t="s">
        <v>84</v>
      </c>
      <c r="D91" s="30" t="s">
        <v>15</v>
      </c>
      <c r="E91" s="42">
        <f>+E90</f>
        <v>806.89990000000012</v>
      </c>
      <c r="F91" s="21"/>
      <c r="G91" s="21"/>
      <c r="H91" s="33">
        <f t="shared" si="6"/>
        <v>0</v>
      </c>
      <c r="I91" s="9"/>
    </row>
    <row r="92" spans="2:11" s="2" customFormat="1" ht="33" outlineLevel="1">
      <c r="B92" s="40">
        <v>67</v>
      </c>
      <c r="C92" s="43" t="s">
        <v>222</v>
      </c>
      <c r="D92" s="40" t="s">
        <v>85</v>
      </c>
      <c r="E92" s="42">
        <f>+ROUND(E91*9,2)</f>
        <v>7262.1</v>
      </c>
      <c r="F92" s="21"/>
      <c r="G92" s="21"/>
      <c r="H92" s="33">
        <f t="shared" si="6"/>
        <v>0</v>
      </c>
      <c r="I92" s="9"/>
      <c r="K92" s="19"/>
    </row>
    <row r="93" spans="2:11" s="1" customFormat="1" ht="132" outlineLevel="1">
      <c r="B93" s="30">
        <v>68</v>
      </c>
      <c r="C93" s="31" t="s">
        <v>86</v>
      </c>
      <c r="D93" s="30" t="s">
        <v>64</v>
      </c>
      <c r="E93" s="42">
        <v>1280.51</v>
      </c>
      <c r="F93" s="22"/>
      <c r="G93" s="22"/>
      <c r="H93" s="33">
        <f t="shared" si="6"/>
        <v>0</v>
      </c>
      <c r="I93" s="9"/>
    </row>
    <row r="94" spans="2:11" ht="17.25" customHeight="1">
      <c r="B94" s="37"/>
      <c r="C94" s="47"/>
      <c r="D94" s="48"/>
      <c r="E94" s="45" t="s">
        <v>87</v>
      </c>
      <c r="F94" s="49"/>
      <c r="G94" s="49"/>
      <c r="H94" s="50">
        <f>SUM(H89:H93)</f>
        <v>0</v>
      </c>
      <c r="I94" s="10"/>
    </row>
    <row r="95" spans="2:11" ht="17.25" customHeight="1">
      <c r="B95" s="25" t="s">
        <v>88</v>
      </c>
      <c r="C95" s="26" t="s">
        <v>89</v>
      </c>
      <c r="D95" s="27"/>
      <c r="E95" s="28"/>
      <c r="F95" s="29"/>
      <c r="G95" s="29"/>
      <c r="H95" s="29"/>
    </row>
    <row r="96" spans="2:11" s="1" customFormat="1" ht="115.5" outlineLevel="1">
      <c r="B96" s="30">
        <v>69</v>
      </c>
      <c r="C96" s="31" t="s">
        <v>90</v>
      </c>
      <c r="D96" s="30" t="s">
        <v>64</v>
      </c>
      <c r="E96" s="42">
        <v>1280.51</v>
      </c>
      <c r="F96" s="22"/>
      <c r="G96" s="22"/>
      <c r="H96" s="33">
        <f t="shared" ref="H96:H104" si="7">+ROUND(E96*F96,2)</f>
        <v>0</v>
      </c>
      <c r="I96" s="9"/>
    </row>
    <row r="97" spans="2:11" s="1" customFormat="1" ht="148.5" outlineLevel="1">
      <c r="B97" s="40">
        <v>70</v>
      </c>
      <c r="C97" s="39" t="s">
        <v>91</v>
      </c>
      <c r="D97" s="40" t="s">
        <v>64</v>
      </c>
      <c r="E97" s="42">
        <v>52</v>
      </c>
      <c r="F97" s="21"/>
      <c r="G97" s="21"/>
      <c r="H97" s="33">
        <f t="shared" si="7"/>
        <v>0</v>
      </c>
      <c r="I97" s="9"/>
    </row>
    <row r="98" spans="2:11" s="1" customFormat="1" ht="148.5" outlineLevel="1">
      <c r="B98" s="30">
        <v>71</v>
      </c>
      <c r="C98" s="39" t="s">
        <v>92</v>
      </c>
      <c r="D98" s="40" t="s">
        <v>64</v>
      </c>
      <c r="E98" s="42">
        <v>2726</v>
      </c>
      <c r="F98" s="21"/>
      <c r="G98" s="21"/>
      <c r="H98" s="33">
        <f t="shared" si="7"/>
        <v>0</v>
      </c>
      <c r="I98" s="9"/>
    </row>
    <row r="99" spans="2:11" s="1" customFormat="1" ht="148.5" outlineLevel="1">
      <c r="B99" s="40">
        <v>72</v>
      </c>
      <c r="C99" s="31" t="s">
        <v>93</v>
      </c>
      <c r="D99" s="30" t="s">
        <v>64</v>
      </c>
      <c r="E99" s="42">
        <v>1280.51</v>
      </c>
      <c r="F99" s="22"/>
      <c r="G99" s="22"/>
      <c r="H99" s="33">
        <f t="shared" si="7"/>
        <v>0</v>
      </c>
      <c r="I99" s="9"/>
    </row>
    <row r="100" spans="2:11" s="1" customFormat="1" ht="99" outlineLevel="1">
      <c r="B100" s="30">
        <v>73</v>
      </c>
      <c r="C100" s="31" t="s">
        <v>94</v>
      </c>
      <c r="D100" s="30" t="s">
        <v>64</v>
      </c>
      <c r="E100" s="42">
        <v>1280.51</v>
      </c>
      <c r="F100" s="22"/>
      <c r="G100" s="22"/>
      <c r="H100" s="33">
        <f t="shared" si="7"/>
        <v>0</v>
      </c>
      <c r="I100" s="9"/>
    </row>
    <row r="101" spans="2:11" s="1" customFormat="1" ht="198" outlineLevel="1">
      <c r="B101" s="40">
        <v>74</v>
      </c>
      <c r="C101" s="31" t="s">
        <v>95</v>
      </c>
      <c r="D101" s="30" t="s">
        <v>64</v>
      </c>
      <c r="E101" s="42">
        <v>1280.51</v>
      </c>
      <c r="F101" s="22"/>
      <c r="G101" s="22"/>
      <c r="H101" s="33">
        <f t="shared" si="7"/>
        <v>0</v>
      </c>
      <c r="I101" s="9"/>
    </row>
    <row r="102" spans="2:11" s="1" customFormat="1" ht="409.5" outlineLevel="1">
      <c r="B102" s="30">
        <v>75</v>
      </c>
      <c r="C102" s="79" t="s">
        <v>240</v>
      </c>
      <c r="D102" s="30" t="s">
        <v>64</v>
      </c>
      <c r="E102" s="42">
        <v>257.52</v>
      </c>
      <c r="F102" s="21"/>
      <c r="G102" s="21"/>
      <c r="H102" s="33">
        <f t="shared" si="7"/>
        <v>0</v>
      </c>
      <c r="I102" s="9"/>
    </row>
    <row r="103" spans="2:11" s="1" customFormat="1" ht="409.5" outlineLevel="1">
      <c r="B103" s="40">
        <v>76</v>
      </c>
      <c r="C103" s="79" t="s">
        <v>241</v>
      </c>
      <c r="D103" s="40" t="s">
        <v>64</v>
      </c>
      <c r="E103" s="42">
        <v>1013.7</v>
      </c>
      <c r="F103" s="21"/>
      <c r="G103" s="21"/>
      <c r="H103" s="33">
        <f t="shared" si="7"/>
        <v>0</v>
      </c>
      <c r="I103" s="9"/>
    </row>
    <row r="104" spans="2:11" s="1" customFormat="1" ht="99" outlineLevel="1">
      <c r="B104" s="30">
        <v>77</v>
      </c>
      <c r="C104" s="31" t="s">
        <v>96</v>
      </c>
      <c r="D104" s="30" t="s">
        <v>10</v>
      </c>
      <c r="E104" s="42">
        <v>27.480000000000004</v>
      </c>
      <c r="F104" s="22"/>
      <c r="G104" s="22"/>
      <c r="H104" s="33">
        <f t="shared" si="7"/>
        <v>0</v>
      </c>
      <c r="I104" s="9"/>
    </row>
    <row r="105" spans="2:11" s="1" customFormat="1" ht="17.25" customHeight="1">
      <c r="B105" s="30"/>
      <c r="C105" s="31"/>
      <c r="D105" s="30"/>
      <c r="E105" s="34" t="s">
        <v>97</v>
      </c>
      <c r="F105" s="35"/>
      <c r="G105" s="35"/>
      <c r="H105" s="36">
        <f>SUM(H96:H104)</f>
        <v>0</v>
      </c>
      <c r="I105" s="10"/>
    </row>
    <row r="106" spans="2:11" ht="17.25" customHeight="1">
      <c r="B106" s="25" t="s">
        <v>98</v>
      </c>
      <c r="C106" s="26" t="s">
        <v>99</v>
      </c>
      <c r="D106" s="27"/>
      <c r="E106" s="28"/>
      <c r="F106" s="29"/>
      <c r="G106" s="29"/>
      <c r="H106" s="29"/>
    </row>
    <row r="107" spans="2:11" s="1" customFormat="1" ht="264" outlineLevel="1">
      <c r="B107" s="30">
        <v>78</v>
      </c>
      <c r="C107" s="31" t="s">
        <v>100</v>
      </c>
      <c r="D107" s="30" t="s">
        <v>19</v>
      </c>
      <c r="E107" s="42">
        <v>1</v>
      </c>
      <c r="F107" s="22"/>
      <c r="G107" s="22"/>
      <c r="H107" s="33">
        <f t="shared" ref="H107:H116" si="8">+ROUND(E107*F107,2)</f>
        <v>0</v>
      </c>
      <c r="I107" s="9"/>
    </row>
    <row r="108" spans="2:11" s="1" customFormat="1" ht="165" outlineLevel="1">
      <c r="B108" s="30">
        <v>79</v>
      </c>
      <c r="C108" s="31" t="s">
        <v>101</v>
      </c>
      <c r="D108" s="30" t="s">
        <v>19</v>
      </c>
      <c r="E108" s="42">
        <v>12</v>
      </c>
      <c r="F108" s="21"/>
      <c r="G108" s="21"/>
      <c r="H108" s="33">
        <f t="shared" si="8"/>
        <v>0</v>
      </c>
      <c r="I108" s="9"/>
    </row>
    <row r="109" spans="2:11" s="2" customFormat="1" ht="82.5" outlineLevel="1">
      <c r="B109" s="40">
        <v>80</v>
      </c>
      <c r="C109" s="43" t="s">
        <v>102</v>
      </c>
      <c r="D109" s="40" t="s">
        <v>19</v>
      </c>
      <c r="E109" s="42">
        <v>3</v>
      </c>
      <c r="F109" s="22"/>
      <c r="G109" s="22"/>
      <c r="H109" s="33">
        <f t="shared" si="8"/>
        <v>0</v>
      </c>
      <c r="I109" s="9"/>
      <c r="K109" s="19"/>
    </row>
    <row r="110" spans="2:11" s="1" customFormat="1" ht="99" outlineLevel="1">
      <c r="B110" s="30">
        <v>81</v>
      </c>
      <c r="C110" s="31" t="s">
        <v>103</v>
      </c>
      <c r="D110" s="30" t="s">
        <v>10</v>
      </c>
      <c r="E110" s="42">
        <v>248.12</v>
      </c>
      <c r="F110" s="21"/>
      <c r="G110" s="21"/>
      <c r="H110" s="33">
        <f t="shared" si="8"/>
        <v>0</v>
      </c>
      <c r="I110" s="9"/>
    </row>
    <row r="111" spans="2:11" s="1" customFormat="1" ht="165" outlineLevel="1">
      <c r="B111" s="30">
        <v>82</v>
      </c>
      <c r="C111" s="31" t="s">
        <v>104</v>
      </c>
      <c r="D111" s="30" t="s">
        <v>10</v>
      </c>
      <c r="E111" s="42">
        <f>56.8-24</f>
        <v>32.799999999999997</v>
      </c>
      <c r="F111" s="22"/>
      <c r="G111" s="22"/>
      <c r="H111" s="33">
        <f t="shared" si="8"/>
        <v>0</v>
      </c>
      <c r="I111" s="9"/>
    </row>
    <row r="112" spans="2:11" s="1" customFormat="1" ht="148.5" outlineLevel="1">
      <c r="B112" s="30">
        <v>83</v>
      </c>
      <c r="C112" s="31" t="s">
        <v>105</v>
      </c>
      <c r="D112" s="30" t="s">
        <v>10</v>
      </c>
      <c r="E112" s="42">
        <v>42.72</v>
      </c>
      <c r="F112" s="22"/>
      <c r="G112" s="22"/>
      <c r="H112" s="33">
        <f t="shared" si="8"/>
        <v>0</v>
      </c>
      <c r="I112" s="9"/>
    </row>
    <row r="113" spans="2:11" s="1" customFormat="1" ht="99" outlineLevel="1">
      <c r="B113" s="30">
        <v>84</v>
      </c>
      <c r="C113" s="31" t="s">
        <v>106</v>
      </c>
      <c r="D113" s="30" t="s">
        <v>10</v>
      </c>
      <c r="E113" s="42">
        <v>143.94399999999999</v>
      </c>
      <c r="F113" s="21"/>
      <c r="G113" s="21"/>
      <c r="H113" s="33">
        <f t="shared" si="8"/>
        <v>0</v>
      </c>
      <c r="I113" s="9"/>
    </row>
    <row r="114" spans="2:11" s="1" customFormat="1" ht="115.5" outlineLevel="1">
      <c r="B114" s="30">
        <v>85</v>
      </c>
      <c r="C114" s="31" t="s">
        <v>107</v>
      </c>
      <c r="D114" s="30" t="s">
        <v>19</v>
      </c>
      <c r="E114" s="42">
        <v>6</v>
      </c>
      <c r="F114" s="22"/>
      <c r="G114" s="22"/>
      <c r="H114" s="33">
        <f t="shared" si="8"/>
        <v>0</v>
      </c>
      <c r="I114" s="9"/>
    </row>
    <row r="115" spans="2:11" s="1" customFormat="1" ht="99" outlineLevel="1">
      <c r="B115" s="30">
        <v>86</v>
      </c>
      <c r="C115" s="31" t="s">
        <v>108</v>
      </c>
      <c r="D115" s="30" t="s">
        <v>19</v>
      </c>
      <c r="E115" s="32">
        <v>3</v>
      </c>
      <c r="F115" s="22"/>
      <c r="G115" s="22"/>
      <c r="H115" s="33">
        <f t="shared" si="8"/>
        <v>0</v>
      </c>
      <c r="I115" s="9"/>
    </row>
    <row r="116" spans="2:11" s="1" customFormat="1" ht="99" outlineLevel="1">
      <c r="B116" s="30">
        <v>87</v>
      </c>
      <c r="C116" s="31" t="s">
        <v>109</v>
      </c>
      <c r="D116" s="30" t="s">
        <v>19</v>
      </c>
      <c r="E116" s="32">
        <v>5</v>
      </c>
      <c r="F116" s="22"/>
      <c r="G116" s="22"/>
      <c r="H116" s="33">
        <f t="shared" si="8"/>
        <v>0</v>
      </c>
      <c r="I116" s="9"/>
    </row>
    <row r="117" spans="2:11" s="1" customFormat="1" ht="17.25" customHeight="1">
      <c r="B117" s="30"/>
      <c r="C117" s="31"/>
      <c r="D117" s="30"/>
      <c r="E117" s="34" t="s">
        <v>110</v>
      </c>
      <c r="F117" s="35"/>
      <c r="G117" s="35"/>
      <c r="H117" s="36">
        <f>SUM(H107:H116)</f>
        <v>0</v>
      </c>
      <c r="I117" s="10"/>
    </row>
    <row r="118" spans="2:11" ht="17.25" customHeight="1">
      <c r="B118" s="25" t="s">
        <v>111</v>
      </c>
      <c r="C118" s="26" t="s">
        <v>112</v>
      </c>
      <c r="D118" s="27"/>
      <c r="E118" s="28"/>
      <c r="F118" s="29"/>
      <c r="G118" s="29"/>
      <c r="H118" s="29"/>
    </row>
    <row r="119" spans="2:11" s="2" customFormat="1" ht="214.5" outlineLevel="1">
      <c r="B119" s="40">
        <v>88</v>
      </c>
      <c r="C119" s="43" t="s">
        <v>221</v>
      </c>
      <c r="D119" s="40" t="s">
        <v>19</v>
      </c>
      <c r="E119" s="42">
        <v>13</v>
      </c>
      <c r="F119" s="23"/>
      <c r="G119" s="23"/>
      <c r="H119" s="33">
        <f t="shared" ref="H119:H136" si="9">+ROUND(E119*F119,2)</f>
        <v>0</v>
      </c>
      <c r="I119" s="9"/>
      <c r="K119" s="19"/>
    </row>
    <row r="120" spans="2:11" s="1" customFormat="1" ht="66" outlineLevel="1">
      <c r="B120" s="30">
        <v>89</v>
      </c>
      <c r="C120" s="31" t="s">
        <v>113</v>
      </c>
      <c r="D120" s="30" t="s">
        <v>19</v>
      </c>
      <c r="E120" s="41">
        <v>13</v>
      </c>
      <c r="F120" s="24"/>
      <c r="G120" s="24"/>
      <c r="H120" s="33">
        <f t="shared" si="9"/>
        <v>0</v>
      </c>
      <c r="I120" s="12"/>
    </row>
    <row r="121" spans="2:11" s="1" customFormat="1" ht="148.5" outlineLevel="1">
      <c r="B121" s="37">
        <v>90</v>
      </c>
      <c r="C121" s="31" t="s">
        <v>114</v>
      </c>
      <c r="D121" s="30" t="s">
        <v>10</v>
      </c>
      <c r="E121" s="38">
        <v>460</v>
      </c>
      <c r="F121" s="23"/>
      <c r="G121" s="23"/>
      <c r="H121" s="33">
        <f t="shared" si="9"/>
        <v>0</v>
      </c>
      <c r="I121" s="12"/>
    </row>
    <row r="122" spans="2:11" s="1" customFormat="1" ht="115.5" outlineLevel="1">
      <c r="B122" s="30">
        <v>91</v>
      </c>
      <c r="C122" s="31" t="s">
        <v>115</v>
      </c>
      <c r="D122" s="30" t="s">
        <v>10</v>
      </c>
      <c r="E122" s="38">
        <v>475</v>
      </c>
      <c r="F122" s="23"/>
      <c r="G122" s="23"/>
      <c r="H122" s="33">
        <f t="shared" si="9"/>
        <v>0</v>
      </c>
      <c r="I122" s="9"/>
    </row>
    <row r="123" spans="2:11" s="1" customFormat="1" ht="330" outlineLevel="1">
      <c r="B123" s="37">
        <v>92</v>
      </c>
      <c r="C123" s="31" t="s">
        <v>116</v>
      </c>
      <c r="D123" s="30" t="s">
        <v>19</v>
      </c>
      <c r="E123" s="38">
        <v>17</v>
      </c>
      <c r="F123" s="23"/>
      <c r="G123" s="23"/>
      <c r="H123" s="33">
        <f t="shared" si="9"/>
        <v>0</v>
      </c>
      <c r="I123" s="12"/>
    </row>
    <row r="124" spans="2:11" s="1" customFormat="1" ht="330" outlineLevel="1">
      <c r="B124" s="30">
        <v>93</v>
      </c>
      <c r="C124" s="31" t="s">
        <v>117</v>
      </c>
      <c r="D124" s="30" t="s">
        <v>19</v>
      </c>
      <c r="E124" s="38">
        <v>3</v>
      </c>
      <c r="F124" s="23"/>
      <c r="G124" s="23"/>
      <c r="H124" s="33">
        <f t="shared" si="9"/>
        <v>0</v>
      </c>
      <c r="I124" s="12"/>
    </row>
    <row r="125" spans="2:11" s="1" customFormat="1" ht="132" outlineLevel="1">
      <c r="B125" s="37">
        <v>94</v>
      </c>
      <c r="C125" s="39" t="s">
        <v>118</v>
      </c>
      <c r="D125" s="40" t="s">
        <v>10</v>
      </c>
      <c r="E125" s="41">
        <v>475</v>
      </c>
      <c r="F125" s="24"/>
      <c r="G125" s="24"/>
      <c r="H125" s="33">
        <f t="shared" si="9"/>
        <v>0</v>
      </c>
      <c r="I125" s="9"/>
    </row>
    <row r="126" spans="2:11" s="1" customFormat="1" ht="66" outlineLevel="1">
      <c r="B126" s="30">
        <v>95</v>
      </c>
      <c r="C126" s="31" t="s">
        <v>119</v>
      </c>
      <c r="D126" s="30" t="s">
        <v>7</v>
      </c>
      <c r="E126" s="38">
        <v>1</v>
      </c>
      <c r="F126" s="23"/>
      <c r="G126" s="23"/>
      <c r="H126" s="33">
        <f t="shared" si="9"/>
        <v>0</v>
      </c>
      <c r="I126" s="9"/>
    </row>
    <row r="127" spans="2:11" s="1" customFormat="1" ht="181.5" outlineLevel="1">
      <c r="B127" s="37">
        <v>96</v>
      </c>
      <c r="C127" s="31" t="s">
        <v>120</v>
      </c>
      <c r="D127" s="30" t="s">
        <v>19</v>
      </c>
      <c r="E127" s="38">
        <v>2</v>
      </c>
      <c r="F127" s="24"/>
      <c r="G127" s="24"/>
      <c r="H127" s="33">
        <f t="shared" si="9"/>
        <v>0</v>
      </c>
      <c r="I127" s="9"/>
    </row>
    <row r="128" spans="2:11" s="1" customFormat="1" ht="148.5" outlineLevel="1">
      <c r="B128" s="30">
        <v>97</v>
      </c>
      <c r="C128" s="31" t="s">
        <v>121</v>
      </c>
      <c r="D128" s="30" t="s">
        <v>19</v>
      </c>
      <c r="E128" s="38">
        <v>1</v>
      </c>
      <c r="F128" s="23"/>
      <c r="G128" s="23"/>
      <c r="H128" s="33">
        <f t="shared" si="9"/>
        <v>0</v>
      </c>
      <c r="I128" s="9"/>
    </row>
    <row r="129" spans="2:9" s="1" customFormat="1" ht="66" outlineLevel="1">
      <c r="B129" s="37">
        <v>98</v>
      </c>
      <c r="C129" s="31" t="s">
        <v>122</v>
      </c>
      <c r="D129" s="30" t="s">
        <v>19</v>
      </c>
      <c r="E129" s="38">
        <v>2</v>
      </c>
      <c r="F129" s="23"/>
      <c r="G129" s="23"/>
      <c r="H129" s="33">
        <f t="shared" si="9"/>
        <v>0</v>
      </c>
      <c r="I129" s="9"/>
    </row>
    <row r="130" spans="2:9" s="1" customFormat="1" ht="132" outlineLevel="1">
      <c r="B130" s="30">
        <v>99</v>
      </c>
      <c r="C130" s="31" t="s">
        <v>123</v>
      </c>
      <c r="D130" s="30" t="s">
        <v>19</v>
      </c>
      <c r="E130" s="38">
        <v>1</v>
      </c>
      <c r="F130" s="23"/>
      <c r="G130" s="23"/>
      <c r="H130" s="33">
        <f t="shared" si="9"/>
        <v>0</v>
      </c>
      <c r="I130" s="9"/>
    </row>
    <row r="131" spans="2:9" s="1" customFormat="1" ht="99" outlineLevel="1">
      <c r="B131" s="37">
        <v>100</v>
      </c>
      <c r="C131" s="31" t="s">
        <v>124</v>
      </c>
      <c r="D131" s="30" t="s">
        <v>19</v>
      </c>
      <c r="E131" s="38">
        <v>1</v>
      </c>
      <c r="F131" s="23"/>
      <c r="G131" s="23"/>
      <c r="H131" s="33">
        <f t="shared" si="9"/>
        <v>0</v>
      </c>
      <c r="I131" s="9"/>
    </row>
    <row r="132" spans="2:9" s="1" customFormat="1" ht="132" outlineLevel="1">
      <c r="B132" s="30">
        <v>101</v>
      </c>
      <c r="C132" s="31" t="s">
        <v>125</v>
      </c>
      <c r="D132" s="30" t="s">
        <v>19</v>
      </c>
      <c r="E132" s="38">
        <v>1</v>
      </c>
      <c r="F132" s="23"/>
      <c r="G132" s="23"/>
      <c r="H132" s="33">
        <f t="shared" si="9"/>
        <v>0</v>
      </c>
      <c r="I132" s="9"/>
    </row>
    <row r="133" spans="2:9" s="1" customFormat="1" ht="33" outlineLevel="1">
      <c r="B133" s="37">
        <v>102</v>
      </c>
      <c r="C133" s="31" t="s">
        <v>126</v>
      </c>
      <c r="D133" s="30" t="s">
        <v>127</v>
      </c>
      <c r="E133" s="38">
        <v>1</v>
      </c>
      <c r="F133" s="23"/>
      <c r="G133" s="23"/>
      <c r="H133" s="33">
        <f t="shared" si="9"/>
        <v>0</v>
      </c>
      <c r="I133" s="9"/>
    </row>
    <row r="134" spans="2:9" s="1" customFormat="1" ht="66" outlineLevel="1">
      <c r="B134" s="30">
        <v>103</v>
      </c>
      <c r="C134" s="31" t="s">
        <v>128</v>
      </c>
      <c r="D134" s="30" t="s">
        <v>19</v>
      </c>
      <c r="E134" s="38">
        <v>20</v>
      </c>
      <c r="F134" s="23"/>
      <c r="G134" s="23"/>
      <c r="H134" s="33">
        <f t="shared" si="9"/>
        <v>0</v>
      </c>
      <c r="I134" s="9"/>
    </row>
    <row r="135" spans="2:9" s="1" customFormat="1" ht="33" outlineLevel="1">
      <c r="B135" s="37">
        <v>104</v>
      </c>
      <c r="C135" s="31" t="s">
        <v>129</v>
      </c>
      <c r="D135" s="30" t="s">
        <v>10</v>
      </c>
      <c r="E135" s="38">
        <v>30</v>
      </c>
      <c r="F135" s="23"/>
      <c r="G135" s="23"/>
      <c r="H135" s="33">
        <f t="shared" si="9"/>
        <v>0</v>
      </c>
      <c r="I135" s="9"/>
    </row>
    <row r="136" spans="2:9" s="1" customFormat="1" ht="29.25" customHeight="1" outlineLevel="1">
      <c r="B136" s="30">
        <v>105</v>
      </c>
      <c r="C136" s="31" t="s">
        <v>130</v>
      </c>
      <c r="D136" s="30" t="s">
        <v>10</v>
      </c>
      <c r="E136" s="38">
        <v>30</v>
      </c>
      <c r="F136" s="23"/>
      <c r="G136" s="23"/>
      <c r="H136" s="33">
        <f t="shared" si="9"/>
        <v>0</v>
      </c>
      <c r="I136" s="9"/>
    </row>
    <row r="137" spans="2:9" s="1" customFormat="1" ht="17.25" customHeight="1">
      <c r="B137" s="30"/>
      <c r="C137" s="31"/>
      <c r="D137" s="30"/>
      <c r="E137" s="34" t="s">
        <v>131</v>
      </c>
      <c r="F137" s="35"/>
      <c r="G137" s="35"/>
      <c r="H137" s="36">
        <f>SUM(H119:H136)</f>
        <v>0</v>
      </c>
      <c r="I137" s="10"/>
    </row>
    <row r="138" spans="2:9" ht="17.25" customHeight="1">
      <c r="B138" s="25" t="s">
        <v>132</v>
      </c>
      <c r="C138" s="26" t="s">
        <v>133</v>
      </c>
      <c r="D138" s="27"/>
      <c r="E138" s="28"/>
      <c r="F138" s="29"/>
      <c r="G138" s="29"/>
      <c r="H138" s="29"/>
    </row>
    <row r="139" spans="2:9" ht="17.25" customHeight="1">
      <c r="B139" s="37"/>
      <c r="C139" s="51" t="s">
        <v>134</v>
      </c>
      <c r="D139" s="37"/>
      <c r="E139" s="38"/>
      <c r="F139" s="33"/>
      <c r="G139" s="33"/>
      <c r="H139" s="33"/>
      <c r="I139" s="11"/>
    </row>
    <row r="140" spans="2:9" s="1" customFormat="1" ht="165" outlineLevel="1">
      <c r="B140" s="30">
        <v>106</v>
      </c>
      <c r="C140" s="31" t="s">
        <v>135</v>
      </c>
      <c r="D140" s="30" t="s">
        <v>19</v>
      </c>
      <c r="E140" s="38">
        <v>9</v>
      </c>
      <c r="F140" s="24"/>
      <c r="G140" s="24"/>
      <c r="H140" s="33">
        <f t="shared" ref="H140:H146" si="10">+ROUND(E140*F140,2)</f>
        <v>0</v>
      </c>
      <c r="I140" s="12"/>
    </row>
    <row r="141" spans="2:9" s="1" customFormat="1" ht="165" outlineLevel="1">
      <c r="B141" s="37">
        <v>107</v>
      </c>
      <c r="C141" s="31" t="s">
        <v>136</v>
      </c>
      <c r="D141" s="30" t="s">
        <v>10</v>
      </c>
      <c r="E141" s="38">
        <v>400</v>
      </c>
      <c r="F141" s="24"/>
      <c r="G141" s="24"/>
      <c r="H141" s="33">
        <f t="shared" si="10"/>
        <v>0</v>
      </c>
      <c r="I141" s="12"/>
    </row>
    <row r="142" spans="2:9" s="1" customFormat="1" ht="165" outlineLevel="1">
      <c r="B142" s="30">
        <v>108</v>
      </c>
      <c r="C142" s="31" t="s">
        <v>137</v>
      </c>
      <c r="D142" s="30" t="s">
        <v>10</v>
      </c>
      <c r="E142" s="38">
        <v>320</v>
      </c>
      <c r="F142" s="24"/>
      <c r="G142" s="24"/>
      <c r="H142" s="33">
        <f t="shared" si="10"/>
        <v>0</v>
      </c>
      <c r="I142" s="9"/>
    </row>
    <row r="143" spans="2:9" s="1" customFormat="1" ht="165" outlineLevel="1">
      <c r="B143" s="37">
        <v>109</v>
      </c>
      <c r="C143" s="31" t="s">
        <v>138</v>
      </c>
      <c r="D143" s="30" t="s">
        <v>19</v>
      </c>
      <c r="E143" s="38">
        <v>1</v>
      </c>
      <c r="F143" s="24"/>
      <c r="G143" s="24"/>
      <c r="H143" s="33">
        <f t="shared" si="10"/>
        <v>0</v>
      </c>
      <c r="I143" s="12"/>
    </row>
    <row r="144" spans="2:9" s="1" customFormat="1" ht="165" outlineLevel="1">
      <c r="B144" s="30">
        <v>110</v>
      </c>
      <c r="C144" s="31" t="s">
        <v>139</v>
      </c>
      <c r="D144" s="30" t="s">
        <v>19</v>
      </c>
      <c r="E144" s="38">
        <v>65</v>
      </c>
      <c r="F144" s="24"/>
      <c r="G144" s="24"/>
      <c r="H144" s="33">
        <f t="shared" si="10"/>
        <v>0</v>
      </c>
      <c r="I144" s="12"/>
    </row>
    <row r="145" spans="2:11" s="1" customFormat="1" ht="148.5" outlineLevel="1">
      <c r="B145" s="37">
        <v>111</v>
      </c>
      <c r="C145" s="39" t="s">
        <v>140</v>
      </c>
      <c r="D145" s="40" t="s">
        <v>19</v>
      </c>
      <c r="E145" s="41">
        <v>65</v>
      </c>
      <c r="F145" s="24"/>
      <c r="G145" s="24"/>
      <c r="H145" s="33">
        <f t="shared" si="10"/>
        <v>0</v>
      </c>
      <c r="I145" s="9"/>
    </row>
    <row r="146" spans="2:11" s="1" customFormat="1" ht="115.5" outlineLevel="1">
      <c r="B146" s="30">
        <v>112</v>
      </c>
      <c r="C146" s="31" t="s">
        <v>141</v>
      </c>
      <c r="D146" s="30" t="s">
        <v>142</v>
      </c>
      <c r="E146" s="38">
        <v>1</v>
      </c>
      <c r="F146" s="24"/>
      <c r="G146" s="24"/>
      <c r="H146" s="33">
        <f t="shared" si="10"/>
        <v>0</v>
      </c>
      <c r="I146" s="9"/>
    </row>
    <row r="147" spans="2:11" s="1" customFormat="1" ht="17.25" customHeight="1">
      <c r="B147" s="30"/>
      <c r="C147" s="31"/>
      <c r="D147" s="30"/>
      <c r="E147" s="38"/>
      <c r="F147" s="24"/>
      <c r="G147" s="24"/>
      <c r="H147" s="53">
        <f>SUM(H140:H146)</f>
        <v>0</v>
      </c>
      <c r="I147" s="10"/>
    </row>
    <row r="148" spans="2:11" ht="17.25" customHeight="1">
      <c r="B148" s="37"/>
      <c r="C148" s="51" t="s">
        <v>143</v>
      </c>
      <c r="D148" s="37"/>
      <c r="E148" s="38"/>
      <c r="F148" s="24"/>
      <c r="G148" s="24"/>
      <c r="H148" s="33"/>
      <c r="I148" s="11"/>
    </row>
    <row r="149" spans="2:11" s="1" customFormat="1" ht="181.5" outlineLevel="1">
      <c r="B149" s="30">
        <v>113</v>
      </c>
      <c r="C149" s="31" t="s">
        <v>144</v>
      </c>
      <c r="D149" s="30" t="s">
        <v>19</v>
      </c>
      <c r="E149" s="38">
        <v>1</v>
      </c>
      <c r="F149" s="24"/>
      <c r="G149" s="24"/>
      <c r="H149" s="33">
        <f t="shared" ref="H149:H151" si="11">+ROUND(E149*F149,2)</f>
        <v>0</v>
      </c>
      <c r="I149" s="9"/>
    </row>
    <row r="150" spans="2:11" s="1" customFormat="1" ht="165" outlineLevel="1">
      <c r="B150" s="30">
        <v>114</v>
      </c>
      <c r="C150" s="31" t="s">
        <v>145</v>
      </c>
      <c r="D150" s="30" t="s">
        <v>19</v>
      </c>
      <c r="E150" s="38">
        <v>1</v>
      </c>
      <c r="F150" s="24"/>
      <c r="G150" s="24"/>
      <c r="H150" s="33">
        <f t="shared" si="11"/>
        <v>0</v>
      </c>
      <c r="I150" s="9"/>
    </row>
    <row r="151" spans="2:11" s="1" customFormat="1" ht="115.5" outlineLevel="1">
      <c r="B151" s="30">
        <v>115</v>
      </c>
      <c r="C151" s="31" t="s">
        <v>146</v>
      </c>
      <c r="D151" s="30" t="s">
        <v>142</v>
      </c>
      <c r="E151" s="38">
        <v>1</v>
      </c>
      <c r="F151" s="24"/>
      <c r="G151" s="24"/>
      <c r="H151" s="33">
        <f t="shared" si="11"/>
        <v>0</v>
      </c>
      <c r="I151" s="9"/>
    </row>
    <row r="152" spans="2:11" s="1" customFormat="1" ht="17.25" customHeight="1">
      <c r="B152" s="30"/>
      <c r="C152" s="31"/>
      <c r="D152" s="30"/>
      <c r="E152" s="38"/>
      <c r="F152" s="24"/>
      <c r="G152" s="24"/>
      <c r="H152" s="53">
        <f>SUM(H149:H151)</f>
        <v>0</v>
      </c>
      <c r="I152" s="10"/>
    </row>
    <row r="153" spans="2:11" ht="17.25" customHeight="1">
      <c r="B153" s="37"/>
      <c r="C153" s="51" t="s">
        <v>147</v>
      </c>
      <c r="D153" s="37"/>
      <c r="E153" s="38"/>
      <c r="F153" s="33"/>
      <c r="G153" s="33"/>
      <c r="H153" s="33"/>
      <c r="I153" s="11"/>
    </row>
    <row r="154" spans="2:11" s="2" customFormat="1" ht="181.5" outlineLevel="1">
      <c r="B154" s="40">
        <v>116</v>
      </c>
      <c r="C154" s="43" t="s">
        <v>220</v>
      </c>
      <c r="D154" s="40" t="s">
        <v>19</v>
      </c>
      <c r="E154" s="42">
        <v>3</v>
      </c>
      <c r="F154" s="23"/>
      <c r="G154" s="23"/>
      <c r="H154" s="33">
        <f t="shared" ref="H154" si="12">+ROUND(E154*F154,2)</f>
        <v>0</v>
      </c>
      <c r="I154" s="9"/>
      <c r="K154" s="19"/>
    </row>
    <row r="155" spans="2:11" s="1" customFormat="1" ht="17.25" customHeight="1">
      <c r="B155" s="37"/>
      <c r="C155" s="31"/>
      <c r="D155" s="30"/>
      <c r="E155" s="38"/>
      <c r="F155" s="33"/>
      <c r="G155" s="33"/>
      <c r="H155" s="53">
        <f>SUM(H154)</f>
        <v>0</v>
      </c>
      <c r="I155" s="10"/>
    </row>
    <row r="156" spans="2:11" ht="17.25" customHeight="1">
      <c r="B156" s="37"/>
      <c r="C156" s="51" t="s">
        <v>148</v>
      </c>
      <c r="D156" s="37"/>
      <c r="E156" s="38"/>
      <c r="F156" s="33"/>
      <c r="G156" s="33"/>
      <c r="H156" s="33"/>
      <c r="I156" s="11"/>
    </row>
    <row r="157" spans="2:11" s="1" customFormat="1" ht="198" outlineLevel="1">
      <c r="B157" s="30">
        <v>117</v>
      </c>
      <c r="C157" s="31" t="s">
        <v>149</v>
      </c>
      <c r="D157" s="30" t="s">
        <v>19</v>
      </c>
      <c r="E157" s="38">
        <v>1</v>
      </c>
      <c r="F157" s="24"/>
      <c r="G157" s="24"/>
      <c r="H157" s="33">
        <f t="shared" ref="H157:H168" si="13">+ROUND(E157*F157,2)</f>
        <v>0</v>
      </c>
      <c r="I157" s="9"/>
    </row>
    <row r="158" spans="2:11" s="1" customFormat="1" ht="198" outlineLevel="1">
      <c r="B158" s="37">
        <v>118</v>
      </c>
      <c r="C158" s="31" t="s">
        <v>150</v>
      </c>
      <c r="D158" s="30" t="s">
        <v>19</v>
      </c>
      <c r="E158" s="38">
        <v>1</v>
      </c>
      <c r="F158" s="24"/>
      <c r="G158" s="24"/>
      <c r="H158" s="33">
        <f t="shared" si="13"/>
        <v>0</v>
      </c>
      <c r="I158" s="9"/>
    </row>
    <row r="159" spans="2:11" s="2" customFormat="1" ht="181.5" outlineLevel="1">
      <c r="B159" s="30">
        <v>119</v>
      </c>
      <c r="C159" s="43" t="s">
        <v>218</v>
      </c>
      <c r="D159" s="40" t="s">
        <v>19</v>
      </c>
      <c r="E159" s="42">
        <v>1</v>
      </c>
      <c r="F159" s="24"/>
      <c r="G159" s="24"/>
      <c r="H159" s="33">
        <f t="shared" ref="H159" si="14">+ROUND(E159*F159,2)</f>
        <v>0</v>
      </c>
      <c r="I159" s="9"/>
      <c r="K159" s="19"/>
    </row>
    <row r="160" spans="2:11" s="1" customFormat="1" ht="181.5" outlineLevel="1">
      <c r="B160" s="37">
        <v>120</v>
      </c>
      <c r="C160" s="31" t="s">
        <v>151</v>
      </c>
      <c r="D160" s="30" t="s">
        <v>19</v>
      </c>
      <c r="E160" s="38">
        <v>2</v>
      </c>
      <c r="F160" s="24"/>
      <c r="G160" s="24"/>
      <c r="H160" s="33">
        <f t="shared" si="13"/>
        <v>0</v>
      </c>
      <c r="I160" s="10"/>
    </row>
    <row r="161" spans="2:11" s="1" customFormat="1" ht="198" outlineLevel="1">
      <c r="B161" s="30">
        <v>121</v>
      </c>
      <c r="C161" s="31" t="s">
        <v>152</v>
      </c>
      <c r="D161" s="30" t="s">
        <v>19</v>
      </c>
      <c r="E161" s="38">
        <v>1</v>
      </c>
      <c r="F161" s="24"/>
      <c r="G161" s="24"/>
      <c r="H161" s="33">
        <f t="shared" si="13"/>
        <v>0</v>
      </c>
      <c r="I161" s="10"/>
    </row>
    <row r="162" spans="2:11" s="1" customFormat="1" ht="198" outlineLevel="1">
      <c r="B162" s="37">
        <v>122</v>
      </c>
      <c r="C162" s="31" t="s">
        <v>153</v>
      </c>
      <c r="D162" s="30" t="s">
        <v>19</v>
      </c>
      <c r="E162" s="38">
        <v>1</v>
      </c>
      <c r="F162" s="24"/>
      <c r="G162" s="24"/>
      <c r="H162" s="33">
        <f t="shared" si="13"/>
        <v>0</v>
      </c>
      <c r="I162" s="10"/>
    </row>
    <row r="163" spans="2:11" s="1" customFormat="1" ht="198" outlineLevel="1">
      <c r="B163" s="30">
        <v>123</v>
      </c>
      <c r="C163" s="31" t="s">
        <v>154</v>
      </c>
      <c r="D163" s="30" t="s">
        <v>19</v>
      </c>
      <c r="E163" s="38">
        <v>1</v>
      </c>
      <c r="F163" s="24"/>
      <c r="G163" s="24"/>
      <c r="H163" s="33">
        <f t="shared" si="13"/>
        <v>0</v>
      </c>
      <c r="I163" s="10"/>
    </row>
    <row r="164" spans="2:11" s="1" customFormat="1" ht="148.5" outlineLevel="1">
      <c r="B164" s="37">
        <v>124</v>
      </c>
      <c r="C164" s="31" t="s">
        <v>155</v>
      </c>
      <c r="D164" s="30" t="s">
        <v>10</v>
      </c>
      <c r="E164" s="38">
        <v>260</v>
      </c>
      <c r="F164" s="23"/>
      <c r="G164" s="23"/>
      <c r="H164" s="33">
        <f t="shared" si="13"/>
        <v>0</v>
      </c>
      <c r="I164" s="10"/>
    </row>
    <row r="165" spans="2:11" s="1" customFormat="1" ht="148.5" outlineLevel="1">
      <c r="B165" s="30">
        <v>125</v>
      </c>
      <c r="C165" s="31" t="s">
        <v>156</v>
      </c>
      <c r="D165" s="30" t="s">
        <v>10</v>
      </c>
      <c r="E165" s="38">
        <v>10</v>
      </c>
      <c r="F165" s="23"/>
      <c r="G165" s="23"/>
      <c r="H165" s="33">
        <f t="shared" si="13"/>
        <v>0</v>
      </c>
      <c r="I165" s="10"/>
    </row>
    <row r="166" spans="2:11" s="1" customFormat="1" ht="148.5" outlineLevel="1">
      <c r="B166" s="37">
        <v>126</v>
      </c>
      <c r="C166" s="31" t="s">
        <v>157</v>
      </c>
      <c r="D166" s="30" t="s">
        <v>10</v>
      </c>
      <c r="E166" s="38">
        <v>47</v>
      </c>
      <c r="F166" s="23"/>
      <c r="G166" s="23"/>
      <c r="H166" s="33">
        <f t="shared" si="13"/>
        <v>0</v>
      </c>
      <c r="I166" s="10"/>
    </row>
    <row r="167" spans="2:11" s="1" customFormat="1" ht="148.5" outlineLevel="1">
      <c r="B167" s="30">
        <v>127</v>
      </c>
      <c r="C167" s="31" t="s">
        <v>158</v>
      </c>
      <c r="D167" s="30" t="s">
        <v>10</v>
      </c>
      <c r="E167" s="38">
        <v>45</v>
      </c>
      <c r="F167" s="23"/>
      <c r="G167" s="23"/>
      <c r="H167" s="33">
        <f t="shared" si="13"/>
        <v>0</v>
      </c>
      <c r="I167" s="10"/>
    </row>
    <row r="168" spans="2:11" s="1" customFormat="1" ht="148.5" outlineLevel="1">
      <c r="B168" s="37">
        <v>128</v>
      </c>
      <c r="C168" s="31" t="s">
        <v>159</v>
      </c>
      <c r="D168" s="30" t="s">
        <v>10</v>
      </c>
      <c r="E168" s="38">
        <v>20</v>
      </c>
      <c r="F168" s="23"/>
      <c r="G168" s="23"/>
      <c r="H168" s="33">
        <f t="shared" si="13"/>
        <v>0</v>
      </c>
      <c r="I168" s="10"/>
    </row>
    <row r="169" spans="2:11" s="1" customFormat="1" ht="17.25" customHeight="1">
      <c r="B169" s="37"/>
      <c r="C169" s="31"/>
      <c r="D169" s="30"/>
      <c r="E169" s="38"/>
      <c r="F169" s="33"/>
      <c r="G169" s="33"/>
      <c r="H169" s="53">
        <f>SUM(H157:H168)</f>
        <v>0</v>
      </c>
      <c r="I169" s="10"/>
    </row>
    <row r="170" spans="2:11" ht="17.25" customHeight="1">
      <c r="B170" s="37"/>
      <c r="C170" s="51" t="s">
        <v>160</v>
      </c>
      <c r="D170" s="37"/>
      <c r="E170" s="38"/>
      <c r="F170" s="33"/>
      <c r="G170" s="33"/>
      <c r="H170" s="33"/>
      <c r="I170" s="10"/>
    </row>
    <row r="171" spans="2:11" s="1" customFormat="1" ht="115.5" outlineLevel="1">
      <c r="B171" s="37">
        <v>129</v>
      </c>
      <c r="C171" s="31" t="s">
        <v>161</v>
      </c>
      <c r="D171" s="30" t="s">
        <v>19</v>
      </c>
      <c r="E171" s="38">
        <v>1</v>
      </c>
      <c r="F171" s="24"/>
      <c r="G171" s="24"/>
      <c r="H171" s="33">
        <f t="shared" ref="H171:H175" si="15">+ROUND(E171*F171,2)</f>
        <v>0</v>
      </c>
      <c r="I171" s="10"/>
    </row>
    <row r="172" spans="2:11" s="1" customFormat="1" ht="115.5" outlineLevel="1">
      <c r="B172" s="30">
        <v>130</v>
      </c>
      <c r="C172" s="31" t="s">
        <v>162</v>
      </c>
      <c r="D172" s="30" t="s">
        <v>19</v>
      </c>
      <c r="E172" s="38">
        <v>1</v>
      </c>
      <c r="F172" s="24"/>
      <c r="G172" s="24"/>
      <c r="H172" s="33">
        <f t="shared" si="15"/>
        <v>0</v>
      </c>
      <c r="I172" s="10"/>
    </row>
    <row r="173" spans="2:11" s="1" customFormat="1" ht="198" outlineLevel="1">
      <c r="B173" s="37">
        <v>131</v>
      </c>
      <c r="C173" s="31" t="s">
        <v>163</v>
      </c>
      <c r="D173" s="30" t="s">
        <v>19</v>
      </c>
      <c r="E173" s="38">
        <v>3</v>
      </c>
      <c r="F173" s="23"/>
      <c r="G173" s="23"/>
      <c r="H173" s="33">
        <f t="shared" si="15"/>
        <v>0</v>
      </c>
      <c r="I173" s="10"/>
    </row>
    <row r="174" spans="2:11" s="2" customFormat="1" ht="198" outlineLevel="1">
      <c r="B174" s="30">
        <v>132</v>
      </c>
      <c r="C174" s="54" t="s">
        <v>164</v>
      </c>
      <c r="D174" s="40" t="s">
        <v>19</v>
      </c>
      <c r="E174" s="41">
        <v>5</v>
      </c>
      <c r="F174" s="23"/>
      <c r="G174" s="23"/>
      <c r="H174" s="52">
        <f t="shared" si="15"/>
        <v>0</v>
      </c>
      <c r="I174" s="10"/>
    </row>
    <row r="175" spans="2:11" s="2" customFormat="1" ht="82.5" outlineLevel="1">
      <c r="B175" s="37">
        <v>133</v>
      </c>
      <c r="C175" s="43" t="s">
        <v>223</v>
      </c>
      <c r="D175" s="40" t="s">
        <v>19</v>
      </c>
      <c r="E175" s="42">
        <v>6</v>
      </c>
      <c r="F175" s="33"/>
      <c r="G175" s="33"/>
      <c r="H175" s="33">
        <f t="shared" si="15"/>
        <v>0</v>
      </c>
      <c r="I175" s="9"/>
      <c r="K175" s="19"/>
    </row>
    <row r="176" spans="2:11" s="1" customFormat="1" ht="132" outlineLevel="1">
      <c r="B176" s="30">
        <v>134</v>
      </c>
      <c r="C176" s="31" t="s">
        <v>165</v>
      </c>
      <c r="D176" s="30" t="s">
        <v>19</v>
      </c>
      <c r="E176" s="38">
        <v>2</v>
      </c>
      <c r="F176" s="23"/>
      <c r="G176" s="23"/>
      <c r="H176" s="33">
        <f t="shared" ref="H176:H194" si="16">+ROUND(E176*F176,2)</f>
        <v>0</v>
      </c>
      <c r="I176" s="10"/>
    </row>
    <row r="177" spans="2:9" s="1" customFormat="1" ht="148.5" outlineLevel="1">
      <c r="B177" s="37">
        <v>135</v>
      </c>
      <c r="C177" s="31" t="s">
        <v>166</v>
      </c>
      <c r="D177" s="30" t="s">
        <v>10</v>
      </c>
      <c r="E177" s="38">
        <v>1140</v>
      </c>
      <c r="F177" s="23"/>
      <c r="G177" s="23"/>
      <c r="H177" s="33">
        <f t="shared" si="16"/>
        <v>0</v>
      </c>
      <c r="I177" s="10"/>
    </row>
    <row r="178" spans="2:9" s="1" customFormat="1" ht="148.5" outlineLevel="1">
      <c r="B178" s="30">
        <v>136</v>
      </c>
      <c r="C178" s="31" t="s">
        <v>167</v>
      </c>
      <c r="D178" s="30" t="s">
        <v>10</v>
      </c>
      <c r="E178" s="38">
        <v>126</v>
      </c>
      <c r="F178" s="23"/>
      <c r="G178" s="23"/>
      <c r="H178" s="33">
        <f t="shared" si="16"/>
        <v>0</v>
      </c>
      <c r="I178" s="10"/>
    </row>
    <row r="179" spans="2:9" s="1" customFormat="1" ht="148.5" outlineLevel="1">
      <c r="B179" s="37">
        <v>137</v>
      </c>
      <c r="C179" s="31" t="s">
        <v>168</v>
      </c>
      <c r="D179" s="30" t="s">
        <v>10</v>
      </c>
      <c r="E179" s="38">
        <v>144</v>
      </c>
      <c r="F179" s="23"/>
      <c r="G179" s="23"/>
      <c r="H179" s="33">
        <f t="shared" si="16"/>
        <v>0</v>
      </c>
      <c r="I179" s="9"/>
    </row>
    <row r="180" spans="2:9" s="1" customFormat="1" ht="132" outlineLevel="1">
      <c r="B180" s="30">
        <v>138</v>
      </c>
      <c r="C180" s="31" t="s">
        <v>169</v>
      </c>
      <c r="D180" s="30" t="s">
        <v>10</v>
      </c>
      <c r="E180" s="38">
        <v>380</v>
      </c>
      <c r="F180" s="23"/>
      <c r="G180" s="23"/>
      <c r="H180" s="33">
        <f t="shared" si="16"/>
        <v>0</v>
      </c>
      <c r="I180" s="9"/>
    </row>
    <row r="181" spans="2:9" s="1" customFormat="1" ht="132" outlineLevel="1">
      <c r="B181" s="37">
        <v>139</v>
      </c>
      <c r="C181" s="31" t="s">
        <v>170</v>
      </c>
      <c r="D181" s="30" t="s">
        <v>10</v>
      </c>
      <c r="E181" s="38">
        <v>90</v>
      </c>
      <c r="F181" s="23"/>
      <c r="G181" s="23"/>
      <c r="H181" s="33">
        <f t="shared" si="16"/>
        <v>0</v>
      </c>
      <c r="I181" s="9"/>
    </row>
    <row r="182" spans="2:9" s="1" customFormat="1" ht="115.5" outlineLevel="1">
      <c r="B182" s="30">
        <v>140</v>
      </c>
      <c r="C182" s="31" t="s">
        <v>171</v>
      </c>
      <c r="D182" s="30" t="s">
        <v>19</v>
      </c>
      <c r="E182" s="38">
        <v>3</v>
      </c>
      <c r="F182" s="23"/>
      <c r="G182" s="23"/>
      <c r="H182" s="33">
        <f t="shared" si="16"/>
        <v>0</v>
      </c>
      <c r="I182" s="9"/>
    </row>
    <row r="183" spans="2:9" s="1" customFormat="1" ht="115.5" outlineLevel="1">
      <c r="B183" s="37">
        <v>141</v>
      </c>
      <c r="C183" s="31" t="s">
        <v>172</v>
      </c>
      <c r="D183" s="30" t="s">
        <v>19</v>
      </c>
      <c r="E183" s="38">
        <v>6</v>
      </c>
      <c r="F183" s="23"/>
      <c r="G183" s="23"/>
      <c r="H183" s="33">
        <f t="shared" si="16"/>
        <v>0</v>
      </c>
      <c r="I183" s="9"/>
    </row>
    <row r="184" spans="2:9" s="1" customFormat="1" ht="115.5" outlineLevel="1">
      <c r="B184" s="30">
        <v>142</v>
      </c>
      <c r="C184" s="31" t="s">
        <v>173</v>
      </c>
      <c r="D184" s="30" t="s">
        <v>19</v>
      </c>
      <c r="E184" s="38">
        <v>6</v>
      </c>
      <c r="F184" s="23"/>
      <c r="G184" s="23"/>
      <c r="H184" s="33">
        <f t="shared" si="16"/>
        <v>0</v>
      </c>
      <c r="I184" s="9"/>
    </row>
    <row r="185" spans="2:9" s="1" customFormat="1" ht="132" outlineLevel="1">
      <c r="B185" s="37">
        <v>143</v>
      </c>
      <c r="C185" s="31" t="s">
        <v>174</v>
      </c>
      <c r="D185" s="30" t="s">
        <v>19</v>
      </c>
      <c r="E185" s="38">
        <v>6</v>
      </c>
      <c r="F185" s="23"/>
      <c r="G185" s="23"/>
      <c r="H185" s="33">
        <f t="shared" si="16"/>
        <v>0</v>
      </c>
      <c r="I185" s="9"/>
    </row>
    <row r="186" spans="2:9" s="1" customFormat="1" ht="165" outlineLevel="1">
      <c r="B186" s="30">
        <v>144</v>
      </c>
      <c r="C186" s="31" t="s">
        <v>175</v>
      </c>
      <c r="D186" s="30" t="s">
        <v>19</v>
      </c>
      <c r="E186" s="38">
        <v>3</v>
      </c>
      <c r="F186" s="23"/>
      <c r="G186" s="23"/>
      <c r="H186" s="33">
        <f t="shared" si="16"/>
        <v>0</v>
      </c>
      <c r="I186" s="9"/>
    </row>
    <row r="187" spans="2:9" s="1" customFormat="1" ht="132" outlineLevel="1">
      <c r="B187" s="37">
        <v>145</v>
      </c>
      <c r="C187" s="31" t="s">
        <v>176</v>
      </c>
      <c r="D187" s="30" t="s">
        <v>19</v>
      </c>
      <c r="E187" s="38">
        <v>6</v>
      </c>
      <c r="F187" s="23"/>
      <c r="G187" s="23"/>
      <c r="H187" s="33">
        <f t="shared" si="16"/>
        <v>0</v>
      </c>
      <c r="I187" s="9"/>
    </row>
    <row r="188" spans="2:9" s="1" customFormat="1" ht="165" outlineLevel="1">
      <c r="B188" s="30">
        <v>146</v>
      </c>
      <c r="C188" s="31" t="s">
        <v>177</v>
      </c>
      <c r="D188" s="30" t="s">
        <v>19</v>
      </c>
      <c r="E188" s="38">
        <v>1</v>
      </c>
      <c r="F188" s="23"/>
      <c r="G188" s="23"/>
      <c r="H188" s="33">
        <f t="shared" si="16"/>
        <v>0</v>
      </c>
      <c r="I188" s="9"/>
    </row>
    <row r="189" spans="2:9" s="1" customFormat="1" ht="165" outlineLevel="1">
      <c r="B189" s="37">
        <v>147</v>
      </c>
      <c r="C189" s="31" t="s">
        <v>178</v>
      </c>
      <c r="D189" s="30" t="s">
        <v>19</v>
      </c>
      <c r="E189" s="38">
        <v>2</v>
      </c>
      <c r="F189" s="23"/>
      <c r="G189" s="23"/>
      <c r="H189" s="33">
        <f t="shared" si="16"/>
        <v>0</v>
      </c>
      <c r="I189" s="9"/>
    </row>
    <row r="190" spans="2:9" s="1" customFormat="1" ht="115.5" outlineLevel="1">
      <c r="B190" s="30">
        <v>148</v>
      </c>
      <c r="C190" s="39" t="s">
        <v>179</v>
      </c>
      <c r="D190" s="40" t="s">
        <v>19</v>
      </c>
      <c r="E190" s="41">
        <v>3</v>
      </c>
      <c r="F190" s="24"/>
      <c r="G190" s="24"/>
      <c r="H190" s="33">
        <f t="shared" si="16"/>
        <v>0</v>
      </c>
      <c r="I190" s="9"/>
    </row>
    <row r="191" spans="2:9" s="1" customFormat="1" ht="115.5" outlineLevel="1">
      <c r="B191" s="37">
        <v>149</v>
      </c>
      <c r="C191" s="39" t="s">
        <v>180</v>
      </c>
      <c r="D191" s="40" t="s">
        <v>19</v>
      </c>
      <c r="E191" s="41">
        <v>6</v>
      </c>
      <c r="F191" s="24"/>
      <c r="G191" s="24"/>
      <c r="H191" s="33">
        <f t="shared" si="16"/>
        <v>0</v>
      </c>
      <c r="I191" s="9"/>
    </row>
    <row r="192" spans="2:9" ht="99" outlineLevel="1">
      <c r="B192" s="30">
        <v>150</v>
      </c>
      <c r="C192" s="39" t="s">
        <v>181</v>
      </c>
      <c r="D192" s="40" t="s">
        <v>19</v>
      </c>
      <c r="E192" s="41">
        <v>9</v>
      </c>
      <c r="F192" s="24"/>
      <c r="G192" s="24"/>
      <c r="H192" s="33">
        <f t="shared" si="16"/>
        <v>0</v>
      </c>
    </row>
    <row r="193" spans="2:11" ht="99" outlineLevel="1">
      <c r="B193" s="37">
        <v>151</v>
      </c>
      <c r="C193" s="39" t="s">
        <v>182</v>
      </c>
      <c r="D193" s="40" t="s">
        <v>19</v>
      </c>
      <c r="E193" s="41">
        <v>6</v>
      </c>
      <c r="F193" s="24"/>
      <c r="G193" s="24"/>
      <c r="H193" s="33">
        <f t="shared" si="16"/>
        <v>0</v>
      </c>
    </row>
    <row r="194" spans="2:11" ht="181.5" outlineLevel="1">
      <c r="B194" s="30">
        <v>152</v>
      </c>
      <c r="C194" s="39" t="s">
        <v>183</v>
      </c>
      <c r="D194" s="40" t="s">
        <v>19</v>
      </c>
      <c r="E194" s="41">
        <v>1</v>
      </c>
      <c r="F194" s="24"/>
      <c r="G194" s="24"/>
      <c r="H194" s="33">
        <f t="shared" si="16"/>
        <v>0</v>
      </c>
    </row>
    <row r="195" spans="2:11" s="1" customFormat="1" ht="17.25" customHeight="1">
      <c r="B195" s="40"/>
      <c r="C195" s="39"/>
      <c r="D195" s="40"/>
      <c r="E195" s="41"/>
      <c r="F195" s="52"/>
      <c r="G195" s="52"/>
      <c r="H195" s="53">
        <f>SUM(H171:H194)</f>
        <v>0</v>
      </c>
      <c r="I195" s="10"/>
    </row>
    <row r="196" spans="2:11" ht="17.25" customHeight="1">
      <c r="B196" s="37"/>
      <c r="C196" s="51" t="s">
        <v>184</v>
      </c>
      <c r="D196" s="37"/>
      <c r="E196" s="38"/>
      <c r="F196" s="33"/>
      <c r="G196" s="33"/>
      <c r="H196" s="33"/>
      <c r="I196" s="11"/>
    </row>
    <row r="197" spans="2:11" s="1" customFormat="1" ht="148.5" outlineLevel="1">
      <c r="B197" s="37">
        <v>153</v>
      </c>
      <c r="C197" s="31" t="s">
        <v>185</v>
      </c>
      <c r="D197" s="30" t="s">
        <v>19</v>
      </c>
      <c r="E197" s="38">
        <v>5</v>
      </c>
      <c r="F197" s="23"/>
      <c r="G197" s="23"/>
      <c r="H197" s="33">
        <f t="shared" ref="H197:H203" si="17">+ROUND(E197*F197,2)</f>
        <v>0</v>
      </c>
      <c r="I197" s="9"/>
    </row>
    <row r="198" spans="2:11" s="2" customFormat="1" ht="148.5" outlineLevel="1">
      <c r="B198" s="40">
        <v>154</v>
      </c>
      <c r="C198" s="43" t="s">
        <v>186</v>
      </c>
      <c r="D198" s="40" t="s">
        <v>19</v>
      </c>
      <c r="E198" s="42">
        <v>10</v>
      </c>
      <c r="F198" s="23"/>
      <c r="G198" s="23"/>
      <c r="H198" s="33">
        <f t="shared" si="17"/>
        <v>0</v>
      </c>
      <c r="I198" s="9"/>
      <c r="K198" s="19"/>
    </row>
    <row r="199" spans="2:11" s="1" customFormat="1" ht="148.5" outlineLevel="1">
      <c r="B199" s="37">
        <v>155</v>
      </c>
      <c r="C199" s="31" t="s">
        <v>187</v>
      </c>
      <c r="D199" s="30" t="s">
        <v>10</v>
      </c>
      <c r="E199" s="38">
        <v>11</v>
      </c>
      <c r="F199" s="23"/>
      <c r="G199" s="23"/>
      <c r="H199" s="33">
        <f t="shared" si="17"/>
        <v>0</v>
      </c>
      <c r="I199" s="9"/>
    </row>
    <row r="200" spans="2:11" s="1" customFormat="1" ht="148.5" outlineLevel="1">
      <c r="B200" s="40">
        <v>156</v>
      </c>
      <c r="C200" s="31" t="s">
        <v>188</v>
      </c>
      <c r="D200" s="30" t="s">
        <v>10</v>
      </c>
      <c r="E200" s="38">
        <v>51</v>
      </c>
      <c r="F200" s="23"/>
      <c r="G200" s="23"/>
      <c r="H200" s="33">
        <f t="shared" si="17"/>
        <v>0</v>
      </c>
      <c r="I200" s="9"/>
    </row>
    <row r="201" spans="2:11" s="1" customFormat="1" ht="148.5" outlineLevel="1">
      <c r="B201" s="37">
        <v>157</v>
      </c>
      <c r="C201" s="31" t="s">
        <v>189</v>
      </c>
      <c r="D201" s="30" t="s">
        <v>10</v>
      </c>
      <c r="E201" s="38">
        <v>273</v>
      </c>
      <c r="F201" s="23"/>
      <c r="G201" s="23"/>
      <c r="H201" s="33">
        <f t="shared" si="17"/>
        <v>0</v>
      </c>
      <c r="I201" s="9"/>
    </row>
    <row r="202" spans="2:11" s="1" customFormat="1" ht="148.5" outlineLevel="1">
      <c r="B202" s="40">
        <v>158</v>
      </c>
      <c r="C202" s="31" t="s">
        <v>190</v>
      </c>
      <c r="D202" s="30" t="s">
        <v>10</v>
      </c>
      <c r="E202" s="38">
        <v>100</v>
      </c>
      <c r="F202" s="23"/>
      <c r="G202" s="23"/>
      <c r="H202" s="33">
        <f t="shared" si="17"/>
        <v>0</v>
      </c>
      <c r="I202" s="9"/>
    </row>
    <row r="203" spans="2:11" s="1" customFormat="1" ht="148.5" outlineLevel="1">
      <c r="B203" s="37">
        <v>159</v>
      </c>
      <c r="C203" s="31" t="s">
        <v>191</v>
      </c>
      <c r="D203" s="30" t="s">
        <v>10</v>
      </c>
      <c r="E203" s="38">
        <v>1120</v>
      </c>
      <c r="F203" s="23"/>
      <c r="G203" s="23"/>
      <c r="H203" s="33">
        <f t="shared" si="17"/>
        <v>0</v>
      </c>
      <c r="I203" s="9"/>
    </row>
    <row r="204" spans="2:11" s="1" customFormat="1" ht="17.25" customHeight="1">
      <c r="B204" s="40"/>
      <c r="C204" s="39"/>
      <c r="D204" s="40"/>
      <c r="E204" s="41"/>
      <c r="F204" s="52"/>
      <c r="G204" s="52"/>
      <c r="H204" s="53">
        <f>SUM(H197:H203)</f>
        <v>0</v>
      </c>
      <c r="I204" s="10"/>
    </row>
    <row r="205" spans="2:11" ht="17.25" customHeight="1">
      <c r="B205" s="37"/>
      <c r="C205" s="51" t="s">
        <v>192</v>
      </c>
      <c r="D205" s="37"/>
      <c r="E205" s="38"/>
      <c r="F205" s="33"/>
      <c r="G205" s="33"/>
      <c r="H205" s="33"/>
      <c r="I205" s="11"/>
    </row>
    <row r="206" spans="2:11" s="1" customFormat="1" ht="148.5" outlineLevel="1">
      <c r="B206" s="30">
        <v>160</v>
      </c>
      <c r="C206" s="31" t="s">
        <v>193</v>
      </c>
      <c r="D206" s="30" t="s">
        <v>19</v>
      </c>
      <c r="E206" s="38">
        <v>8</v>
      </c>
      <c r="F206" s="23"/>
      <c r="G206" s="23"/>
      <c r="H206" s="33">
        <f t="shared" ref="H206:H218" si="18">+ROUND(E206*F206,2)</f>
        <v>0</v>
      </c>
      <c r="I206" s="9"/>
    </row>
    <row r="207" spans="2:11" s="2" customFormat="1" ht="148.5" outlineLevel="1">
      <c r="B207" s="40">
        <v>161</v>
      </c>
      <c r="C207" s="43" t="s">
        <v>194</v>
      </c>
      <c r="D207" s="40" t="s">
        <v>19</v>
      </c>
      <c r="E207" s="42">
        <v>50</v>
      </c>
      <c r="F207" s="23"/>
      <c r="G207" s="23"/>
      <c r="H207" s="33">
        <f t="shared" si="18"/>
        <v>0</v>
      </c>
      <c r="I207" s="9"/>
      <c r="K207" s="19"/>
    </row>
    <row r="208" spans="2:11" s="1" customFormat="1" ht="115.5" outlineLevel="1">
      <c r="B208" s="30">
        <v>162</v>
      </c>
      <c r="C208" s="31" t="s">
        <v>195</v>
      </c>
      <c r="D208" s="30" t="s">
        <v>19</v>
      </c>
      <c r="E208" s="38">
        <v>12</v>
      </c>
      <c r="F208" s="23"/>
      <c r="G208" s="23"/>
      <c r="H208" s="33">
        <f t="shared" si="18"/>
        <v>0</v>
      </c>
      <c r="I208" s="9"/>
    </row>
    <row r="209" spans="2:9" s="1" customFormat="1" ht="99" outlineLevel="1">
      <c r="B209" s="40">
        <v>163</v>
      </c>
      <c r="C209" s="39" t="s">
        <v>196</v>
      </c>
      <c r="D209" s="40" t="s">
        <v>19</v>
      </c>
      <c r="E209" s="41">
        <v>30</v>
      </c>
      <c r="F209" s="24"/>
      <c r="G209" s="24"/>
      <c r="H209" s="33">
        <f t="shared" si="18"/>
        <v>0</v>
      </c>
      <c r="I209" s="9"/>
    </row>
    <row r="210" spans="2:9" s="1" customFormat="1" ht="99" outlineLevel="1">
      <c r="B210" s="30">
        <v>164</v>
      </c>
      <c r="C210" s="39" t="s">
        <v>197</v>
      </c>
      <c r="D210" s="40" t="s">
        <v>19</v>
      </c>
      <c r="E210" s="41">
        <v>21</v>
      </c>
      <c r="F210" s="24"/>
      <c r="G210" s="24"/>
      <c r="H210" s="33">
        <f t="shared" si="18"/>
        <v>0</v>
      </c>
      <c r="I210" s="9"/>
    </row>
    <row r="211" spans="2:9" s="1" customFormat="1" ht="99" outlineLevel="1">
      <c r="B211" s="40">
        <v>165</v>
      </c>
      <c r="C211" s="39" t="s">
        <v>198</v>
      </c>
      <c r="D211" s="40" t="s">
        <v>19</v>
      </c>
      <c r="E211" s="41">
        <v>18</v>
      </c>
      <c r="F211" s="24"/>
      <c r="G211" s="24"/>
      <c r="H211" s="33">
        <f t="shared" si="18"/>
        <v>0</v>
      </c>
      <c r="I211" s="9"/>
    </row>
    <row r="212" spans="2:9" s="1" customFormat="1" ht="148.5" outlineLevel="1">
      <c r="B212" s="30">
        <v>166</v>
      </c>
      <c r="C212" s="31" t="s">
        <v>199</v>
      </c>
      <c r="D212" s="30" t="s">
        <v>10</v>
      </c>
      <c r="E212" s="38">
        <v>554</v>
      </c>
      <c r="F212" s="23"/>
      <c r="G212" s="23"/>
      <c r="H212" s="33">
        <f t="shared" si="18"/>
        <v>0</v>
      </c>
      <c r="I212" s="9"/>
    </row>
    <row r="213" spans="2:9" s="1" customFormat="1" ht="148.5" outlineLevel="1">
      <c r="B213" s="40">
        <v>167</v>
      </c>
      <c r="C213" s="31" t="s">
        <v>200</v>
      </c>
      <c r="D213" s="30" t="s">
        <v>10</v>
      </c>
      <c r="E213" s="38">
        <v>123</v>
      </c>
      <c r="F213" s="23"/>
      <c r="G213" s="23"/>
      <c r="H213" s="33">
        <f t="shared" si="18"/>
        <v>0</v>
      </c>
      <c r="I213" s="9"/>
    </row>
    <row r="214" spans="2:9" s="1" customFormat="1" ht="148.5" outlineLevel="1">
      <c r="B214" s="30">
        <v>168</v>
      </c>
      <c r="C214" s="31" t="s">
        <v>201</v>
      </c>
      <c r="D214" s="30" t="s">
        <v>10</v>
      </c>
      <c r="E214" s="38">
        <v>80</v>
      </c>
      <c r="F214" s="23"/>
      <c r="G214" s="23"/>
      <c r="H214" s="33">
        <f t="shared" si="18"/>
        <v>0</v>
      </c>
      <c r="I214" s="9"/>
    </row>
    <row r="215" spans="2:9" s="1" customFormat="1" ht="148.5" outlineLevel="1">
      <c r="B215" s="40">
        <v>169</v>
      </c>
      <c r="C215" s="31" t="s">
        <v>202</v>
      </c>
      <c r="D215" s="30" t="s">
        <v>10</v>
      </c>
      <c r="E215" s="38">
        <v>60</v>
      </c>
      <c r="F215" s="23"/>
      <c r="G215" s="23"/>
      <c r="H215" s="33">
        <f t="shared" si="18"/>
        <v>0</v>
      </c>
      <c r="I215" s="9"/>
    </row>
    <row r="216" spans="2:9" s="1" customFormat="1" ht="148.5" outlineLevel="1">
      <c r="B216" s="30">
        <v>170</v>
      </c>
      <c r="C216" s="31" t="s">
        <v>203</v>
      </c>
      <c r="D216" s="30" t="s">
        <v>10</v>
      </c>
      <c r="E216" s="38">
        <v>200</v>
      </c>
      <c r="F216" s="23"/>
      <c r="G216" s="23"/>
      <c r="H216" s="33">
        <f t="shared" si="18"/>
        <v>0</v>
      </c>
      <c r="I216" s="9"/>
    </row>
    <row r="217" spans="2:9" s="1" customFormat="1" ht="148.5" outlineLevel="1">
      <c r="B217" s="40">
        <v>171</v>
      </c>
      <c r="C217" s="31" t="s">
        <v>204</v>
      </c>
      <c r="D217" s="30" t="s">
        <v>10</v>
      </c>
      <c r="E217" s="38">
        <v>1120</v>
      </c>
      <c r="F217" s="23"/>
      <c r="G217" s="23"/>
      <c r="H217" s="33">
        <f t="shared" si="18"/>
        <v>0</v>
      </c>
      <c r="I217" s="9"/>
    </row>
    <row r="218" spans="2:9" s="1" customFormat="1" ht="148.5" outlineLevel="1">
      <c r="B218" s="30">
        <v>172</v>
      </c>
      <c r="C218" s="31" t="s">
        <v>205</v>
      </c>
      <c r="D218" s="30" t="s">
        <v>19</v>
      </c>
      <c r="E218" s="38">
        <v>1</v>
      </c>
      <c r="F218" s="23"/>
      <c r="G218" s="23"/>
      <c r="H218" s="33">
        <f t="shared" si="18"/>
        <v>0</v>
      </c>
      <c r="I218" s="9"/>
    </row>
    <row r="219" spans="2:9" s="1" customFormat="1" ht="17.25" customHeight="1">
      <c r="B219" s="30"/>
      <c r="C219" s="31"/>
      <c r="D219" s="30"/>
      <c r="E219" s="38"/>
      <c r="F219" s="33"/>
      <c r="G219" s="33"/>
      <c r="H219" s="53">
        <f>SUM(H206:H218)</f>
        <v>0</v>
      </c>
      <c r="I219" s="9"/>
    </row>
    <row r="220" spans="2:9" s="1" customFormat="1" ht="17.25" customHeight="1">
      <c r="B220" s="30"/>
      <c r="C220" s="31"/>
      <c r="D220" s="30"/>
      <c r="E220" s="34" t="s">
        <v>206</v>
      </c>
      <c r="F220" s="35"/>
      <c r="G220" s="35"/>
      <c r="H220" s="36">
        <f>+H147+H152+H155+H169+H195+H204+H219</f>
        <v>0</v>
      </c>
      <c r="I220" s="10"/>
    </row>
    <row r="221" spans="2:9" ht="17.25" customHeight="1">
      <c r="B221" s="25" t="s">
        <v>207</v>
      </c>
      <c r="C221" s="26" t="s">
        <v>208</v>
      </c>
      <c r="D221" s="27"/>
      <c r="E221" s="28"/>
      <c r="F221" s="29"/>
      <c r="G221" s="29"/>
      <c r="H221" s="29"/>
    </row>
    <row r="222" spans="2:9" ht="82.5" outlineLevel="1">
      <c r="B222" s="37">
        <v>173</v>
      </c>
      <c r="C222" s="31" t="s">
        <v>209</v>
      </c>
      <c r="D222" s="37" t="s">
        <v>142</v>
      </c>
      <c r="E222" s="38">
        <v>1</v>
      </c>
      <c r="F222" s="23"/>
      <c r="G222" s="23"/>
      <c r="H222" s="33">
        <f t="shared" ref="H222" si="19">+ROUND(E222*F222,2)</f>
        <v>0</v>
      </c>
      <c r="I222" s="11"/>
    </row>
    <row r="223" spans="2:9" s="1" customFormat="1" ht="17.25" customHeight="1">
      <c r="B223" s="30"/>
      <c r="C223" s="31"/>
      <c r="D223" s="30"/>
      <c r="E223" s="34" t="s">
        <v>210</v>
      </c>
      <c r="F223" s="35"/>
      <c r="G223" s="35"/>
      <c r="H223" s="36">
        <f>SUM(H222:H222)</f>
        <v>0</v>
      </c>
      <c r="I223" s="10"/>
    </row>
    <row r="224" spans="2:9" ht="17.25" customHeight="1">
      <c r="B224" s="25" t="s">
        <v>211</v>
      </c>
      <c r="C224" s="26" t="s">
        <v>212</v>
      </c>
      <c r="D224" s="27"/>
      <c r="E224" s="28"/>
      <c r="F224" s="29"/>
      <c r="G224" s="29"/>
      <c r="H224" s="29"/>
    </row>
    <row r="225" spans="2:9" ht="66" outlineLevel="1">
      <c r="B225" s="37">
        <v>174</v>
      </c>
      <c r="C225" s="31" t="s">
        <v>213</v>
      </c>
      <c r="D225" s="37" t="s">
        <v>142</v>
      </c>
      <c r="E225" s="38">
        <v>1</v>
      </c>
      <c r="F225" s="23"/>
      <c r="G225" s="23"/>
      <c r="H225" s="33">
        <f t="shared" ref="H225" si="20">+ROUND(E225*F225,2)</f>
        <v>0</v>
      </c>
      <c r="I225" s="11"/>
    </row>
    <row r="226" spans="2:9" s="1" customFormat="1" ht="17.25" customHeight="1">
      <c r="B226" s="30"/>
      <c r="C226" s="31"/>
      <c r="D226" s="30"/>
      <c r="E226" s="34" t="s">
        <v>214</v>
      </c>
      <c r="F226" s="35"/>
      <c r="G226" s="35"/>
      <c r="H226" s="36">
        <f>SUM(H225:H225)</f>
        <v>0</v>
      </c>
      <c r="I226" s="10"/>
    </row>
    <row r="227" spans="2:9" ht="17.25" customHeight="1">
      <c r="B227" s="25" t="s">
        <v>215</v>
      </c>
      <c r="C227" s="26" t="s">
        <v>216</v>
      </c>
      <c r="D227" s="27"/>
      <c r="E227" s="28"/>
      <c r="F227" s="29"/>
      <c r="G227" s="29"/>
      <c r="H227" s="29"/>
    </row>
    <row r="228" spans="2:9" ht="66" outlineLevel="1">
      <c r="B228" s="37">
        <v>175</v>
      </c>
      <c r="C228" s="31" t="s">
        <v>217</v>
      </c>
      <c r="D228" s="37" t="s">
        <v>64</v>
      </c>
      <c r="E228" s="38">
        <v>4590</v>
      </c>
      <c r="F228" s="33"/>
      <c r="G228" s="33"/>
      <c r="H228" s="33">
        <f t="shared" ref="H228" si="21">+ROUND(E228*F228,2)</f>
        <v>0</v>
      </c>
      <c r="I228" s="11"/>
    </row>
    <row r="229" spans="2:9" s="1" customFormat="1" ht="17.25" customHeight="1">
      <c r="B229" s="30"/>
      <c r="C229" s="31"/>
      <c r="D229" s="30"/>
      <c r="E229" s="34" t="s">
        <v>214</v>
      </c>
      <c r="F229" s="35"/>
      <c r="G229" s="35"/>
      <c r="H229" s="36">
        <f>SUM(H228:H228)</f>
        <v>0</v>
      </c>
      <c r="I229" s="10"/>
    </row>
    <row r="230" spans="2:9" ht="17.25" customHeight="1">
      <c r="B230" s="37"/>
      <c r="C230" s="47"/>
      <c r="D230" s="48"/>
      <c r="E230" s="55"/>
      <c r="F230" s="56" t="s">
        <v>224</v>
      </c>
      <c r="G230" s="56" t="s">
        <v>224</v>
      </c>
      <c r="H230" s="13">
        <f>+H17+H41+H61+H70+H81+H87+H94+H105+H117+H137+H220+H223+H226+H229</f>
        <v>0</v>
      </c>
    </row>
    <row r="231" spans="2:9" ht="17.25" customHeight="1">
      <c r="B231" s="37"/>
      <c r="C231" s="47"/>
      <c r="D231" s="48"/>
      <c r="E231" s="55"/>
      <c r="F231" s="56" t="s">
        <v>225</v>
      </c>
      <c r="G231" s="56" t="s">
        <v>225</v>
      </c>
      <c r="H231" s="13">
        <f>+ROUND(H230*0.16,2)</f>
        <v>0</v>
      </c>
    </row>
    <row r="232" spans="2:9" ht="17.25" customHeight="1">
      <c r="B232" s="37"/>
      <c r="C232" s="47"/>
      <c r="D232" s="48"/>
      <c r="E232" s="55"/>
      <c r="F232" s="56" t="s">
        <v>226</v>
      </c>
      <c r="G232" s="56" t="s">
        <v>226</v>
      </c>
      <c r="H232" s="13">
        <f>H231+H230</f>
        <v>0</v>
      </c>
    </row>
    <row r="235" spans="2:9" ht="17.25" customHeight="1">
      <c r="H235" s="14"/>
    </row>
    <row r="241" spans="5:5" ht="17.25" customHeight="1">
      <c r="E241" s="15"/>
    </row>
    <row r="242" spans="5:5" ht="17.25" customHeight="1">
      <c r="E242" s="15"/>
    </row>
    <row r="247" spans="5:5" ht="17.25" customHeight="1">
      <c r="E247" s="15"/>
    </row>
  </sheetData>
  <mergeCells count="5">
    <mergeCell ref="A2:H2"/>
    <mergeCell ref="A3:H3"/>
    <mergeCell ref="A4:H4"/>
    <mergeCell ref="A6:E6"/>
    <mergeCell ref="A10:H10"/>
  </mergeCells>
  <pageMargins left="0.70866141732283505" right="0.70866141732283505" top="0.74803149606299202" bottom="0.74803149606299202" header="0.31496062992126" footer="0.31496062992126"/>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 REV.</vt:lpstr>
      <vt:lpstr>'CATALOGO REV.'!Área_de_impresión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topo1</cp:lastModifiedBy>
  <cp:lastPrinted>2020-09-29T00:21:00Z</cp:lastPrinted>
  <dcterms:created xsi:type="dcterms:W3CDTF">2020-09-28T22:51:00Z</dcterms:created>
  <dcterms:modified xsi:type="dcterms:W3CDTF">2020-11-09T17:49:31Z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1033-11.2.0.9684</vt:lpwstr>
  </property>
</Properties>
</file>