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o Cano\Documents\2020\FOIS\CHAMIZAL\PAVIMENTO\"/>
    </mc:Choice>
  </mc:AlternateContent>
  <bookViews>
    <workbookView xWindow="0" yWindow="0" windowWidth="20490" windowHeight="7650" tabRatio="916"/>
  </bookViews>
  <sheets>
    <sheet name="CATALOGO DE CONCEPTOS" sheetId="29" r:id="rId1"/>
    <sheet name="RESUMEN DE OBRA" sheetId="32" r:id="rId2"/>
    <sheet name="PROGRAMA DE OBRA EXP AGUA" sheetId="14" state="hidden" r:id="rId3"/>
  </sheets>
  <calcPr calcId="162913" iterate="1"/>
</workbook>
</file>

<file path=xl/calcChain.xml><?xml version="1.0" encoding="utf-8"?>
<calcChain xmlns="http://schemas.openxmlformats.org/spreadsheetml/2006/main">
  <c r="F35" i="29" l="1"/>
  <c r="F36" i="29"/>
  <c r="F37" i="29"/>
  <c r="F38" i="29"/>
  <c r="F32" i="29"/>
  <c r="F33" i="29"/>
  <c r="F22" i="29"/>
  <c r="F23" i="29"/>
  <c r="F24" i="29"/>
  <c r="F25" i="29"/>
  <c r="F26" i="29"/>
  <c r="F27" i="29"/>
  <c r="F28" i="29"/>
  <c r="F29" i="29"/>
  <c r="F30" i="29"/>
  <c r="F13" i="29"/>
  <c r="F14" i="29"/>
  <c r="F15" i="29"/>
  <c r="F16" i="29"/>
  <c r="F17" i="29"/>
  <c r="F18" i="29"/>
  <c r="F19" i="29"/>
  <c r="F20" i="29"/>
  <c r="F57" i="29"/>
  <c r="F58" i="29"/>
  <c r="F59" i="29"/>
  <c r="F60" i="29"/>
  <c r="F55" i="29"/>
  <c r="F54" i="29" s="1"/>
  <c r="F51" i="29"/>
  <c r="F52" i="29"/>
  <c r="F53" i="29"/>
  <c r="F43" i="29"/>
  <c r="F44" i="29"/>
  <c r="F45" i="29"/>
  <c r="F46" i="29"/>
  <c r="F47" i="29"/>
  <c r="F48" i="29"/>
  <c r="F49" i="29"/>
  <c r="F92" i="29"/>
  <c r="F93" i="29"/>
  <c r="F94" i="29"/>
  <c r="F95" i="29"/>
  <c r="F96" i="29"/>
  <c r="F97" i="29"/>
  <c r="F98" i="29"/>
  <c r="F99" i="29"/>
  <c r="F100" i="29"/>
  <c r="F101" i="29"/>
  <c r="F89" i="29"/>
  <c r="F90" i="29"/>
  <c r="F87" i="29"/>
  <c r="F86" i="29" s="1"/>
  <c r="F80" i="29"/>
  <c r="F81" i="29"/>
  <c r="F83" i="29"/>
  <c r="F84" i="29"/>
  <c r="F85" i="29"/>
  <c r="F65" i="29"/>
  <c r="F66" i="29"/>
  <c r="F67" i="29"/>
  <c r="F68" i="29"/>
  <c r="F69" i="29"/>
  <c r="F70" i="29"/>
  <c r="F103" i="29"/>
  <c r="F102" i="29" s="1"/>
  <c r="F72" i="29"/>
  <c r="F73" i="29"/>
  <c r="F74" i="29"/>
  <c r="F75" i="29"/>
  <c r="F76" i="29"/>
  <c r="F77" i="29"/>
  <c r="F78" i="29"/>
  <c r="L9" i="14"/>
  <c r="L5" i="14"/>
  <c r="D9" i="14"/>
  <c r="D8" i="14"/>
  <c r="D6" i="14"/>
  <c r="B14" i="14"/>
  <c r="L19" i="14"/>
  <c r="I20" i="14"/>
  <c r="H20" i="14"/>
  <c r="L17" i="14"/>
  <c r="L21" i="14"/>
  <c r="L23" i="14"/>
  <c r="L14" i="14"/>
  <c r="H19" i="14"/>
  <c r="G20" i="14"/>
  <c r="J24" i="14"/>
  <c r="J22" i="14"/>
  <c r="G18" i="14"/>
  <c r="F18" i="14"/>
  <c r="F17" i="14"/>
  <c r="G17" i="14"/>
  <c r="I24" i="14"/>
  <c r="I23" i="14"/>
  <c r="G19" i="14"/>
  <c r="G34" i="14"/>
  <c r="I22" i="14"/>
  <c r="I18" i="14"/>
  <c r="I34" i="14"/>
  <c r="I21" i="14"/>
  <c r="J18" i="14"/>
  <c r="J17" i="14"/>
  <c r="H18" i="14"/>
  <c r="H17" i="14"/>
  <c r="H22" i="14"/>
  <c r="H21" i="14"/>
  <c r="J21" i="14"/>
  <c r="J34" i="14"/>
  <c r="H34" i="14"/>
  <c r="F34" i="14"/>
  <c r="J23" i="14"/>
  <c r="I17" i="14"/>
  <c r="I19" i="14"/>
  <c r="G35" i="14"/>
  <c r="H35" i="14"/>
  <c r="I35" i="14"/>
  <c r="J35" i="14"/>
  <c r="L34" i="14"/>
  <c r="H36" i="14"/>
  <c r="F35" i="14"/>
  <c r="G36" i="14"/>
  <c r="I36" i="14"/>
  <c r="F36" i="14"/>
  <c r="F37" i="14"/>
  <c r="G37" i="14"/>
  <c r="H37" i="14"/>
  <c r="I37" i="14"/>
  <c r="J36" i="14"/>
  <c r="J37" i="14"/>
  <c r="F33" i="32" l="1"/>
  <c r="F23" i="32"/>
  <c r="F16" i="32"/>
  <c r="F31" i="29"/>
  <c r="F64" i="29"/>
  <c r="F91" i="29"/>
  <c r="F71" i="29"/>
  <c r="F42" i="29"/>
  <c r="F34" i="29"/>
  <c r="F88" i="29"/>
  <c r="F56" i="29"/>
  <c r="F82" i="29"/>
  <c r="F79" i="29" s="1"/>
  <c r="F50" i="29"/>
  <c r="F21" i="29"/>
  <c r="F12" i="29"/>
  <c r="F36" i="32" l="1"/>
  <c r="F37" i="32" s="1"/>
  <c r="F38" i="32" s="1"/>
  <c r="F104" i="29"/>
  <c r="F39" i="29"/>
  <c r="F61" i="29"/>
  <c r="F107" i="29" l="1"/>
  <c r="F108" i="29" s="1"/>
  <c r="F109" i="29" l="1"/>
</calcChain>
</file>

<file path=xl/sharedStrings.xml><?xml version="1.0" encoding="utf-8"?>
<sst xmlns="http://schemas.openxmlformats.org/spreadsheetml/2006/main" count="324" uniqueCount="208">
  <si>
    <t>IMPORTE</t>
  </si>
  <si>
    <t>ML</t>
  </si>
  <si>
    <t>PZA</t>
  </si>
  <si>
    <t>CLAVE</t>
  </si>
  <si>
    <t xml:space="preserve"> </t>
  </si>
  <si>
    <t xml:space="preserve">OBRA: </t>
  </si>
  <si>
    <t xml:space="preserve"> LOCALIDAD: </t>
  </si>
  <si>
    <t xml:space="preserve">   UBICACIÓN :</t>
  </si>
  <si>
    <t>I</t>
  </si>
  <si>
    <t>RED DE AGUA POTABLE</t>
  </si>
  <si>
    <t>TERRACERÍAS</t>
  </si>
  <si>
    <t>TUBERÍA Y PIEZAS ESPECIALES</t>
  </si>
  <si>
    <t>TOMAS DOMICILIARIAS</t>
  </si>
  <si>
    <t>CAJAS DE OPERACIÓN DE VÀLVULAS</t>
  </si>
  <si>
    <t>I.1.0</t>
  </si>
  <si>
    <t>I.2.0</t>
  </si>
  <si>
    <t>PROGRAMA DE OBRA</t>
  </si>
  <si>
    <t>FECHA DE INICIO:</t>
  </si>
  <si>
    <t xml:space="preserve">FECHA DE TERMINACIÓN: </t>
  </si>
  <si>
    <t>No</t>
  </si>
  <si>
    <t>DESCRIPCIÓN</t>
  </si>
  <si>
    <t>C A L E N D A R I O   F I N A N C I E R O</t>
  </si>
  <si>
    <t>SEPTIEMBRE</t>
  </si>
  <si>
    <t>OCTUBRE</t>
  </si>
  <si>
    <t>NOVIEMBRE</t>
  </si>
  <si>
    <t>($)</t>
  </si>
  <si>
    <t>SUMA PARCIAL:</t>
  </si>
  <si>
    <t>SUMA ACUMULADA :</t>
  </si>
  <si>
    <t>PORCENTAJE PARCIAL MENSUAL</t>
  </si>
  <si>
    <t>PORCENTAJE MENSUAL ACUMULADO</t>
  </si>
  <si>
    <t>UBICACIÓN DE LA OBRA</t>
  </si>
  <si>
    <t>DESCRIPCION DE LA OBRA</t>
  </si>
  <si>
    <t>C O N C E P TO</t>
  </si>
  <si>
    <t>UNIDAD</t>
  </si>
  <si>
    <t>CANTIDAD</t>
  </si>
  <si>
    <t>P.U</t>
  </si>
  <si>
    <t>IVA 16%</t>
  </si>
  <si>
    <t>TOTAL C/ IVA</t>
  </si>
  <si>
    <t xml:space="preserve">      TERRACERIAS</t>
  </si>
  <si>
    <t>SAT001</t>
  </si>
  <si>
    <t>M3</t>
  </si>
  <si>
    <t>SAT002</t>
  </si>
  <si>
    <t>SAT004</t>
  </si>
  <si>
    <t>SAT006</t>
  </si>
  <si>
    <t>SAT005</t>
  </si>
  <si>
    <t>SAT007</t>
  </si>
  <si>
    <t>SAT008</t>
  </si>
  <si>
    <t xml:space="preserve">      TUBERIA Y PIEZAS ESPECIALES</t>
  </si>
  <si>
    <t>STA001</t>
  </si>
  <si>
    <t>STA002</t>
  </si>
  <si>
    <t>STA004</t>
  </si>
  <si>
    <t>STA006</t>
  </si>
  <si>
    <t>STA007</t>
  </si>
  <si>
    <t>STA008</t>
  </si>
  <si>
    <t>STA010</t>
  </si>
  <si>
    <t xml:space="preserve">      TOMAS DOMICILIARIAS</t>
  </si>
  <si>
    <t>STM001</t>
  </si>
  <si>
    <t>STM002</t>
  </si>
  <si>
    <t xml:space="preserve">      CAJAS DE OPERACIÓN DE VALVULAS</t>
  </si>
  <si>
    <t>SCJ004</t>
  </si>
  <si>
    <t>SCJ005</t>
  </si>
  <si>
    <t>SAT010</t>
  </si>
  <si>
    <t>STD001</t>
  </si>
  <si>
    <t>STD002</t>
  </si>
  <si>
    <t xml:space="preserve">      REGISTRO SANITARIO</t>
  </si>
  <si>
    <t>SRS001</t>
  </si>
  <si>
    <t xml:space="preserve">      POZOS DE VISITA</t>
  </si>
  <si>
    <t>SPV002</t>
  </si>
  <si>
    <t>SPV004</t>
  </si>
  <si>
    <t>SPV005</t>
  </si>
  <si>
    <t>PAT001</t>
  </si>
  <si>
    <t xml:space="preserve"> M2</t>
  </si>
  <si>
    <t>PAT002</t>
  </si>
  <si>
    <t xml:space="preserve"> M3</t>
  </si>
  <si>
    <t>PAT003</t>
  </si>
  <si>
    <t>PAT006</t>
  </si>
  <si>
    <t>PAT009</t>
  </si>
  <si>
    <t xml:space="preserve"> M3-KM</t>
  </si>
  <si>
    <t xml:space="preserve"> M3.</t>
  </si>
  <si>
    <t xml:space="preserve">      PAVIMENTACIÓN</t>
  </si>
  <si>
    <t>PAC001</t>
  </si>
  <si>
    <t>PAC002</t>
  </si>
  <si>
    <t xml:space="preserve"> ML.</t>
  </si>
  <si>
    <t xml:space="preserve"> PZA</t>
  </si>
  <si>
    <t>PAC006</t>
  </si>
  <si>
    <t>PAC007</t>
  </si>
  <si>
    <t xml:space="preserve"> ML</t>
  </si>
  <si>
    <t xml:space="preserve">      GUARNICIONES</t>
  </si>
  <si>
    <t>PAG001</t>
  </si>
  <si>
    <t xml:space="preserve">      BANQUETAS Y RAMPAS</t>
  </si>
  <si>
    <t>PAB001</t>
  </si>
  <si>
    <t xml:space="preserve"> M2.</t>
  </si>
  <si>
    <t>PAB002</t>
  </si>
  <si>
    <t xml:space="preserve">      SEÑALIZACIÓN</t>
  </si>
  <si>
    <t>PAS001</t>
  </si>
  <si>
    <t>PAS002</t>
  </si>
  <si>
    <t>PAS003</t>
  </si>
  <si>
    <t>PAS004</t>
  </si>
  <si>
    <t>PAS005</t>
  </si>
  <si>
    <t>PAS006</t>
  </si>
  <si>
    <t>PAS007</t>
  </si>
  <si>
    <t>PAS008</t>
  </si>
  <si>
    <t>SPV003</t>
  </si>
  <si>
    <t>TOTAL RED DE AGUA POTABLE</t>
  </si>
  <si>
    <t>RED DE ALCANTARILLADO</t>
  </si>
  <si>
    <t>TOTAL RED DE ALCANTARILLADO</t>
  </si>
  <si>
    <t>PAVIMENTO CON CONCRETO HIDRÁULICO</t>
  </si>
  <si>
    <t>TOTAL PAVIMENTO CON CONCRETO HIDRÁULICO</t>
  </si>
  <si>
    <t>TOTAL DE OBRA DE PAVIMENTACIÓN INTEGRAL</t>
  </si>
  <si>
    <t>SCJ006</t>
  </si>
  <si>
    <t>STA005</t>
  </si>
  <si>
    <t>STA009</t>
  </si>
  <si>
    <t>PAC004</t>
  </si>
  <si>
    <t>PAC005</t>
  </si>
  <si>
    <t>PAT007</t>
  </si>
  <si>
    <t>PAT008</t>
  </si>
  <si>
    <t>M2</t>
  </si>
  <si>
    <t>SCJ001</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</si>
  <si>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20M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</si>
  <si>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E</t>
    </r>
    <r>
      <rPr>
        <b/>
        <sz val="10"/>
        <rFont val="Arial"/>
        <family val="2"/>
      </rPr>
      <t>XCAVACIÓN POR MEDIOS MANUALES</t>
    </r>
    <r>
      <rPr>
        <sz val="10"/>
        <rFont val="Arial"/>
        <family val="2"/>
      </rPr>
      <t>, EN ZANJAS, EN TERRENO CON CUALQUIER CLASIFICACIÓN Y PROFUNDIDAD EN PRESENCIA DE AGUA O EN SECO, RETIRO DEL MATERIAL HASTA 20M DE DISTANCIA HORIZONTAL, EL PRECIO UNITARIO INCLUYE: TRAZO Y NIVELACION, EQUIPO DE BOMBEO PARA ACHIQUE, OBRAS DE PROTECCIÓN DE TALUDES DE ZANJA, TRASPALEO, SEÑALAMIENTO PREVENTIVO, AFINE DE TALUDES Y FONDO DE ZANJA, LIMPIEZA, LA MANO DE OBRA, EQUIPO Y HERRAMIENTA NECESARIOS PARA LA CORRECTA EJECUCIÓN DE LOS TRABAJOS. PUOT.</t>
    </r>
  </si>
  <si>
    <r>
      <t xml:space="preserve">        </t>
    </r>
    <r>
      <rPr>
        <b/>
        <sz val="10"/>
        <rFont val="Arial"/>
        <family val="2"/>
      </rPr>
      <t xml:space="preserve"> CORTE Y DESCABECE DE CAJA DE VÁLVULAS</t>
    </r>
    <r>
      <rPr>
        <sz val="10"/>
        <rFont val="Arial"/>
        <family val="2"/>
      </rPr>
      <t xml:space="preserve"> POR CAMBIO DE TRAZO, PARA DAR LOS NIVELES DE PROYECTO Y PERMITIR EL TRANSITO DEL EQUIPO DE CONSTRUCCION. INCLUYE: ELABORACIÓN DE TAPA PROVISIONAL DE MADERA RESISTENTE AL PASO DE VEHÍCULOS Y MAQUINARIA, CARGA Y RETIRO DE ESCOMBRO FUERA DE LA OBRA HASTA EL LUGAR INDICADO POR SUPERVISION, MANO DE OBRA, HERRAMIENTA Y EQUIPO NECESARIO. SE MEDIRÁ EN PIEZAS COMPLETAS DE ACUERDO A LO INDICADO EN EL PROYECTO.</t>
    </r>
  </si>
  <si>
    <r>
      <t xml:space="preserve">         </t>
    </r>
    <r>
      <rPr>
        <b/>
        <sz val="10"/>
        <rFont val="Arial"/>
        <family val="2"/>
      </rPr>
      <t>SUMINISTRO Y COLOCACION DE CONTRAMARCO DOBLE DE 1.40 MTS</t>
    </r>
    <r>
      <rPr>
        <sz val="10"/>
        <rFont val="Arial"/>
        <family val="2"/>
      </rPr>
      <t>. CON CANAL DE 4" DE PERALTE. INCLUYE: MANIOBRAS, ACARREOS, MATERIAL, MANO DE OBRA Y HERRAMIENTA.</t>
    </r>
  </si>
  <si>
    <r>
      <t xml:space="preserve">         </t>
    </r>
    <r>
      <rPr>
        <b/>
        <sz val="10"/>
        <rFont val="Arial"/>
        <family val="2"/>
      </rPr>
      <t xml:space="preserve">TOMA DE AGUA POTABLE DE 3"x1/2" CON TUBO KITEC DE 1/2" </t>
    </r>
    <r>
      <rPr>
        <sz val="10"/>
        <rFont val="Arial"/>
        <family val="2"/>
      </rPr>
      <t xml:space="preserve">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t>
    </r>
    <r>
      <rPr>
        <b/>
        <sz val="10"/>
        <rFont val="Arial"/>
        <family val="2"/>
      </rPr>
      <t>(LONGITUD DE 13.00 MTS, LARGA)</t>
    </r>
    <r>
      <rPr>
        <sz val="10"/>
        <rFont val="Arial"/>
        <family val="2"/>
      </rPr>
      <t>; INCLUYE EXCAVACION, PLANTILLA, RELLENOS; Y TODO LO NECESARIO PARA SU CORRECTA INSTALACION.</t>
    </r>
  </si>
  <si>
    <r>
      <t xml:space="preserve">         </t>
    </r>
    <r>
      <rPr>
        <b/>
        <sz val="10"/>
        <rFont val="Arial"/>
        <family val="2"/>
      </rPr>
      <t>TOMA DE AGUA POTABLE DE 3"x1/2" CON TUBO KITEC DE 1/2"</t>
    </r>
    <r>
      <rPr>
        <sz val="10"/>
        <rFont val="Arial"/>
        <family val="2"/>
      </rPr>
      <t xml:space="preserve"> 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t>
    </r>
    <r>
      <rPr>
        <b/>
        <sz val="10"/>
        <rFont val="Arial"/>
        <family val="2"/>
      </rPr>
      <t>(LONGITUD DE 4.00 MTS, CORTA)</t>
    </r>
    <r>
      <rPr>
        <sz val="10"/>
        <rFont val="Arial"/>
        <family val="2"/>
      </rPr>
      <t>; INCLUYE EXCAVACION, PLANTILLA, RELLENOS; Y TODO LO NECESARIO PARA SU CORRECTA INSTALACION.</t>
    </r>
  </si>
  <si>
    <r>
      <t xml:space="preserve">         </t>
    </r>
    <r>
      <rPr>
        <b/>
        <sz val="10"/>
        <rFont val="Arial"/>
        <family val="2"/>
      </rPr>
      <t>CONSTRUCCIÓN DE ATRAQUES DE CONCRETO F´C=200 KG/CM2</t>
    </r>
    <r>
      <rPr>
        <sz val="10"/>
        <rFont val="Arial"/>
        <family val="2"/>
      </rPr>
      <t xml:space="preserve"> T.M.A. 3/4" REV. NORMAL. ELABORADO EN OBRA EN UN VOL. DE 0.027 M3 DE CONCRETO/ATRAQUE. INCLUYE: ELABORACION, COLADO Y VIBRADO DE CONCRETO, CIMBRADO Y DESCIMBRADO, MATERIALES, MANO DE OBRA, HERRAMIENTA Y EQUIPO NECESARIO.</t>
    </r>
  </si>
  <si>
    <t>FIDEICOMISO DE OBRAS DE</t>
  </si>
  <si>
    <t>INFRAESTRUCTURA SOCIAL DE LOS CABOS</t>
  </si>
  <si>
    <t>CATALOGO DE CONCEPTOS Y CANTIDADES DE OBRA</t>
  </si>
  <si>
    <r>
      <rPr>
        <b/>
        <sz val="10"/>
        <rFont val="Arial"/>
        <family val="2"/>
      </rPr>
      <t>CALLE CHAMIZAL</t>
    </r>
    <r>
      <rPr>
        <sz val="10"/>
        <rFont val="Arial"/>
        <family val="2"/>
      </rPr>
      <t xml:space="preserve"> ENTRE CALLE SAN ANTONIO Y CALLE PAREDONES, COL. ARCOS DEL SOL, CABO SAN LUCAS, MUNICIPIO DE LOS CABOS, BAJA CALIFORNIA SUR</t>
    </r>
  </si>
  <si>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</si>
  <si>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t>STD003</t>
  </si>
  <si>
    <r>
      <t xml:space="preserve">         </t>
    </r>
    <r>
      <rPr>
        <b/>
        <sz val="10"/>
        <rFont val="Arial"/>
        <family val="2"/>
      </rPr>
      <t>CORTE Y DESCABECE DE POZO DE VISITA TIPO</t>
    </r>
    <r>
      <rPr>
        <sz val="10"/>
        <rFont val="Arial"/>
        <family val="2"/>
      </rPr>
      <t xml:space="preserve"> </t>
    </r>
    <r>
      <rPr>
        <b/>
        <sz val="10"/>
        <rFont val="Arial"/>
        <family val="2"/>
      </rPr>
      <t>COMÚN</t>
    </r>
    <r>
      <rPr>
        <sz val="10"/>
        <rFont val="Arial"/>
        <family val="2"/>
      </rPr>
      <t xml:space="preserve"> POR CAMBIO DE TRAZO, PARA DAR LOS NIVELES DE PROYECTO Y PERMITIR EL TRANSITO DEL EQUIPO DE CONSTRUCCION. INCLUYE: ELABORACIÓN DE TAPA PROVISIONAL DE MADERA RESISTENTE AL PASO DE VEHÍCULOS Y MAQUINARIA, CARGA Y RETIRO DE ESCOMBRO FUERA DE LA OBRA HASTA EL LUGAR INDICADO POR SUPERVISION, MANO DE OBRA, HERRAMIENTA Y EQUIPO NECESARIO. SE MEDIRÁ EN PIEZAS COMPLETAS DE ACUERDO A LO INDICADO EN EL PROYECTO.</t>
    </r>
  </si>
  <si>
    <r>
      <t xml:space="preserve">         </t>
    </r>
    <r>
      <rPr>
        <b/>
        <sz val="10"/>
        <rFont val="Arial"/>
        <family val="2"/>
      </rPr>
      <t>TUBERIA DE PVC SANITARIO CON COPLE INTEGRAL (SRD-35) DE 8" PVC DE DIAMETRO</t>
    </r>
    <r>
      <rPr>
        <sz val="10"/>
        <rFont val="Arial"/>
        <family val="2"/>
      </rPr>
      <t>.  INCLUYE: SUMINISTRO DE TUBO, MATERIAL, MANIOBRAS, EQUIPO PARA TAPONAMIENTO, CONEXION DE TUBO A POZOS DE VISITA,  MANO DE OBRA Y HERRAMIENTA, REPARACION PROVISIONAL DE DESCARGAS DOMICILIARIAS, SONDEO PARA LA LOCALIZACION DE TUBERIA Y PRUEBAS A TUBERÍA, P.U.O.T.</t>
    </r>
  </si>
  <si>
    <r>
      <rPr>
        <b/>
        <sz val="10"/>
        <rFont val="Arial"/>
        <family val="2"/>
      </rPr>
      <t>CONSTRUCCION DE DESCARGA SANITARIA DE 6" DE DIAMETRO (SRD-35)</t>
    </r>
    <r>
      <rPr>
        <sz val="10"/>
        <rFont val="Arial"/>
        <family val="2"/>
      </rPr>
      <t xml:space="preserve">  A COLECTOR DE 8" DE DIAMETRO EN PVC (SRD-35) . INCLUYE: EXCAVACION, PLANTILLA, SUMINISTRO Y COLOCACION DE TUBERIA, CODO DE 45º x 6" , SILLETA DE PVC DE 8"X6", ACOSTILLADOS, RELLENOS, PRUEBAS DE COMPACTACION, Y TODO LO NECESARIO PARA SU CORRECTA EJECUCIÓN. (LONGITUD DE 7.00 MTS, CORTO).</t>
    </r>
  </si>
  <si>
    <r>
      <t xml:space="preserve">        </t>
    </r>
    <r>
      <rPr>
        <b/>
        <sz val="10"/>
        <rFont val="Arial"/>
        <family val="2"/>
      </rPr>
      <t xml:space="preserve"> INTERCONEXIÓN DE NUEVA RED DE DRENAJE</t>
    </r>
    <r>
      <rPr>
        <sz val="10"/>
        <rFont val="Arial"/>
        <family val="2"/>
      </rPr>
      <t xml:space="preserve"> A RED EXISTENTE. INCLUYE: MATERIAL, MANO DE OBRA Y SUMINISTRO E INSTALACIÓN DE TUBO.</t>
    </r>
  </si>
  <si>
    <t>LOTE</t>
  </si>
  <si>
    <r>
      <t xml:space="preserve">      </t>
    </r>
    <r>
      <rPr>
        <b/>
        <sz val="10"/>
        <rFont val="Arial"/>
        <family val="2"/>
      </rPr>
      <t xml:space="preserve">  CARGA Y RETIRO DE MATERIAL MIXTO</t>
    </r>
    <r>
      <rPr>
        <sz val="10"/>
        <rFont val="Arial"/>
        <family val="2"/>
      </rPr>
      <t xml:space="preserve">, SOBRANTE NO UTILIZABLE PRODUCTO DE LA EXCAVACION FUERA DE LA OBRA </t>
    </r>
    <r>
      <rPr>
        <b/>
        <sz val="10"/>
        <rFont val="Arial"/>
        <family val="2"/>
      </rPr>
      <t>(5 KM)</t>
    </r>
    <r>
      <rPr>
        <sz val="10"/>
        <rFont val="Arial"/>
        <family val="2"/>
      </rPr>
      <t>, HASTA EL LUGAR INDICADO POR SUPERVISION, INCLUYE: ACARREOS DENTRO DE LA OBRA, MANO DE OBRA, HERRAMIENTA Y EQUIPO NECESARIO.</t>
    </r>
  </si>
  <si>
    <t xml:space="preserve">      PREELIMINARES</t>
  </si>
  <si>
    <t>PAP001</t>
  </si>
  <si>
    <t>PAP002</t>
  </si>
  <si>
    <t>PAP003</t>
  </si>
  <si>
    <t>PAP004</t>
  </si>
  <si>
    <t>PAP005</t>
  </si>
  <si>
    <r>
      <rPr>
        <b/>
        <sz val="10"/>
        <rFont val="Arial"/>
        <family val="2"/>
      </rPr>
      <t>RETIRO DE SEÑALAMIENTO VERTICAL</t>
    </r>
    <r>
      <rPr>
        <sz val="10"/>
        <rFont val="Arial"/>
        <family val="2"/>
      </rPr>
      <t>. INCLUYE: CARGA Y RETIRO DEL MATERIAL NO UTILIZABLE  PRODUCTO DE LOS TRABAJOS HASTA EL LUGAR DESIGNADO POR SUPERVISION, ENTREGA DE LA PIEZA A LA AUTORIDAD COMPETENTE, LA MANO DE OBRA, HERRAMIENTA, EQUIPO Y MAQUINARIA NECESARIA PARA SU EFECTIVA EJECUCION. P.U.O.T.</t>
    </r>
  </si>
  <si>
    <r>
      <t xml:space="preserve">         </t>
    </r>
    <r>
      <rPr>
        <b/>
        <sz val="10"/>
        <rFont val="Arial"/>
        <family val="2"/>
      </rPr>
      <t>TRAZO Y NIVELACIÓN DE TERRACERÍAS</t>
    </r>
    <r>
      <rPr>
        <sz val="10"/>
        <rFont val="Arial"/>
        <family val="2"/>
      </rPr>
      <t xml:space="preserve"> EN VIALIDAD PRINCIPAL CALLES SECUNDARIAS Y EN BOCACALLES O MECHAS. Al amparo de este concepto el contratista de acuerdo a los planos de proyecto que le sean suministrados, hará el trazo y nivelación con equipo de topografía de los ejes, limites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r>
  </si>
  <si>
    <r>
      <t xml:space="preserve">         </t>
    </r>
    <r>
      <rPr>
        <b/>
        <sz val="10"/>
        <rFont val="Arial"/>
        <family val="2"/>
      </rPr>
      <t>EXCAVACIÓN POR MEDIOS MECÁNICOS EN TERRENO NATURAL PARA ELABORACIÓN DE CAJA, CON ESPESOR VARIABLE</t>
    </r>
    <r>
      <rPr>
        <sz val="10"/>
        <rFont val="Arial"/>
        <family val="2"/>
      </rPr>
      <t xml:space="preserv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construcción.Se hace notar que este concepto incluye la carga y acarreo del material dentro del primer kilómetro ademas deberá de considerar en su análisis de precios unitarios el abundamiento. </t>
    </r>
  </si>
  <si>
    <r>
      <rPr>
        <b/>
        <sz val="10"/>
        <rFont val="Arial"/>
        <family val="2"/>
      </rPr>
      <t xml:space="preserve">         CORTE, PODA, DESENRAICE Y/O REUBICACION SEGÚN SEA EL CASO DE ARBOLES DE DIMENSIONES VARIABLES</t>
    </r>
    <r>
      <rPr>
        <sz val="10"/>
        <rFont val="Arial"/>
        <family val="2"/>
      </rPr>
      <t>, PALMERAS UBICADAS EN AREA DE BANQUETAS Y/O VIALIDAD EXISTENTE, MEDIANTE  MEDIOS MANUALES. INCLUYE: BANQUEO, RETIRO, MOVIMIENTOS, TRASLADOS, MANTENIMIENTO, PODA, CONSERVACIÓN DE LAS PLANTAS QUE SE RESCATEN PARA SU POSTERIOR REUBICACIÓN, MANO DE OBRA, HERRAMIENTA Y EQUIPO NECESARIO PARA SU RETIRO Y MANTENIMIENTO EN UNA ÁREA PROPIA PARA SU CUIDADO MIENTRAS SE EJECUTAN LOS TRABAJOS Y REPLANTEO POSTERIOR A LA TERMINACIÓN DE LOS TRABAJOS DE OBRA CIVIL Y TODO LO NECESARIO PARA SU CORRECTA CONSERVACIÓN Y MANTENIMIENTO Y PUESTA FINAL EN EL ÁREA ASIGNADA ASIGNADA POR SUPERVISION. P.U.O.T.</t>
    </r>
  </si>
  <si>
    <r>
      <rPr>
        <b/>
        <sz val="10"/>
        <rFont val="Arial"/>
        <family val="2"/>
      </rPr>
      <t xml:space="preserve">         DEMOLICION DE GUARNICIONES DE CONCRETO EXISTENTES</t>
    </r>
    <r>
      <rPr>
        <sz val="10"/>
        <rFont val="Arial"/>
        <family val="2"/>
      </rPr>
      <t xml:space="preserve"> POR ENCONTRARSE EN MALAS CONDICIONES Y/O NO DAR LOS NIVELES DE PROYECTO. INCLUYE: CARGA Y RETIRO DE ESCOMBRO PRODUCTO DE DEMOLICION FUERA DE LA OBRA HASTA EL LUGAR INDICADO POR SUPERVISION (HASTA 5KM), LA MANO DE OBRA, HERRAMIENTA Y EQUIPO NECESARIO. P.U.O.T.</t>
    </r>
  </si>
  <si>
    <r>
      <rPr>
        <b/>
        <sz val="10"/>
        <rFont val="Arial"/>
        <family val="2"/>
      </rPr>
      <t xml:space="preserve">         DEMOLICION DE BANQUETAS Y/O RAMPAS EN COCHERAS DE CONCRETO EXISTENTES</t>
    </r>
    <r>
      <rPr>
        <sz val="10"/>
        <rFont val="Arial"/>
        <family val="2"/>
      </rPr>
      <t xml:space="preserve"> POR ENCONTRARSE EN MALAS CONDICIONES Y/O NO DAR LOS NIVELES DE PROYECTO . INCLUYE: CORTE CON CORTADORA DE DISCO, LIMPIEZA, CARGA Y RETIRO DE ESCOMBRO FUERA DE LA OBRA HASTA EL LUGAR INDICADO POR LA SUPERVISION  (HASTA 2KM), LA MANO DE OBRA, HERRAMIENTA Y EQUIPO NECESARIO. P.U.O.T.</t>
    </r>
  </si>
  <si>
    <t>PAP006</t>
  </si>
  <si>
    <r>
      <t xml:space="preserve">         </t>
    </r>
    <r>
      <rPr>
        <b/>
        <sz val="10"/>
        <rFont val="Arial"/>
        <family val="2"/>
      </rPr>
      <t>ESCARIFICACIÓN  Y CONFORMACIÓN DEL TERRENO NATURAL POR MEDIOS MECÁNICOS</t>
    </r>
    <r>
      <rPr>
        <sz val="10"/>
        <rFont val="Arial"/>
        <family val="2"/>
      </rPr>
      <t>. El concepto incluye: trazo y nivelación, papeo, incorporación de agua para humedecer el material en las proporciones óptimas, compactación por medios mecánicos al 90 % de ASSHTO Standar.  Se considerará un espesor de 0.20 metros, para para fines de verificación de compactaciones.Se medirá en metros cuadrados con aproximación de dos decimales, siempre y cuando cumpla con las líneas y niveles de proyecto y/o a las indicaciones del ingeniero.</t>
    </r>
  </si>
  <si>
    <r>
      <t xml:space="preserve">         </t>
    </r>
    <r>
      <rPr>
        <b/>
        <sz val="10"/>
        <rFont val="Arial"/>
        <family val="2"/>
      </rPr>
      <t>RELLENO COMPACTADO PARA FORMAR LA CAPA SUB-RASANTE CON MATERIAL PRODUCTO DE LOS CORTES DE 30 CM. DE ESPESOR</t>
    </r>
    <r>
      <rPr>
        <sz val="10"/>
        <rFont val="Arial"/>
        <family val="2"/>
      </rPr>
      <t>. Este concepto incluye:  el homogeneizado del material, la incorporación del agua necesaria,papeo o retiro de sobre tamaños mayores de 3", el tendido y compactado con equipo hasta los niveles de proyecto. Compactado al 95% de la prueba AASHTO modificada, en general deberá cumplir con las normas de la S. C. T.; N-CMT-1-03/02 y N-CMT-4-02-0001/04 para terraplenes. Se medirá en metros cúbicos con aproximación de dos decimales para los tramos que cumplan con estas especificaciones y sean aceptados por el Ingeniero.</t>
    </r>
  </si>
  <si>
    <r>
      <t xml:space="preserve">        </t>
    </r>
    <r>
      <rPr>
        <b/>
        <sz val="10"/>
        <rFont val="Arial"/>
        <family val="2"/>
      </rPr>
      <t xml:space="preserve"> CONSTRUCCIÓN DE BASE HIDRÁULICA  FORMADA CON MATERIALES PÉTREOS DE BANCO DE 30 CM. DE ESPESOR</t>
    </r>
    <r>
      <rPr>
        <sz val="10"/>
        <rFont val="Arial"/>
        <family val="2"/>
      </rPr>
      <t>.Los materiales pétreos procederán de los bancos indicados en el proyecto o aprobados por la Contratante ( FOIS ). Los materiales que se utilicen para la construcción de bases, cumplirán con lo establecido en las normas  N×CMT×4×03, Materiales para Bases, y  N·CTR·CAR·1·04·002/00 construcción de bases y sub-bases y  N-CMT-4-02-001/11.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asfaltico,  la tolerancia para líneas y niveles será de un centímetro. La Contratante si así lo considera hará estudios de laboratorio para confirmar si el material cumple con las especificaciones de S. C. T. para bases hidraulicas, pero es responsabilidad del contratista hacer los estudios de laboratorio para determinar las proporciones óptimas de los materiales que integran la base.Se medirá en metros cúbicos con aproximación de dos decimales en estado compacto, de acuerdo a las líneas y niveles de proyecto y/o a las indicaciones del ingeniero.</t>
    </r>
  </si>
  <si>
    <r>
      <t xml:space="preserve">         </t>
    </r>
    <r>
      <rPr>
        <b/>
        <sz val="10"/>
        <rFont val="Arial"/>
        <family val="2"/>
      </rPr>
      <t>ACARREO DE MATERIAL MIXTO PRODUCTO DE LAS EXCAVACIONES, DEMOLICIONES Y ESCOMBRO KILOMETROS SUBSECUENTES</t>
    </r>
    <r>
      <rPr>
        <sz val="10"/>
        <rFont val="Arial"/>
        <family val="2"/>
      </rPr>
      <t>. Se cuantificará y medirá de acuerdo a los volúmenes de proyecto, el contratista deberá incluir en sus análisis de precios unitarios el abundamiento. La unidad de medida es el m3-km.</t>
    </r>
  </si>
  <si>
    <r>
      <t xml:space="preserve">         </t>
    </r>
    <r>
      <rPr>
        <b/>
        <sz val="10"/>
        <rFont val="Arial"/>
        <family val="2"/>
      </rPr>
      <t>CORTE Y RENIVELACIÓN DE REGISTROS SANITARIOS</t>
    </r>
    <r>
      <rPr>
        <sz val="10"/>
        <rFont val="Arial"/>
        <family val="2"/>
      </rPr>
      <t>.El concepto incluye: Cortar y elevar los muros hasta el nivel adecuado para recibir el marco y tapa, la colocación del marco y tapa, con los niveles y pendiente de la banqueta. La compactación del terreno natural en capas de 20 cm, y la incorporación del agua necesaria, El marco y tapas serán las ya existentes. Se medira en piezas terminadas y aceptadas por el Ingeniero.</t>
    </r>
  </si>
  <si>
    <r>
      <t xml:space="preserve">         </t>
    </r>
    <r>
      <rPr>
        <b/>
        <sz val="10"/>
        <rFont val="Arial"/>
        <family val="2"/>
      </rPr>
      <t>CONSTRUCCIÓN DE DENTELLONES DE 15X50 CM DE SECCION</t>
    </r>
    <r>
      <rPr>
        <sz val="10"/>
        <rFont val="Arial"/>
        <family val="2"/>
      </rPr>
      <t>. Este concepto incluye la excavación a mano en cualquier tipo de material, excepto roca fija, el afine de la excavación para dar los niveles y líneas de proyecto, el vertido y colocación del concreto premezclado MR-42 el cual será suministrado por el FOIS en la cepa hasta el nivel inferior de la losa de concreto del pavimento y la operación de vibrado del mismo. Solo se pagarán los tramos que cumplan con las medidas de los planos y especificaciones de proyecto.Se medirá en metros con aproximación de dos decimales.</t>
    </r>
  </si>
  <si>
    <r>
      <rPr>
        <b/>
        <sz val="10"/>
        <rFont val="Arial"/>
        <family val="2"/>
      </rPr>
      <t>CONSTRUCCIÓN DE REDUCTOR DE VELOCIDAD (TOPE) DE CONCRETO EN ÁREAS DE PAVIMENTO</t>
    </r>
    <r>
      <rPr>
        <sz val="10"/>
        <rFont val="Arial"/>
        <family val="2"/>
      </rPr>
      <t>. Incluye: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aceptaran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t>
    </r>
  </si>
  <si>
    <r>
      <t xml:space="preserve">         </t>
    </r>
    <r>
      <rPr>
        <b/>
        <sz val="10"/>
        <rFont val="Arial"/>
        <family val="2"/>
      </rPr>
      <t>SUMINISTRO Y COLOCACIÓN DE JUNTA DE DILATACIÓN</t>
    </r>
    <r>
      <rPr>
        <sz val="10"/>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</si>
  <si>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rPr>
        <b/>
        <sz val="10"/>
        <rFont val="Arial"/>
        <family val="2"/>
      </rPr>
      <t xml:space="preserve">         COLOCACIÓN DE CONCRETO HIDRÁULICO PREMEZCLADO MR42 KG/CM2  DE FRAGUADO A 14 DÍAS</t>
    </r>
    <r>
      <rPr>
        <sz val="10"/>
        <rFont val="Arial"/>
        <family val="2"/>
      </rPr>
      <t>, Autocurable hidratium o similar, T.M.A. de 1 1/2"". Rev. De 8 (± 2.0 cm.),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avionado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el suministro del concreto premezclado será por parte del FOIS conforme al programa de obra programa de obra que envie con 48hrs. (colados diurnos). Nota: el licitante debera de considerar las pruebas de laboratorio respectivas, efectuadas por un laboratorio externo al mismo y presentarse al momento de realizar el trámite para el pago de estimaciones), incluye: limpieza general (fina y gruesa). Ver especificaciones particulares y apegarse a las normas de la sct. Vigentes.</t>
    </r>
  </si>
  <si>
    <r>
      <rPr>
        <b/>
        <sz val="10"/>
        <rFont val="Arial"/>
        <family val="2"/>
      </rPr>
      <t xml:space="preserve">LIMPIEZA DE OBRA TERMINADA. </t>
    </r>
    <r>
      <rPr>
        <sz val="10"/>
        <rFont val="Arial"/>
        <family val="2"/>
      </rPr>
      <t>Incluye: acopio, carga, acarreo de materiales y escombro producto de los trabajos ejecutados fuera de la obra, hasta el sitio autorizado, según lo indique la supervisión, la mano de obra, herramienta y equipo necesario.</t>
    </r>
  </si>
  <si>
    <r>
      <t xml:space="preserve">         SUMINISTRO Y APLICACION DE </t>
    </r>
    <r>
      <rPr>
        <b/>
        <sz val="10"/>
        <rFont val="Arial"/>
        <family val="2"/>
      </rPr>
      <t>PINTURA EN COLOR AZUL PANTONE No. 294</t>
    </r>
    <r>
      <rPr>
        <sz val="10"/>
        <rFont val="Arial"/>
        <family val="2"/>
      </rPr>
      <t>, según la normatividad vigente (N.T.C. del reglamento de construcciones para el estado de B.C.S.),</t>
    </r>
    <r>
      <rPr>
        <b/>
        <sz val="10"/>
        <rFont val="Arial"/>
        <family val="2"/>
      </rPr>
      <t xml:space="preserve"> en rampas de acceso a personas con capacidades diferentes</t>
    </r>
    <r>
      <rPr>
        <sz val="10"/>
        <rFont val="Arial"/>
        <family val="2"/>
      </rPr>
      <t>. Incluye: limpieza y preparación de la superficie, trazos necesarios, materiales, mano de obra, herramienta necesaria.</t>
    </r>
  </si>
  <si>
    <r>
      <rPr>
        <b/>
        <sz val="10"/>
        <rFont val="Arial"/>
        <family val="2"/>
      </rPr>
      <t xml:space="preserve">         PINTADO DE SÍMBOLO INTERNACIONAL PERSONAS CON CAPACIDADES DIFERENTES</t>
    </r>
    <r>
      <rPr>
        <sz val="10"/>
        <rFont val="Arial"/>
        <family val="2"/>
      </rPr>
      <t xml:space="preserve"> EN DISEÑO Y DIMENSIONES SEGÚN LA NORMATIVIDAD VIGENTE (N.T.C. del reglamento de construcciones para el estado de b.c. sur), en rampas de acceso la figura y su contorno sera con pintura en color azul transito. Incluye: limpieza y preparación de la superficie, trazos necesarios, moldes, materiales, mano de obra, herramienta necesaria.</t>
    </r>
  </si>
  <si>
    <r>
      <t xml:space="preserve">         SUMINISTRO Y COLOCACIÓN DE </t>
    </r>
    <r>
      <rPr>
        <b/>
        <sz val="10"/>
        <rFont val="Arial"/>
        <family val="2"/>
      </rPr>
      <t>LETRERO SII-6 INFORMATIVA GENERAL (NOMENCLATURA DE CALLES)</t>
    </r>
    <r>
      <rPr>
        <sz val="10"/>
        <rFont val="Arial"/>
        <family val="2"/>
      </rPr>
      <t xml:space="preserve"> EN LAMINA DE ALUMINIO DE 20X90 CM. ACABADO REFLEJANTE GRADO INGENIERIA CON IMPRESION Y FONDO REFLEJANTE COLOR AMARILLO CON LETRAS RECORTADAS EN VINIL EN COLOR NEGRO TIPO A DE ACUERDO A ESPECIFICACIONES DE SEMEX; Incluye: Trazo,limpieza,excavacio,colado,suministro y colocacion de poste y todos los materiales para su correcta ejecucion y colocacion, Mano de Obra y Herramienta.</t>
    </r>
  </si>
  <si>
    <r>
      <rPr>
        <b/>
        <sz val="10"/>
        <rFont val="Arial"/>
        <family val="2"/>
      </rPr>
      <t xml:space="preserve">         PINTADO DE FLECHA PARA SENTIDO DE CIRCULACIÓN EN SUPERFICIE DE RODAMIENTO</t>
    </r>
    <r>
      <rPr>
        <sz val="10"/>
        <rFont val="Arial"/>
        <family val="2"/>
      </rPr>
      <t xml:space="preserve"> EN DIMENSIONES DE 1.40M DE ANCHO Y 5.00M DE ALTO, EN COLOR BLANCO, A DOS MANOS CON PINTURA REFLECTIVA Y MICROESFERAS. ver detalle de diseño en plano de señalamiento vial SEN-01-1. Incluye: limpieza y preparación de la superficie, trazos necesarios, moldes, materiales, mano de obra, herramienta necesaria.</t>
    </r>
  </si>
  <si>
    <t>SAT003</t>
  </si>
  <si>
    <r>
      <t xml:space="preserve">        </t>
    </r>
    <r>
      <rPr>
        <b/>
        <sz val="10"/>
        <rFont val="Arial"/>
        <family val="2"/>
      </rPr>
      <t xml:space="preserve"> CONSTRUCCION DE CAJA DE OPERACIÓN DE VALVULA TIPO 2</t>
    </r>
    <r>
      <rPr>
        <sz val="10"/>
        <rFont val="Arial"/>
        <family val="2"/>
      </rPr>
      <t xml:space="preserve"> DE ( 1.28 X 1.18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DIAS, ARMADA CON VARILLA DE 1/2" @ 20 CMS., EN AMBOS SENTIDOS, APLANADO INTERIOR, ACABADO PULIDO CON MORTERO C-A 1:3 CIMBRA, DESCIMBRADO, COLOCACION DE MARCO Y TAPA DE 50 X 50 CMS DE Fo.Fo. EXCAVACIONES Y RELLENOS. (INTERCONEXIONES A REDES DE DISTRIBUCION).</t>
    </r>
  </si>
  <si>
    <r>
      <t xml:space="preserve">         </t>
    </r>
    <r>
      <rPr>
        <b/>
        <sz val="10"/>
        <rFont val="Arial"/>
        <family val="2"/>
      </rPr>
      <t>CONSTRUCCION DE CAJA DE OPERACIÓN DE VALVULA TIPO 9</t>
    </r>
    <r>
      <rPr>
        <sz val="10"/>
        <rFont val="Arial"/>
        <family val="2"/>
      </rPr>
      <t xml:space="preserve"> DE ( 1.48 X 1.48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DIAS, ARMADA CON VARILLA DE 1/2" @ 20 CMS., EN AMBOS SENTIDOS, APLANADO INTERIOR, ACABADO PULIDO CON MORTERO C-A 1:3 CIMBRA, DESCIMBRADO, COLOCACION DE MARCO Y TAPA DE 50 X 50 CMS DE Fo.Fo. EXCAVACIONES Y RELLENOS. (INTERCONEXIONES A REDES DE DISTRIBUCION).</t>
    </r>
  </si>
  <si>
    <r>
      <rPr>
        <b/>
        <sz val="10"/>
        <rFont val="Arial"/>
        <family val="2"/>
      </rPr>
      <t>CONSTRUCCION DE DESCARGA SANITARIA DE 6" DE DIAMETRO (SRD-35)</t>
    </r>
    <r>
      <rPr>
        <sz val="10"/>
        <rFont val="Arial"/>
        <family val="2"/>
      </rPr>
      <t xml:space="preserve">  A COLECTOR DE 8" DE DIAMETRO EN PVC (SRD-35) . INCLUYE: SUMINISTRO Y COLOCACION DE TUBERIA, CODO DE 45º x 6" , SILLETA DE PVC DE 8"X6", ACOSTILLADOS, RELLENOS, PRUEBAS DE COMPACTACION, Y TODO LO NECESARIO PARA SU CORRECTA EJECUCIÓN. (LONGITUD DE 9.00 MTS, LARGA).</t>
    </r>
  </si>
  <si>
    <r>
      <t xml:space="preserve">         </t>
    </r>
    <r>
      <rPr>
        <b/>
        <sz val="10"/>
        <rFont val="Arial"/>
        <family val="2"/>
      </rPr>
      <t>DEMOLICIÓN DE DE CONCRETO HIDRÁULICO EXISTENTE EN VIALIDADES DE HASTA 15CM DE ESPESOR</t>
    </r>
    <r>
      <rPr>
        <sz val="10"/>
        <rFont val="Arial"/>
        <family val="2"/>
      </rPr>
      <t>. El concepto incluye el equipo y herramienta, la mano de obra necesaria, así como la carga y acarreo fuera de la obra a 5km.Volumen medido compacto por lo que deberá considerar el abundamiento en su análisis de Precio Unitario.</t>
    </r>
  </si>
  <si>
    <r>
      <rPr>
        <b/>
        <sz val="10"/>
        <rFont val="Arial"/>
        <family val="2"/>
      </rPr>
      <t>REUBICACION DE POSTES DE C.F.E.</t>
    </r>
    <r>
      <rPr>
        <sz val="10"/>
        <rFont val="Arial"/>
        <family val="2"/>
      </rPr>
      <t xml:space="preserve"> QUE SE ENCUENTRAN DENTRO DEL EJE DEL PROYECTO. INCLUYE LOS TRAMITES ANTE LA C.F.E.,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t>
    </r>
  </si>
  <si>
    <t>PAS009</t>
  </si>
  <si>
    <t>PAJ001</t>
  </si>
  <si>
    <r>
      <t xml:space="preserve">                  </t>
    </r>
    <r>
      <rPr>
        <b/>
        <sz val="10"/>
        <rFont val="Arial"/>
        <family val="2"/>
      </rPr>
      <t>SUMINISTRO Y COLOCACIÓN DE ARBOL NEEM DE 2.50M DE ALTURA</t>
    </r>
    <r>
      <rPr>
        <sz val="10"/>
        <rFont val="Arial"/>
        <family val="2"/>
      </rPr>
      <t>. El precio incluye: Excavación, maquinaria para maniobras, sembrado de árbol con material del lugar, mano de obra, herramienta y equipo.</t>
    </r>
  </si>
  <si>
    <t>PAS010</t>
  </si>
  <si>
    <r>
      <t xml:space="preserve">                  S</t>
    </r>
    <r>
      <rPr>
        <b/>
        <sz val="10"/>
        <rFont val="Arial"/>
        <family val="2"/>
      </rPr>
      <t>UMINISTRO Y COLOCACIÓN DE BOLARDO DE CONCRETO F'C 200 KG/CM2, SECCIÓN DE 6" DE DIÁMETRO CON ALTURA DE 80CM Y ANCLAJE DE 20CM DE PROFUNDIDAD</t>
    </r>
    <r>
      <rPr>
        <sz val="10"/>
        <rFont val="Arial"/>
        <family val="2"/>
      </rPr>
      <t>. El precio incluye: armado y habilitado en sitio con 2 varillas corrugada de 1/2", cimbra de tubo de PVC, pintura vinilica color blanco, demolición del concreto, preparación del sitio, excavación, relleno con concreto f'c 200 kg/cm2, materiales y todo lo necesario para su correcta ejecución.</t>
    </r>
  </si>
  <si>
    <r>
      <t xml:space="preserve">         </t>
    </r>
    <r>
      <rPr>
        <b/>
        <sz val="10"/>
        <rFont val="Arial"/>
        <family val="2"/>
      </rPr>
      <t>EXCAVACIÓN POR MEDIOS MECÁNICOS, EN ZANJAS, EN TERRENO CON CLASIFICACIÓN III</t>
    </r>
    <r>
      <rPr>
        <sz val="10"/>
        <rFont val="Arial"/>
        <family val="2"/>
      </rPr>
      <t xml:space="preserve"> Y PROFUNDIDAD EN PRESENCIA DE AGUA O EN SECO, RETIRO DEL MATERIAL HASTA 20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</si>
  <si>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 INCLUYE: CRIBADO DEL MATERIAL, ACARREOS DENTRO DE LA OBRA, INCORPORACIÓN DE HUMEDAD, MANO DE OBRA, HERRAMIENTA Y EQUIPO NECESARIO.</t>
    </r>
  </si>
  <si>
    <r>
      <t xml:space="preserve">         </t>
    </r>
    <r>
      <rPr>
        <b/>
        <sz val="10"/>
        <rFont val="Arial"/>
        <family val="2"/>
      </rPr>
      <t>TUBERÍA DE PVC. HIDRÁULICO ANGER (RD-32.5) DE 3"</t>
    </r>
    <r>
      <rPr>
        <sz val="10"/>
        <rFont val="Arial"/>
        <family val="2"/>
      </rPr>
      <t xml:space="preserve"> (76 MM) DE DIÁMETRO. INCLUYE: SUMINISTRO, INSTALACIÓN, JUNTEO, LIMPIEZA, PRUEBA HIDRÁULICA, SONDEO PARA LA LOCALIZACIÓN DE TUBERÍA, MANO DE OBRA Y HERRAMIENTA, P.U.O.T.</t>
    </r>
  </si>
  <si>
    <r>
      <t xml:space="preserve">         </t>
    </r>
    <r>
      <rPr>
        <b/>
        <sz val="10"/>
        <rFont val="Arial"/>
        <family val="2"/>
      </rPr>
      <t>SUMINISTRO E INSTALACIÓN VALVULA DE Fo.Fo. BRIDADA TIPO COMPUERTA VASTAGO FIJO DE 3"</t>
    </r>
    <r>
      <rPr>
        <sz val="10"/>
        <rFont val="Arial"/>
        <family val="2"/>
      </rPr>
      <t xml:space="preserve">  DE DIAMETRO. INCLUYE: EXTREMIDAD CAMPANA, EXTREMIDAD ESPIGA, COPLE DE REPARACION, EMPAQUES DE NEOPRENO Y TORNILLERIA NECESARIA,MANIOBRAS, INSTALACION, LIMPIEZA, PRUEBA HIDRAULICA, MANO DE OBRA Y  HERRAMIENTA.</t>
    </r>
  </si>
  <si>
    <r>
      <t xml:space="preserve">        </t>
    </r>
    <r>
      <rPr>
        <b/>
        <sz val="10"/>
        <rFont val="Arial"/>
        <family val="2"/>
      </rPr>
      <t xml:space="preserve"> SUMINISTRO E INSTALACION DE TEE DE PVC DE 3" x 3"</t>
    </r>
    <r>
      <rPr>
        <sz val="10"/>
        <rFont val="Arial"/>
        <family val="2"/>
      </rPr>
      <t xml:space="preserve"> DE DIAMETRO. INCLUYE: MANIOBRAS, INSTALACION, LIMPIEZA, PRUEBA HIDRAULICA, MANO DE OBRA Y HERRAMIENTA.</t>
    </r>
  </si>
  <si>
    <r>
      <t xml:space="preserve">         </t>
    </r>
    <r>
      <rPr>
        <b/>
        <sz val="10"/>
        <rFont val="Arial"/>
        <family val="2"/>
      </rPr>
      <t>SUMINISTRO E INSTALACION DE CODO DE Pvc. 45° x 3"</t>
    </r>
    <r>
      <rPr>
        <sz val="10"/>
        <rFont val="Arial"/>
        <family val="2"/>
      </rPr>
      <t xml:space="preserve"> DE DIAMETRO. INCLUYE: MANIOBRAS, INSTALACION, LIMPIEZA, PRUEBA HIDRAULICA, MANO DE OBRA Y HERRAMIENTA.</t>
    </r>
  </si>
  <si>
    <r>
      <t xml:space="preserve">         </t>
    </r>
    <r>
      <rPr>
        <b/>
        <sz val="10"/>
        <rFont val="Arial"/>
        <family val="2"/>
      </rPr>
      <t>SUMINISTRO E INSTALACIÓN DE TAPÓN CAMPANA Pvc. 3"</t>
    </r>
    <r>
      <rPr>
        <sz val="10"/>
        <rFont val="Arial"/>
        <family val="2"/>
      </rPr>
      <t xml:space="preserve"> DE DIÁMETRO. INCLUYE: MANIOBRAS, INSTALACIÓN, LIMPIEZA, PRUEBA HIDRÁULICA, MANO DE OBRA Y HERRAMIENTA.</t>
    </r>
  </si>
  <si>
    <r>
      <t xml:space="preserve">        </t>
    </r>
    <r>
      <rPr>
        <b/>
        <sz val="10"/>
        <rFont val="Arial"/>
        <family val="2"/>
      </rPr>
      <t xml:space="preserve"> SUMINISTRO Y COLOCACION DE MARCO CON TAPA DE Fo.Fo. DE 50x50 CMS</t>
    </r>
    <r>
      <rPr>
        <sz val="10"/>
        <rFont val="Arial"/>
        <family val="2"/>
      </rPr>
      <t>. CON PESO DE 75 KG. CON LEYENDA DE AGUA POTABLE. INCLUYE: MANIOBRAS, ACARREOS, MATERIAL, MANO DE OBRA Y HERRAMIENTA.</t>
    </r>
  </si>
  <si>
    <r>
      <t xml:space="preserve">         </t>
    </r>
    <r>
      <rPr>
        <b/>
        <sz val="10"/>
        <rFont val="Arial"/>
        <family val="2"/>
      </rPr>
      <t>SUMINISTRO Y COLOCACION DE CONTRAMARCO SENCILLO DE 1.80 MTS</t>
    </r>
    <r>
      <rPr>
        <sz val="10"/>
        <rFont val="Arial"/>
        <family val="2"/>
      </rPr>
      <t>. CON CANAL DE 4" DE PERALTE. INCLUYE: MANIOBRAS, ACARREOS, MATERIAL, MANO DE OBRA Y HERRAMIENTA.</t>
    </r>
  </si>
  <si>
    <r>
      <t xml:space="preserve">         </t>
    </r>
    <r>
      <rPr>
        <b/>
        <sz val="10"/>
        <rFont val="Arial"/>
        <family val="2"/>
      </rPr>
      <t>SUMINISTRO E INSTALACION DE COPLE DE REPARACION DE PVC. 3"</t>
    </r>
    <r>
      <rPr>
        <sz val="10"/>
        <rFont val="Arial"/>
        <family val="2"/>
      </rPr>
      <t xml:space="preserve"> DE DIAMETRO. INCLUYE: MANIOBRAS, INSTALACION, LIMPIEZA, PRUEBA HIDRAULICA, MANO DE OBRA Y HERRAMIENTA.</t>
    </r>
  </si>
  <si>
    <r>
      <t xml:space="preserve">        </t>
    </r>
    <r>
      <rPr>
        <b/>
        <sz val="10"/>
        <rFont val="Arial"/>
        <family val="2"/>
      </rPr>
      <t xml:space="preserve"> INTERCONEXIÓN DE TUBERÍA DE AGUA POTABLE</t>
    </r>
    <r>
      <rPr>
        <sz val="10"/>
        <rFont val="Arial"/>
        <family val="2"/>
      </rPr>
      <t>; INCLUYE: MATERIALES, HERRAMIENTA, MANO DE OBRA, EQUIPO Y PRUEBAS.</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</si>
  <si>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INCLUYE: CRIBADO DEL MATERIAL, ACARREOS DENTRO DE LA OBRA, MANO DE OBRA, HERRAMIENTA Y EQUIPO NECESARIO.</t>
    </r>
  </si>
  <si>
    <r>
      <t xml:space="preserve">       </t>
    </r>
    <r>
      <rPr>
        <b/>
        <sz val="10"/>
        <rFont val="Arial"/>
        <family val="2"/>
      </rPr>
      <t xml:space="preserve">  CONSTRUCCION DE REGISTRO SANITARIO DE 40x60 CMS. Y HASTA 1.20 M</t>
    </r>
    <r>
      <rPr>
        <sz val="10"/>
        <rFont val="Arial"/>
        <family val="2"/>
      </rPr>
      <t xml:space="preserve">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MATERIALES, MANO DE OBRA Y HERRAMIENTA.</t>
    </r>
  </si>
  <si>
    <r>
      <t xml:space="preserve">         </t>
    </r>
    <r>
      <rPr>
        <b/>
        <sz val="10"/>
        <rFont val="Arial"/>
        <family val="2"/>
      </rPr>
      <t>CONSTRUCCIÓN DE POZO VISITA TIPO COMÚN DE 1.50 MTS. DE PROFUNDIDAD</t>
    </r>
    <r>
      <rPr>
        <sz val="10"/>
        <rFont val="Arial"/>
        <family val="2"/>
      </rPr>
      <t xml:space="preserve"> INTERIOR, INCLUYE: EXCAVACIÓN, RELLENO COMPACTADO AL 85% EN CAPAS DE 20 CMS, PLANTILLA DE CONCRETO F'C=150 KG/CM2 DE 8 CMS. DE ESPESOR, MURO DE CUÑA JUNTEADO CON MORTERO CEMENTO-ARENA 1:3, APLANADO INTERIOR PULIDO, MATERIALES, MANO DE OBRA Y HERRAMIENTA.</t>
    </r>
  </si>
  <si>
    <r>
      <t xml:space="preserve">         </t>
    </r>
    <r>
      <rPr>
        <b/>
        <sz val="10"/>
        <rFont val="Arial"/>
        <family val="2"/>
      </rPr>
      <t>CONSTRUCCIÓN DE POZO VISITA TIPO COMÚN DE 1.75 MTS. DE PROFUNDIDAD</t>
    </r>
    <r>
      <rPr>
        <sz val="10"/>
        <rFont val="Arial"/>
        <family val="2"/>
      </rPr>
      <t xml:space="preserve"> INTERIOR, INCLUYE: EXCAVACIÓN, RELLENO COMPACTADO AL 85% EN CAPAS DE 20 CMS, PLANTILLA DE CONCRETO F'C=150 KG/CM2 DE 8 CMS. DE ESPESOR, MURO DE CUÑA JUNTEADO CON MORTERO CEMENTO-ARENA 1:3, APLANADO INTERIOR PULIDO, MATERIALES, MANO DE OBRA Y HERRAMIENTA. </t>
    </r>
  </si>
  <si>
    <r>
      <t xml:space="preserve">         </t>
    </r>
    <r>
      <rPr>
        <b/>
        <sz val="10"/>
        <rFont val="Arial"/>
        <family val="2"/>
      </rPr>
      <t>SUMINISTRO Y COLOCACIÓN DE BROCAL DE Fo.Fo. CIEGO TIPO MEDIANO PARA POZO DE VISITA</t>
    </r>
    <r>
      <rPr>
        <sz val="10"/>
        <rFont val="Arial"/>
        <family val="2"/>
      </rPr>
      <t>,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r>
  </si>
  <si>
    <r>
      <t xml:space="preserve">         </t>
    </r>
    <r>
      <rPr>
        <b/>
        <sz val="10"/>
        <rFont val="Arial"/>
        <family val="2"/>
      </rPr>
      <t>CONSTRUCCION DE GUARNICIONES</t>
    </r>
    <r>
      <rPr>
        <sz val="10"/>
        <rFont val="Arial"/>
        <family val="2"/>
      </rPr>
      <t>.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FOIS.</t>
    </r>
  </si>
  <si>
    <r>
      <t xml:space="preserve">         </t>
    </r>
    <r>
      <rPr>
        <b/>
        <sz val="10"/>
        <rFont val="Arial"/>
        <family val="2"/>
      </rPr>
      <t>CONSTRUCCION DE RAMPAS EN COCHERAS DE 10 CM DE ESPESOR ARMADA CON MALLA-LACK 6x6-10/10</t>
    </r>
    <r>
      <rPr>
        <sz val="10"/>
        <rFont val="Arial"/>
        <family val="2"/>
      </rPr>
      <t>. En zona de rampas de cocheras, acabado pulido y rayado escobillado, en losas de seccion en losas de seccion variable, juntas frias acabado con volteador. el concreto suministrado por el FOIS sera de una resistencia f'c= 200 kg/cm2 T.M.A. 3/4". Rev. de 8 a 10 CM premezclado elaborado en planta, Incluye: Suministro del concreto,colado, extendido, vibrado y acarreos del concreto, suministro y aplicacion de curacreto base agua con equipo de aspersion y en la proporcion y especificacion que indique el fabricante, cimbra en fronteras, cortes, rellenos, nivelacion, afine y compactacio al 95% en un espesor de 15 cm., acarreos de los materiales dentro de la obra, limpieza general antes y despues de concluidos los trabajos,  trazo y nivelacion, materiales,mano de obra,  herramienta y mano de obra necesaria. P.U.O.T.</t>
    </r>
  </si>
  <si>
    <r>
      <t xml:space="preserve">        </t>
    </r>
    <r>
      <rPr>
        <b/>
        <sz val="10"/>
        <rFont val="Arial"/>
        <family val="2"/>
      </rPr>
      <t xml:space="preserve"> </t>
    </r>
    <r>
      <rPr>
        <sz val="10"/>
        <rFont val="Arial"/>
        <family val="2"/>
      </rPr>
      <t xml:space="preserve">SUMINISTRO Y APLICACIÓN DE </t>
    </r>
    <r>
      <rPr>
        <b/>
        <sz val="10"/>
        <rFont val="Arial"/>
        <family val="2"/>
      </rPr>
      <t xml:space="preserve">PINTURA VINILICA </t>
    </r>
    <r>
      <rPr>
        <sz val="10"/>
        <rFont val="Arial"/>
        <family val="2"/>
      </rPr>
      <t xml:space="preserve">MARCA COMEX O SIMILAR EN </t>
    </r>
    <r>
      <rPr>
        <b/>
        <sz val="10"/>
        <rFont val="Arial"/>
        <family val="2"/>
      </rPr>
      <t>COLOR BLANCO EN TRAMOS RECTOS Y ROJO EN CURVAS Y ACCESO A COCHERAS</t>
    </r>
    <r>
      <rPr>
        <sz val="10"/>
        <rFont val="Arial"/>
        <family val="2"/>
      </rPr>
      <t xml:space="preserve">, A DOS MANOS EN </t>
    </r>
    <r>
      <rPr>
        <b/>
        <sz val="10"/>
        <rFont val="Arial"/>
        <family val="2"/>
      </rPr>
      <t>GUARNICIONES DE CONCRETO</t>
    </r>
    <r>
      <rPr>
        <sz val="10"/>
        <rFont val="Arial"/>
        <family val="2"/>
      </rPr>
      <t>. Incluye: Preparación de la superficie, Limpieza, Materiales, Mano de Obra y Herramienta.</t>
    </r>
  </si>
  <si>
    <r>
      <t xml:space="preserve">         SUMINISTRO Y APLICACIÓN DE </t>
    </r>
    <r>
      <rPr>
        <b/>
        <sz val="10"/>
        <rFont val="Arial"/>
        <family val="2"/>
      </rPr>
      <t>PINTURA REFLECTIVA Y MICROESFERAS EN RAYA DE 40CM DE ANCHO DE LARGO</t>
    </r>
    <r>
      <rPr>
        <sz val="10"/>
        <rFont val="Arial"/>
        <family val="2"/>
      </rPr>
      <t xml:space="preserve"> EN </t>
    </r>
    <r>
      <rPr>
        <b/>
        <sz val="10"/>
        <rFont val="Arial"/>
        <family val="2"/>
      </rPr>
      <t>CRUCE PEATONAL, TOPES</t>
    </r>
    <r>
      <rPr>
        <sz val="10"/>
        <rFont val="Arial"/>
        <family val="2"/>
      </rPr>
      <t xml:space="preserve">, </t>
    </r>
    <r>
      <rPr>
        <b/>
        <sz val="10"/>
        <rFont val="Arial"/>
        <family val="2"/>
      </rPr>
      <t>RAYA DE ALTO</t>
    </r>
    <r>
      <rPr>
        <sz val="10"/>
        <rFont val="Arial"/>
        <family val="2"/>
      </rPr>
      <t xml:space="preserve"> EN COLOR BLANCO O AMARILLO PARA PAVIMENTO, A DOS MANOS EN PAVIMENTO DE CONCRETO.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</si>
  <si>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r>
      <t xml:space="preserve">         SUMINSITRO Y APLICACIÓN DE </t>
    </r>
    <r>
      <rPr>
        <b/>
        <sz val="10"/>
        <rFont val="Arial"/>
        <family val="2"/>
      </rPr>
      <t>PINTURA REFLECTIVA PARA TRAFICO Y MICROESFERA EN RAYA CENTRAL Y/O LATERAL SEPARADORA DE CARRILES CONTINUA Y DISCONTINUA</t>
    </r>
    <r>
      <rPr>
        <sz val="10"/>
        <rFont val="Arial"/>
        <family val="2"/>
      </rPr>
      <t xml:space="preserve"> DE 10 CM DE ANCHO EN COLOR AMARILLO Y/O BLANCO, PREVIAMENTE AUTORIZADO PARA SUPERFICIE EN PAVIMENTO.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</si>
  <si>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r>
      <t xml:space="preserve">         SUMINISTRO Y COLOCACIÓN DE </t>
    </r>
    <r>
      <rPr>
        <b/>
        <sz val="10"/>
        <rFont val="Arial"/>
        <family val="2"/>
      </rPr>
      <t>SEÑAL</t>
    </r>
    <r>
      <rPr>
        <sz val="10"/>
        <rFont val="Arial"/>
        <family val="2"/>
      </rPr>
      <t xml:space="preserve"> </t>
    </r>
    <r>
      <rPr>
        <b/>
        <sz val="10"/>
        <rFont val="Arial"/>
        <family val="2"/>
      </rPr>
      <t>RESTRICTIVA SR-6 (ALTO)</t>
    </r>
    <r>
      <rPr>
        <sz val="10"/>
        <rFont val="Arial"/>
        <family val="2"/>
      </rPr>
      <t xml:space="preserve">  EN LAMINA DE ALUMINIO DE 30 CM DE ACUERDO A ESPECIFICACIONES DE LA SCT.; Incluye: Trazo,limpieza,excavacio,colado,suministro y colocacion de poste y todos los materiales para su correcta ejecucion y colocacion, Mano de Obra y Herramienta.</t>
    </r>
  </si>
  <si>
    <r>
      <t xml:space="preserve">         SUMINISTRO Y COLOCACIÓN DE </t>
    </r>
    <r>
      <rPr>
        <b/>
        <sz val="10"/>
        <rFont val="Arial"/>
        <family val="2"/>
      </rPr>
      <t>LETRERO INFORMATIVO GENERAL (CRUCE PEATONAL)</t>
    </r>
    <r>
      <rPr>
        <sz val="10"/>
        <rFont val="Arial"/>
        <family val="2"/>
      </rPr>
      <t xml:space="preserve"> DE 61X61 CM POR LADO DE ACUERDO A ESPECIFICACIONES DE LA SCT.; Incluye: Trazo, limpieza, excavación, colado, suministro y colocacion de poste y todos los materiales para su correcta ejecucion y colocacion, Mano de Obra y Herramienta.</t>
    </r>
  </si>
  <si>
    <r>
      <t xml:space="preserve">         </t>
    </r>
    <r>
      <rPr>
        <b/>
        <sz val="10"/>
        <rFont val="Arial"/>
        <family val="2"/>
      </rPr>
      <t>CONSTRUCCION DE BANQUETAS Y/O RAMPAS PARA EL ACCESO DE PERSONAS CON CAPACIDADES DIFERENTES DE CONCRETO DE 8 CMS. DE ESPESOR. ARMADA CON MALLA-LACK 6x6-10/10 ACABADO PULIDO Y RAYADO TRANSVERSAL CON PEINE METALICO PARA DAR ACABADO ANTIDERRAPANTE, EN LOSAS DE 1.50M A 1.20M MINIMO DE ANCHO EN PROMEDIO, JUNTAS FRIAS ACABADO CON VOLTEADOR. EL CONCRETO SERA F´c=200 KG/CM2. T.M.A. 3/4". REV. DE 8 A 10 CMS. PREMEZCLADO ELABORADO EN PLANTA</t>
    </r>
    <r>
      <rPr>
        <sz val="10"/>
        <rFont val="Arial"/>
        <family val="2"/>
      </rPr>
      <t>. Incluye: colado, extendido, vibrado y acarreos del concreto, suministro y aplicación de curacreto en color blanco marca pasa o sika, con el equipo adecuado, y en la proporción indicada por el fabricante, cimbra en fronteras, exavación,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 El Suministro del concreto será por parte del FOIS.</t>
    </r>
  </si>
  <si>
    <t xml:space="preserve">            JARDINERÍA</t>
  </si>
  <si>
    <r>
      <t xml:space="preserve">FECHA: </t>
    </r>
    <r>
      <rPr>
        <b/>
        <sz val="10"/>
        <rFont val="Arial"/>
        <family val="2"/>
      </rPr>
      <t>OCTUBRE/2020</t>
    </r>
  </si>
  <si>
    <r>
      <t xml:space="preserve">CONTRATo: </t>
    </r>
    <r>
      <rPr>
        <b/>
        <sz val="10"/>
        <rFont val="Arial"/>
        <family val="2"/>
      </rPr>
      <t>FOIS/CSL/PAV/RP-001-20</t>
    </r>
  </si>
  <si>
    <t>MILLONES  MIL  PESOS 00/100 M.N. CON I.V.A.</t>
  </si>
  <si>
    <t xml:space="preserve">      JARDINERÍA</t>
  </si>
  <si>
    <t>PAVIMENTACIÓN DE CONCRETO HIDRÁULICO, BANQUETAS, GUARNICIONES, CONSTRUCCIÓN DE REDES DE AGUA POTABLE Y DRENAJE, SEÑALIZACIÓN VERTICAL-HORIZONTAL EN CALLE CHAMIZAL</t>
  </si>
  <si>
    <r>
      <t xml:space="preserve">        </t>
    </r>
    <r>
      <rPr>
        <b/>
        <sz val="10"/>
        <rFont val="Arial"/>
        <family val="2"/>
      </rPr>
      <t xml:space="preserve"> PLANTILLA COMPACTADA CON EQUIPO MECÁNICO DE 10CM DE ESPESOR</t>
    </r>
    <r>
      <rPr>
        <sz val="10"/>
        <rFont val="Arial"/>
        <family val="2"/>
      </rPr>
      <t xml:space="preserve"> EN ZANJAS, CON MATERIAL PRODUCTO DE BANCO LIBRE DE BOLEO MAYOR DE 3". INCLUYE:  TRAZO Y NIVELACION, CRIBADO DEL MATERIAL, ACARREOS DENTRO DE LA OBRA, INCORPORACIÓN DE HUMEDAD, COMPACTACIÓN DEL 85% PROCTOR, MANO DE OBRA, , HERRAMIENTA Y EQUIPO NECESARIO.</t>
    </r>
  </si>
  <si>
    <r>
      <t xml:space="preserve">         </t>
    </r>
    <r>
      <rPr>
        <b/>
        <sz val="10"/>
        <rFont val="Arial"/>
        <family val="2"/>
      </rPr>
      <t>RELLENO COMPACTADO</t>
    </r>
    <r>
      <rPr>
        <sz val="10"/>
        <rFont val="Arial"/>
        <family val="2"/>
      </rPr>
      <t xml:space="preserve"> CON EQUIPO MECÁNICO MANUAL EN CAPAS DE 20CM EN CEPA, CON </t>
    </r>
    <r>
      <rPr>
        <b/>
        <sz val="10"/>
        <rFont val="Arial"/>
        <family val="2"/>
      </rPr>
      <t>MATERIAL PRODUCTO DE BANCO</t>
    </r>
    <r>
      <rPr>
        <sz val="10"/>
        <rFont val="Arial"/>
        <family val="2"/>
      </rPr>
      <t xml:space="preserve"> LIBRE DE BOLEO MAYOR DE 3" , COMPACTADO AL 90% PROCTOR. INCLUYE:  TRAZO Y NIVELACION, CRIBADO DEL MATERIAL, ACARREOS DENTRO DE LA OBRA, INCORPORACIÓN DE HUMEDAD, MANO DE OBRA, PRUEBAS DE COMPACTACION, HERRAMIENTA Y EQUIPO NECESARIO.</t>
    </r>
  </si>
  <si>
    <r>
      <t xml:space="preserve">         </t>
    </r>
    <r>
      <rPr>
        <b/>
        <sz val="10"/>
        <rFont val="Arial"/>
        <family val="2"/>
      </rPr>
      <t>RIEGO DE IMPREGNACIÓN</t>
    </r>
    <r>
      <rPr>
        <sz val="10"/>
        <rFont val="Arial"/>
        <family val="2"/>
      </rPr>
      <t>. 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cationica de rompimiento lento o super estable, a razón de 1.7 litros por metro cuadrado, aplicado en caliente con petrolizadora mecánica.El proceso constructivo y el producto asfáltico utilizados deberán cumplir con la norma N·CTR·CAR·1·04·004/00 de S. C. T. Ademas debera considerar poreo con arena limpia de arroyo.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</si>
</sst>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80A]dddd\,\ dd&quot; de &quot;mmmm&quot; de &quot;yyyy"/>
    <numFmt numFmtId="168" formatCode="_(* #,##0_);_(* \(#,##0\);_(* &quot;-&quot;??_);_(@_)"/>
    <numFmt numFmtId="169" formatCode="_-* #,##0.00000_-;\-* #,##0.00000_-;_-* &quot;-&quot;??_-;_-@_-"/>
    <numFmt numFmtId="170" formatCode="0.0%"/>
    <numFmt numFmtId="171" formatCode="#,##0.0000"/>
    <numFmt numFmtId="172" formatCode="&quot;%&quot;\ ##0.00"/>
  </numFmts>
  <fonts count="42" x14ac:knownFonts="1">
    <font>
      <sz val="10"/>
      <name val="Arial"/>
    </font>
    <font>
      <sz val="10"/>
      <name val="Arial"/>
    </font>
    <font>
      <b/>
      <sz val="10"/>
      <name val="Arial"/>
      <family val="2"/>
    </font>
    <font>
      <sz val="8"/>
      <name val="Arial"/>
      <family val="2"/>
    </font>
    <font>
      <b/>
      <sz val="8"/>
      <name val="Arial"/>
      <family val="2"/>
    </font>
    <font>
      <b/>
      <sz val="9"/>
      <name val="Arial"/>
      <family val="2"/>
    </font>
    <font>
      <sz val="9"/>
      <name val="Arial"/>
      <family val="2"/>
    </font>
    <font>
      <sz val="10"/>
      <name val="Arial"/>
      <family val="2"/>
    </font>
    <font>
      <b/>
      <sz val="14"/>
      <name val="Tahoma"/>
      <family val="2"/>
    </font>
    <font>
      <b/>
      <sz val="15"/>
      <name val="Tahoma"/>
      <family val="2"/>
    </font>
    <font>
      <b/>
      <sz val="13"/>
      <name val="Tahoma"/>
      <family val="2"/>
    </font>
    <font>
      <b/>
      <sz val="11"/>
      <name val="Arial"/>
      <family val="2"/>
    </font>
    <font>
      <sz val="10"/>
      <name val="Arial"/>
      <family val="2"/>
    </font>
    <font>
      <sz val="11"/>
      <name val="Arial"/>
      <family val="2"/>
    </font>
    <font>
      <b/>
      <sz val="7"/>
      <name val="Arial"/>
      <family val="2"/>
    </font>
    <font>
      <b/>
      <sz val="10"/>
      <color indexed="16"/>
      <name val="Arial"/>
      <family val="2"/>
    </font>
    <font>
      <b/>
      <sz val="10"/>
      <color indexed="60"/>
      <name val="Arial"/>
      <family val="2"/>
    </font>
    <font>
      <b/>
      <sz val="10"/>
      <color indexed="8"/>
      <name val="Arial"/>
      <family val="2"/>
    </font>
    <font>
      <sz val="8"/>
      <name val="Courier New"/>
      <family val="3"/>
    </font>
    <font>
      <sz val="7"/>
      <name val="Arial"/>
      <family val="2"/>
    </font>
    <font>
      <b/>
      <sz val="9"/>
      <color indexed="18"/>
      <name val="Arial"/>
      <family val="2"/>
    </font>
    <font>
      <b/>
      <sz val="10"/>
      <color indexed="18"/>
      <name val="Arial"/>
      <family val="2"/>
    </font>
    <font>
      <b/>
      <sz val="8"/>
      <color indexed="62"/>
      <name val="Arial Narrow"/>
      <family val="2"/>
    </font>
    <font>
      <b/>
      <sz val="9"/>
      <color indexed="62"/>
      <name val="Arial"/>
      <family val="2"/>
    </font>
    <font>
      <b/>
      <sz val="8"/>
      <color indexed="62"/>
      <name val="Arial"/>
      <family val="2"/>
    </font>
    <font>
      <sz val="14"/>
      <name val="Arial"/>
      <family val="2"/>
    </font>
    <font>
      <sz val="20"/>
      <name val="Arial"/>
      <family val="2"/>
    </font>
    <font>
      <b/>
      <sz val="22"/>
      <name val="Arial"/>
      <family val="2"/>
    </font>
    <font>
      <b/>
      <sz val="20"/>
      <name val="Arial"/>
      <family val="2"/>
    </font>
    <font>
      <sz val="18"/>
      <name val="Arial"/>
      <family val="2"/>
    </font>
    <font>
      <b/>
      <sz val="14"/>
      <name val="Arial"/>
      <family val="2"/>
    </font>
    <font>
      <sz val="72"/>
      <name val="Arial"/>
      <family val="2"/>
    </font>
    <font>
      <b/>
      <sz val="14"/>
      <name val="Calibri"/>
      <family val="2"/>
      <scheme val="minor"/>
    </font>
    <font>
      <b/>
      <sz val="10"/>
      <color theme="0"/>
      <name val="Swis721 Ex BT"/>
      <family val="2"/>
    </font>
    <font>
      <b/>
      <sz val="16"/>
      <name val="Calibri"/>
      <family val="2"/>
      <scheme val="minor"/>
    </font>
    <font>
      <b/>
      <sz val="12"/>
      <color theme="0"/>
      <name val="Swis721 Ex BT"/>
      <family val="2"/>
    </font>
    <font>
      <b/>
      <sz val="17"/>
      <color rgb="FFC00000"/>
      <name val="Calibri"/>
      <family val="2"/>
      <scheme val="minor"/>
    </font>
    <font>
      <b/>
      <sz val="12"/>
      <name val="Calibri"/>
      <family val="2"/>
      <scheme val="minor"/>
    </font>
    <font>
      <b/>
      <sz val="16"/>
      <name val="Arial"/>
      <family val="2"/>
    </font>
    <font>
      <b/>
      <sz val="10"/>
      <color theme="0"/>
      <name val="Arial"/>
      <family val="2"/>
    </font>
    <font>
      <b/>
      <sz val="11"/>
      <name val="Calibri"/>
      <family val="2"/>
      <scheme val="minor"/>
    </font>
    <font>
      <sz val="11"/>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rgb="FFA20033"/>
        <bgColor indexed="64"/>
      </patternFill>
    </fill>
    <fill>
      <patternFill patternType="solid">
        <fgColor rgb="FFFBD797"/>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59">
    <border>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s>
  <cellStyleXfs count="19">
    <xf numFmtId="0" fontId="0" fillId="0" borderId="0"/>
    <xf numFmtId="165"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44" fontId="12" fillId="0" borderId="0" applyFont="0" applyFill="0" applyBorder="0" applyAlignment="0" applyProtection="0"/>
    <xf numFmtId="0" fontId="12" fillId="0" borderId="0"/>
    <xf numFmtId="0" fontId="7" fillId="0" borderId="0"/>
    <xf numFmtId="9" fontId="12" fillId="0" borderId="0" applyFont="0" applyFill="0" applyBorder="0" applyAlignment="0" applyProtection="0"/>
    <xf numFmtId="9" fontId="7" fillId="0" borderId="0" applyFont="0" applyFill="0" applyBorder="0" applyAlignment="0" applyProtection="0"/>
    <xf numFmtId="8" fontId="1" fillId="0" borderId="0" applyFont="0" applyFill="0" applyProtection="0"/>
    <xf numFmtId="12" fontId="1" fillId="0" borderId="0" applyFont="0" applyFill="0" applyProtection="0"/>
    <xf numFmtId="0" fontId="7" fillId="0" borderId="0"/>
    <xf numFmtId="0" fontId="1" fillId="0" borderId="0"/>
  </cellStyleXfs>
  <cellXfs count="250">
    <xf numFmtId="0" fontId="0" fillId="0" borderId="0" xfId="0"/>
    <xf numFmtId="4" fontId="3" fillId="0" borderId="0" xfId="0" applyNumberFormat="1" applyFont="1"/>
    <xf numFmtId="0" fontId="3" fillId="0" borderId="0" xfId="0" applyFont="1"/>
    <xf numFmtId="164" fontId="0" fillId="0" borderId="0" xfId="0" applyNumberFormat="1"/>
    <xf numFmtId="43" fontId="0" fillId="0" borderId="0" xfId="0" applyNumberFormat="1"/>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top"/>
    </xf>
    <xf numFmtId="0" fontId="4" fillId="0" borderId="0" xfId="0" applyFont="1" applyAlignment="1">
      <alignment horizontal="right"/>
    </xf>
    <xf numFmtId="0" fontId="0" fillId="0" borderId="0" xfId="0" applyBorder="1"/>
    <xf numFmtId="0" fontId="5" fillId="0" borderId="0" xfId="0" applyFont="1" applyAlignment="1">
      <alignment horizontal="right"/>
    </xf>
    <xf numFmtId="0" fontId="0" fillId="0" borderId="1" xfId="0" applyBorder="1"/>
    <xf numFmtId="0" fontId="5" fillId="0" borderId="0" xfId="0" applyFont="1" applyAlignment="1">
      <alignment horizontal="left"/>
    </xf>
    <xf numFmtId="17" fontId="6" fillId="0" borderId="0" xfId="0" applyNumberFormat="1" applyFont="1"/>
    <xf numFmtId="0" fontId="0" fillId="0" borderId="0" xfId="0" applyAlignment="1"/>
    <xf numFmtId="0" fontId="2" fillId="0" borderId="2" xfId="0" applyFont="1" applyBorder="1" applyAlignment="1">
      <alignment horizontal="centerContinuous" vertical="center" wrapText="1"/>
    </xf>
    <xf numFmtId="0" fontId="4" fillId="0" borderId="3" xfId="0" applyFont="1" applyBorder="1" applyAlignment="1">
      <alignment horizontal="center"/>
    </xf>
    <xf numFmtId="0" fontId="2" fillId="0" borderId="4" xfId="0" applyFont="1" applyFill="1" applyBorder="1" applyAlignment="1"/>
    <xf numFmtId="0" fontId="2" fillId="0" borderId="0" xfId="0" applyFont="1" applyFill="1" applyBorder="1" applyAlignment="1"/>
    <xf numFmtId="0" fontId="2" fillId="0" borderId="5" xfId="0" applyFont="1" applyBorder="1" applyAlignment="1">
      <alignment horizontal="centerContinuous"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4" fillId="0" borderId="7" xfId="0" applyFont="1" applyBorder="1" applyAlignment="1">
      <alignment horizontal="center"/>
    </xf>
    <xf numFmtId="0" fontId="14" fillId="0" borderId="8" xfId="0" applyFont="1" applyFill="1" applyBorder="1" applyAlignment="1">
      <alignment horizontal="center"/>
    </xf>
    <xf numFmtId="0" fontId="14" fillId="0" borderId="9" xfId="0" applyFont="1" applyFill="1" applyBorder="1" applyAlignment="1">
      <alignment horizontal="center"/>
    </xf>
    <xf numFmtId="168" fontId="15" fillId="0" borderId="10" xfId="7" applyNumberFormat="1" applyFont="1" applyBorder="1" applyAlignment="1">
      <alignment horizontal="center" vertical="top"/>
    </xf>
    <xf numFmtId="0" fontId="15" fillId="0" borderId="6" xfId="0" applyFont="1" applyBorder="1" applyAlignment="1">
      <alignment horizontal="center" vertical="top" wrapText="1"/>
    </xf>
    <xf numFmtId="4" fontId="3" fillId="0" borderId="9" xfId="0" applyNumberFormat="1" applyFont="1" applyFill="1" applyBorder="1" applyAlignment="1">
      <alignment horizontal="center"/>
    </xf>
    <xf numFmtId="4" fontId="3" fillId="0" borderId="8" xfId="0" applyNumberFormat="1" applyFont="1" applyFill="1" applyBorder="1" applyAlignment="1">
      <alignment horizontal="center"/>
    </xf>
    <xf numFmtId="164" fontId="16" fillId="0" borderId="11" xfId="9" applyFont="1" applyBorder="1" applyAlignment="1">
      <alignment vertical="center"/>
    </xf>
    <xf numFmtId="164" fontId="3" fillId="0" borderId="0" xfId="9" applyFont="1"/>
    <xf numFmtId="169" fontId="3" fillId="0" borderId="0" xfId="0" applyNumberFormat="1" applyFont="1"/>
    <xf numFmtId="169" fontId="0" fillId="0" borderId="0" xfId="0" applyNumberFormat="1"/>
    <xf numFmtId="168" fontId="17" fillId="0" borderId="5" xfId="7" applyNumberFormat="1" applyFont="1" applyFill="1" applyBorder="1" applyAlignment="1">
      <alignment horizontal="center" vertical="top"/>
    </xf>
    <xf numFmtId="0" fontId="15" fillId="0" borderId="8" xfId="0" applyFont="1" applyBorder="1" applyAlignment="1">
      <alignment horizontal="center" vertical="top" wrapText="1"/>
    </xf>
    <xf numFmtId="164" fontId="16" fillId="0" borderId="7" xfId="9" applyFont="1" applyBorder="1" applyAlignment="1">
      <alignment vertical="center"/>
    </xf>
    <xf numFmtId="168" fontId="15" fillId="0" borderId="5" xfId="7" applyNumberFormat="1" applyFont="1" applyBorder="1" applyAlignment="1">
      <alignment horizontal="center" vertical="top"/>
    </xf>
    <xf numFmtId="168" fontId="6" fillId="0" borderId="12" xfId="7" applyNumberFormat="1" applyFont="1" applyBorder="1" applyAlignment="1">
      <alignment horizontal="center" vertical="top"/>
    </xf>
    <xf numFmtId="170" fontId="3" fillId="2" borderId="9" xfId="14" applyNumberFormat="1" applyFont="1" applyFill="1" applyBorder="1" applyAlignment="1">
      <alignment horizontal="center"/>
    </xf>
    <xf numFmtId="168" fontId="6" fillId="0" borderId="5" xfId="7" applyNumberFormat="1" applyFont="1" applyBorder="1" applyAlignment="1">
      <alignment horizontal="center" vertical="top"/>
    </xf>
    <xf numFmtId="4" fontId="3" fillId="0" borderId="8" xfId="0" applyNumberFormat="1" applyFont="1" applyFill="1" applyBorder="1" applyAlignment="1">
      <alignment horizontal="right"/>
    </xf>
    <xf numFmtId="0" fontId="6" fillId="0" borderId="8" xfId="0" applyFont="1" applyBorder="1" applyAlignment="1">
      <alignment horizontal="justify" vertical="top"/>
    </xf>
    <xf numFmtId="0" fontId="0" fillId="0" borderId="8" xfId="0" applyBorder="1"/>
    <xf numFmtId="165" fontId="6" fillId="0" borderId="10" xfId="7" applyFont="1" applyBorder="1" applyAlignment="1">
      <alignment horizontal="center" vertical="top"/>
    </xf>
    <xf numFmtId="9" fontId="3" fillId="0" borderId="8" xfId="14" applyFont="1" applyFill="1" applyBorder="1" applyAlignment="1">
      <alignment horizontal="center"/>
    </xf>
    <xf numFmtId="170" fontId="3" fillId="2" borderId="8" xfId="14" applyNumberFormat="1" applyFont="1" applyFill="1" applyBorder="1" applyAlignment="1">
      <alignment horizontal="center"/>
    </xf>
    <xf numFmtId="168" fontId="6" fillId="0" borderId="10" xfId="7" applyNumberFormat="1" applyFont="1" applyBorder="1" applyAlignment="1">
      <alignment horizontal="center" vertical="top"/>
    </xf>
    <xf numFmtId="0" fontId="6" fillId="0" borderId="9" xfId="0" applyFont="1" applyBorder="1" applyAlignment="1">
      <alignment horizontal="justify" vertical="top"/>
    </xf>
    <xf numFmtId="4" fontId="3" fillId="0" borderId="9" xfId="0" applyNumberFormat="1" applyFont="1" applyFill="1" applyBorder="1" applyAlignment="1">
      <alignment horizontal="right"/>
    </xf>
    <xf numFmtId="171" fontId="18" fillId="0" borderId="8" xfId="0" applyNumberFormat="1" applyFont="1" applyFill="1" applyBorder="1"/>
    <xf numFmtId="4" fontId="3" fillId="0" borderId="8" xfId="0" applyNumberFormat="1" applyFont="1" applyFill="1" applyBorder="1"/>
    <xf numFmtId="168" fontId="3" fillId="0" borderId="5" xfId="7" applyNumberFormat="1" applyFont="1" applyFill="1" applyBorder="1" applyAlignment="1">
      <alignment horizontal="center" vertical="top"/>
    </xf>
    <xf numFmtId="0" fontId="3" fillId="0" borderId="9" xfId="0" applyFont="1" applyFill="1" applyBorder="1" applyAlignment="1">
      <alignment horizontal="justify" vertical="top"/>
    </xf>
    <xf numFmtId="9" fontId="3" fillId="0" borderId="9" xfId="14" applyFont="1" applyFill="1" applyBorder="1" applyAlignment="1">
      <alignment horizontal="center"/>
    </xf>
    <xf numFmtId="0" fontId="0" fillId="0" borderId="0" xfId="0" applyFill="1"/>
    <xf numFmtId="164" fontId="3" fillId="0" borderId="0" xfId="9" applyFont="1" applyFill="1"/>
    <xf numFmtId="168" fontId="3" fillId="0" borderId="12" xfId="7" applyNumberFormat="1" applyFont="1" applyFill="1" applyBorder="1" applyAlignment="1">
      <alignment horizontal="center" vertical="top"/>
    </xf>
    <xf numFmtId="165" fontId="3" fillId="0" borderId="13" xfId="7" applyFont="1" applyFill="1" applyBorder="1" applyAlignment="1">
      <alignment horizontal="center" vertical="top"/>
    </xf>
    <xf numFmtId="0" fontId="3" fillId="0" borderId="14" xfId="0" applyFont="1" applyFill="1" applyBorder="1" applyAlignment="1">
      <alignment horizontal="justify" vertical="top"/>
    </xf>
    <xf numFmtId="4" fontId="3" fillId="0" borderId="14" xfId="0" applyNumberFormat="1" applyFont="1" applyFill="1" applyBorder="1" applyAlignment="1">
      <alignment horizontal="right"/>
    </xf>
    <xf numFmtId="165" fontId="12" fillId="0" borderId="0" xfId="7" applyFont="1" applyBorder="1" applyAlignment="1">
      <alignment horizontal="center" vertical="top"/>
    </xf>
    <xf numFmtId="0" fontId="12" fillId="0" borderId="0" xfId="0" applyFont="1" applyBorder="1"/>
    <xf numFmtId="0" fontId="5" fillId="0" borderId="0" xfId="0" applyFont="1" applyBorder="1" applyAlignment="1">
      <alignment horizontal="right"/>
    </xf>
    <xf numFmtId="4" fontId="3" fillId="0" borderId="0" xfId="0" applyNumberFormat="1" applyFont="1" applyBorder="1"/>
    <xf numFmtId="4" fontId="19" fillId="0" borderId="0" xfId="0" applyNumberFormat="1" applyFont="1" applyBorder="1"/>
    <xf numFmtId="165" fontId="12" fillId="0" borderId="15" xfId="7" applyFont="1" applyBorder="1" applyAlignment="1">
      <alignment horizontal="center" vertical="top"/>
    </xf>
    <xf numFmtId="0" fontId="12" fillId="0" borderId="16" xfId="0" applyFont="1" applyBorder="1"/>
    <xf numFmtId="0" fontId="4" fillId="0" borderId="16" xfId="0" applyFont="1" applyBorder="1" applyAlignment="1">
      <alignment horizontal="right"/>
    </xf>
    <xf numFmtId="0" fontId="5" fillId="0" borderId="16" xfId="0" applyFont="1" applyBorder="1" applyAlignment="1"/>
    <xf numFmtId="4" fontId="20" fillId="0" borderId="17" xfId="0" applyNumberFormat="1" applyFont="1" applyBorder="1"/>
    <xf numFmtId="164" fontId="21" fillId="0" borderId="18" xfId="9" applyFont="1" applyBorder="1"/>
    <xf numFmtId="165" fontId="12" fillId="0" borderId="19" xfId="7" applyFont="1" applyBorder="1" applyAlignment="1">
      <alignment horizontal="center" vertical="top"/>
    </xf>
    <xf numFmtId="0" fontId="12" fillId="0" borderId="20" xfId="0" applyFont="1" applyBorder="1"/>
    <xf numFmtId="0" fontId="4" fillId="0" borderId="21" xfId="0" applyFont="1" applyBorder="1" applyAlignment="1">
      <alignment horizontal="right"/>
    </xf>
    <xf numFmtId="4" fontId="20" fillId="0" borderId="22" xfId="0" applyNumberFormat="1" applyFont="1" applyBorder="1"/>
    <xf numFmtId="4" fontId="20" fillId="0" borderId="9" xfId="0" applyNumberFormat="1" applyFont="1" applyBorder="1"/>
    <xf numFmtId="4" fontId="3" fillId="0" borderId="23" xfId="0" applyNumberFormat="1" applyFont="1" applyBorder="1"/>
    <xf numFmtId="0" fontId="0" fillId="0" borderId="4" xfId="0" applyBorder="1"/>
    <xf numFmtId="0" fontId="22" fillId="0" borderId="24" xfId="0" applyFont="1" applyBorder="1"/>
    <xf numFmtId="9" fontId="23" fillId="0" borderId="8" xfId="14" applyNumberFormat="1" applyFont="1" applyBorder="1" applyAlignment="1">
      <alignment horizontal="center"/>
    </xf>
    <xf numFmtId="0" fontId="22" fillId="0" borderId="25" xfId="0" applyFont="1" applyBorder="1"/>
    <xf numFmtId="10" fontId="24" fillId="0" borderId="8" xfId="14" applyNumberFormat="1" applyFont="1" applyBorder="1" applyAlignment="1">
      <alignment horizontal="center"/>
    </xf>
    <xf numFmtId="10" fontId="3" fillId="0" borderId="26" xfId="14" applyNumberFormat="1" applyFont="1" applyBorder="1"/>
    <xf numFmtId="10" fontId="3" fillId="0" borderId="0" xfId="14" applyNumberFormat="1" applyFont="1" applyBorder="1"/>
    <xf numFmtId="10" fontId="19" fillId="0" borderId="0" xfId="14" applyNumberFormat="1" applyFont="1" applyBorder="1"/>
    <xf numFmtId="0" fontId="0" fillId="0" borderId="27" xfId="0" applyBorder="1"/>
    <xf numFmtId="0" fontId="0" fillId="0" borderId="28" xfId="0" applyBorder="1"/>
    <xf numFmtId="10" fontId="3" fillId="0" borderId="28" xfId="14" applyNumberFormat="1" applyFont="1" applyBorder="1"/>
    <xf numFmtId="10" fontId="19" fillId="0" borderId="28" xfId="14" applyNumberFormat="1" applyFont="1" applyBorder="1"/>
    <xf numFmtId="10" fontId="3" fillId="0" borderId="29" xfId="14" applyNumberFormat="1" applyFont="1" applyBorder="1"/>
    <xf numFmtId="0" fontId="3" fillId="2" borderId="9" xfId="14" applyNumberFormat="1" applyFont="1" applyFill="1" applyBorder="1" applyAlignment="1">
      <alignment horizontal="center"/>
    </xf>
    <xf numFmtId="0" fontId="25" fillId="0" borderId="0" xfId="0" applyFont="1" applyAlignment="1">
      <alignment vertical="center"/>
    </xf>
    <xf numFmtId="0" fontId="0" fillId="0" borderId="0" xfId="0" applyAlignment="1">
      <alignment vertical="center"/>
    </xf>
    <xf numFmtId="0" fontId="0" fillId="0" borderId="0" xfId="0" applyFill="1" applyBorder="1" applyAlignment="1">
      <alignment vertical="center"/>
    </xf>
    <xf numFmtId="0" fontId="0" fillId="5" borderId="0" xfId="0" applyFill="1" applyBorder="1" applyAlignment="1">
      <alignment vertical="center"/>
    </xf>
    <xf numFmtId="0" fontId="0" fillId="5" borderId="0" xfId="0" applyFill="1" applyAlignment="1">
      <alignment vertical="center"/>
    </xf>
    <xf numFmtId="4" fontId="0" fillId="0" borderId="0" xfId="0" applyNumberFormat="1" applyAlignment="1">
      <alignment vertical="center"/>
    </xf>
    <xf numFmtId="44" fontId="0" fillId="0" borderId="0" xfId="0" applyNumberFormat="1" applyAlignment="1">
      <alignment vertical="center"/>
    </xf>
    <xf numFmtId="0" fontId="2" fillId="5" borderId="0" xfId="0" applyFont="1" applyFill="1" applyBorder="1" applyAlignment="1">
      <alignment vertical="center"/>
    </xf>
    <xf numFmtId="44" fontId="28" fillId="5" borderId="0" xfId="0" applyNumberFormat="1" applyFont="1" applyFill="1" applyBorder="1" applyAlignment="1">
      <alignment vertical="center"/>
    </xf>
    <xf numFmtId="0" fontId="2"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vertical="center"/>
    </xf>
    <xf numFmtId="0" fontId="7" fillId="0" borderId="31" xfId="0" applyFont="1" applyFill="1" applyBorder="1" applyAlignment="1">
      <alignment horizontal="justify" vertical="top"/>
    </xf>
    <xf numFmtId="0" fontId="7" fillId="0" borderId="0" xfId="0" applyFont="1" applyAlignment="1">
      <alignment vertical="center"/>
    </xf>
    <xf numFmtId="44" fontId="7" fillId="0" borderId="0" xfId="0" applyNumberFormat="1" applyFont="1" applyAlignment="1">
      <alignment vertical="center"/>
    </xf>
    <xf numFmtId="0" fontId="29" fillId="0" borderId="0" xfId="0" applyFont="1" applyAlignment="1">
      <alignment vertical="center"/>
    </xf>
    <xf numFmtId="44" fontId="30" fillId="0" borderId="0" xfId="0" applyNumberFormat="1" applyFont="1" applyAlignment="1">
      <alignment vertical="center"/>
    </xf>
    <xf numFmtId="0" fontId="0" fillId="0" borderId="0" xfId="0" applyFill="1" applyAlignment="1">
      <alignment vertical="center"/>
    </xf>
    <xf numFmtId="44" fontId="0" fillId="0" borderId="0" xfId="0" applyNumberFormat="1" applyFill="1" applyBorder="1" applyAlignment="1">
      <alignment vertical="center"/>
    </xf>
    <xf numFmtId="44" fontId="0" fillId="0" borderId="0" xfId="0" applyNumberFormat="1" applyFill="1" applyAlignment="1">
      <alignment vertical="center"/>
    </xf>
    <xf numFmtId="15" fontId="0" fillId="0" borderId="0" xfId="0" applyNumberFormat="1" applyFill="1" applyBorder="1" applyAlignment="1">
      <alignment vertical="center"/>
    </xf>
    <xf numFmtId="4" fontId="0" fillId="0" borderId="0" xfId="0" applyNumberForma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5" fillId="0" borderId="0" xfId="0" applyFont="1" applyAlignment="1">
      <alignment horizontal="center" vertical="center"/>
    </xf>
    <xf numFmtId="0" fontId="0" fillId="0" borderId="0" xfId="0" applyFill="1" applyBorder="1" applyAlignment="1">
      <alignment horizontal="center" vertical="center"/>
    </xf>
    <xf numFmtId="0" fontId="0" fillId="5" borderId="0" xfId="0" applyFill="1" applyAlignment="1">
      <alignment horizontal="center" vertical="center"/>
    </xf>
    <xf numFmtId="0" fontId="0" fillId="5" borderId="0" xfId="0" applyFill="1" applyBorder="1" applyAlignment="1">
      <alignment horizontal="center" vertical="center"/>
    </xf>
    <xf numFmtId="4" fontId="0" fillId="5" borderId="0" xfId="0" applyNumberFormat="1" applyFill="1" applyBorder="1" applyAlignment="1">
      <alignment horizontal="center" vertical="center"/>
    </xf>
    <xf numFmtId="44" fontId="0" fillId="0" borderId="0" xfId="0" applyNumberFormat="1" applyFill="1" applyBorder="1" applyAlignment="1">
      <alignment horizontal="center" vertical="center"/>
    </xf>
    <xf numFmtId="44" fontId="0" fillId="0" borderId="0" xfId="0" applyNumberFormat="1" applyFill="1" applyAlignment="1">
      <alignment horizontal="center" vertical="center"/>
    </xf>
    <xf numFmtId="4"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0" fontId="31" fillId="5" borderId="0" xfId="0" applyFont="1" applyFill="1" applyBorder="1" applyAlignment="1">
      <alignment horizontal="center" vertical="center"/>
    </xf>
    <xf numFmtId="0" fontId="7" fillId="0" borderId="0" xfId="0" applyFont="1" applyFill="1" applyAlignment="1">
      <alignment horizontal="center" vertical="center"/>
    </xf>
    <xf numFmtId="4" fontId="0" fillId="0" borderId="0" xfId="0" applyNumberFormat="1" applyFill="1" applyAlignment="1">
      <alignment horizontal="center" vertical="center"/>
    </xf>
    <xf numFmtId="0" fontId="0" fillId="0" borderId="0" xfId="0" applyFill="1" applyAlignment="1">
      <alignment horizontal="center" vertical="center"/>
    </xf>
    <xf numFmtId="44" fontId="27" fillId="5" borderId="0" xfId="0" applyNumberFormat="1" applyFont="1" applyFill="1" applyBorder="1" applyAlignment="1">
      <alignment horizontal="center" vertical="center"/>
    </xf>
    <xf numFmtId="0" fontId="2" fillId="0" borderId="0" xfId="0" applyFont="1" applyAlignment="1">
      <alignment horizontal="center" vertical="center"/>
    </xf>
    <xf numFmtId="44" fontId="13" fillId="0" borderId="0" xfId="0" applyNumberFormat="1"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44" fontId="11" fillId="0" borderId="0" xfId="0" applyNumberFormat="1" applyFont="1" applyAlignment="1">
      <alignment vertical="center"/>
    </xf>
    <xf numFmtId="15" fontId="13" fillId="0" borderId="0" xfId="0" applyNumberFormat="1" applyFont="1" applyAlignment="1">
      <alignment horizontal="center" vertical="center"/>
    </xf>
    <xf numFmtId="0" fontId="7" fillId="0" borderId="31" xfId="0" applyFont="1" applyFill="1" applyBorder="1" applyAlignment="1">
      <alignment horizontal="justify" vertical="top" wrapText="1"/>
    </xf>
    <xf numFmtId="0" fontId="4" fillId="5" borderId="31" xfId="0" applyNumberFormat="1" applyFont="1" applyFill="1" applyBorder="1" applyAlignment="1" applyProtection="1">
      <alignment horizontal="center" vertical="center"/>
    </xf>
    <xf numFmtId="4" fontId="4" fillId="5" borderId="31" xfId="0" applyNumberFormat="1" applyFont="1" applyFill="1" applyBorder="1" applyAlignment="1" applyProtection="1">
      <alignment horizontal="center" vertical="center"/>
    </xf>
    <xf numFmtId="44" fontId="4" fillId="5" borderId="31" xfId="0" applyNumberFormat="1" applyFont="1" applyFill="1" applyBorder="1" applyAlignment="1" applyProtection="1">
      <alignment horizontal="center" vertical="center"/>
    </xf>
    <xf numFmtId="172" fontId="32" fillId="5" borderId="0" xfId="0" applyNumberFormat="1" applyFont="1" applyFill="1" applyBorder="1" applyAlignment="1" applyProtection="1">
      <alignment horizontal="center" vertical="center"/>
    </xf>
    <xf numFmtId="4" fontId="32" fillId="5" borderId="0" xfId="0" applyNumberFormat="1" applyFont="1" applyFill="1" applyBorder="1" applyAlignment="1" applyProtection="1">
      <alignment horizontal="center" vertical="center"/>
    </xf>
    <xf numFmtId="44" fontId="32" fillId="5" borderId="0" xfId="0" applyNumberFormat="1" applyFont="1" applyFill="1" applyBorder="1" applyAlignment="1" applyProtection="1">
      <alignment horizontal="center" vertical="center"/>
    </xf>
    <xf numFmtId="0" fontId="7" fillId="0" borderId="48" xfId="0" applyFont="1" applyFill="1" applyBorder="1" applyAlignment="1">
      <alignment horizontal="center" vertical="center" wrapText="1"/>
    </xf>
    <xf numFmtId="44" fontId="13" fillId="0" borderId="31" xfId="0" applyNumberFormat="1" applyFont="1" applyFill="1" applyBorder="1" applyAlignment="1" applyProtection="1">
      <alignment horizontal="center" vertical="top"/>
    </xf>
    <xf numFmtId="0" fontId="7" fillId="0" borderId="31" xfId="0" applyFont="1" applyBorder="1" applyAlignment="1">
      <alignment horizontal="center" vertical="top"/>
    </xf>
    <xf numFmtId="0" fontId="32" fillId="8" borderId="31" xfId="0" applyFont="1" applyFill="1" applyBorder="1" applyAlignment="1">
      <alignment horizontal="justify" vertical="top" wrapText="1"/>
    </xf>
    <xf numFmtId="44" fontId="32" fillId="8" borderId="31" xfId="0" applyNumberFormat="1" applyFont="1" applyFill="1" applyBorder="1" applyAlignment="1">
      <alignment horizontal="justify" vertical="top" wrapText="1"/>
    </xf>
    <xf numFmtId="0" fontId="7" fillId="0" borderId="31" xfId="0" applyFont="1" applyFill="1" applyBorder="1" applyAlignment="1">
      <alignment horizontal="center" vertical="top"/>
    </xf>
    <xf numFmtId="0" fontId="7" fillId="0" borderId="31" xfId="0" applyFont="1" applyFill="1" applyBorder="1" applyAlignment="1">
      <alignment horizontal="center" vertical="top" wrapText="1"/>
    </xf>
    <xf numFmtId="172" fontId="34" fillId="9" borderId="31" xfId="0" applyNumberFormat="1" applyFont="1" applyFill="1" applyBorder="1" applyAlignment="1" applyProtection="1">
      <alignment vertical="top"/>
    </xf>
    <xf numFmtId="172" fontId="34" fillId="9" borderId="31" xfId="0" applyNumberFormat="1" applyFont="1" applyFill="1" applyBorder="1" applyAlignment="1" applyProtection="1">
      <alignment horizontal="right" vertical="top"/>
    </xf>
    <xf numFmtId="44" fontId="34" fillId="9" borderId="31" xfId="0" applyNumberFormat="1" applyFont="1" applyFill="1" applyBorder="1" applyAlignment="1" applyProtection="1">
      <alignment vertical="top"/>
    </xf>
    <xf numFmtId="172" fontId="32" fillId="5" borderId="31" xfId="0" applyNumberFormat="1" applyFont="1" applyFill="1" applyBorder="1" applyAlignment="1" applyProtection="1">
      <alignment horizontal="center" vertical="top"/>
    </xf>
    <xf numFmtId="4" fontId="32" fillId="5" borderId="31" xfId="0" applyNumberFormat="1" applyFont="1" applyFill="1" applyBorder="1" applyAlignment="1" applyProtection="1">
      <alignment horizontal="center" vertical="top"/>
    </xf>
    <xf numFmtId="44" fontId="32" fillId="5" borderId="31" xfId="0" applyNumberFormat="1" applyFont="1" applyFill="1" applyBorder="1" applyAlignment="1" applyProtection="1">
      <alignment horizontal="center" vertical="top"/>
    </xf>
    <xf numFmtId="172" fontId="34" fillId="10" borderId="31" xfId="0" applyNumberFormat="1" applyFont="1" applyFill="1" applyBorder="1" applyAlignment="1" applyProtection="1">
      <alignment vertical="top"/>
    </xf>
    <xf numFmtId="172" fontId="34" fillId="10" borderId="31" xfId="0" applyNumberFormat="1" applyFont="1" applyFill="1" applyBorder="1" applyAlignment="1" applyProtection="1">
      <alignment horizontal="right" vertical="top"/>
    </xf>
    <xf numFmtId="44" fontId="34" fillId="10" borderId="31" xfId="0" applyNumberFormat="1" applyFont="1" applyFill="1" applyBorder="1" applyAlignment="1" applyProtection="1">
      <alignment vertical="top"/>
    </xf>
    <xf numFmtId="172" fontId="34" fillId="11" borderId="31" xfId="0" applyNumberFormat="1" applyFont="1" applyFill="1" applyBorder="1" applyAlignment="1" applyProtection="1">
      <alignment vertical="top"/>
    </xf>
    <xf numFmtId="172" fontId="34" fillId="11" borderId="31" xfId="0" applyNumberFormat="1" applyFont="1" applyFill="1" applyBorder="1" applyAlignment="1" applyProtection="1">
      <alignment horizontal="right" vertical="top"/>
    </xf>
    <xf numFmtId="44" fontId="34" fillId="11" borderId="31" xfId="0" applyNumberFormat="1" applyFont="1" applyFill="1" applyBorder="1" applyAlignment="1" applyProtection="1">
      <alignment vertical="top"/>
    </xf>
    <xf numFmtId="3" fontId="0" fillId="0" borderId="0" xfId="0" applyNumberFormat="1" applyFill="1" applyAlignment="1">
      <alignment vertical="center"/>
    </xf>
    <xf numFmtId="3" fontId="0" fillId="0" borderId="0" xfId="0" applyNumberFormat="1" applyAlignment="1">
      <alignment vertical="center"/>
    </xf>
    <xf numFmtId="0" fontId="40" fillId="8" borderId="31" xfId="0" applyFont="1" applyFill="1" applyBorder="1" applyAlignment="1">
      <alignment horizontal="center" vertical="top" wrapText="1"/>
    </xf>
    <xf numFmtId="0" fontId="40" fillId="8" borderId="31" xfId="0" applyFont="1" applyFill="1" applyBorder="1" applyAlignment="1">
      <alignment horizontal="justify" vertical="top" wrapText="1"/>
    </xf>
    <xf numFmtId="4" fontId="40" fillId="8" borderId="31" xfId="0" applyNumberFormat="1" applyFont="1" applyFill="1" applyBorder="1" applyAlignment="1">
      <alignment horizontal="justify" vertical="top" wrapText="1"/>
    </xf>
    <xf numFmtId="44" fontId="40" fillId="8" borderId="31" xfId="0" applyNumberFormat="1" applyFont="1" applyFill="1" applyBorder="1" applyAlignment="1">
      <alignment horizontal="justify" vertical="top" wrapText="1"/>
    </xf>
    <xf numFmtId="4" fontId="7" fillId="0" borderId="31" xfId="0" applyNumberFormat="1" applyFont="1" applyFill="1" applyBorder="1" applyAlignment="1">
      <alignment horizontal="center" vertical="top" wrapText="1"/>
    </xf>
    <xf numFmtId="44" fontId="7" fillId="0" borderId="31" xfId="0" applyNumberFormat="1" applyFont="1" applyFill="1" applyBorder="1" applyAlignment="1">
      <alignment horizontal="center" vertical="top"/>
    </xf>
    <xf numFmtId="44" fontId="41" fillId="0" borderId="31" xfId="8" applyNumberFormat="1" applyFont="1" applyFill="1" applyBorder="1" applyAlignment="1">
      <alignment horizontal="center" vertical="top"/>
    </xf>
    <xf numFmtId="4" fontId="7" fillId="0" borderId="31" xfId="0" applyNumberFormat="1" applyFont="1" applyFill="1" applyBorder="1" applyAlignment="1">
      <alignment horizontal="center" vertical="top"/>
    </xf>
    <xf numFmtId="44" fontId="13" fillId="0" borderId="31" xfId="9" applyNumberFormat="1" applyFont="1" applyFill="1" applyBorder="1" applyAlignment="1">
      <alignment horizontal="center" vertical="top"/>
    </xf>
    <xf numFmtId="172" fontId="32" fillId="5" borderId="33" xfId="0" applyNumberFormat="1" applyFont="1" applyFill="1" applyBorder="1" applyAlignment="1" applyProtection="1">
      <alignment horizontal="center" vertical="top"/>
    </xf>
    <xf numFmtId="4" fontId="32" fillId="5" borderId="33" xfId="0" applyNumberFormat="1" applyFont="1" applyFill="1" applyBorder="1" applyAlignment="1" applyProtection="1">
      <alignment horizontal="center" vertical="top"/>
    </xf>
    <xf numFmtId="44" fontId="32" fillId="5" borderId="33" xfId="0" applyNumberFormat="1" applyFont="1" applyFill="1" applyBorder="1" applyAlignment="1" applyProtection="1">
      <alignment horizontal="center" vertical="top"/>
    </xf>
    <xf numFmtId="0" fontId="33" fillId="7" borderId="55" xfId="0" applyFont="1" applyFill="1" applyBorder="1" applyAlignment="1">
      <alignment vertical="top" wrapText="1"/>
    </xf>
    <xf numFmtId="0" fontId="33" fillId="7" borderId="56" xfId="0" applyFont="1" applyFill="1" applyBorder="1" applyAlignment="1">
      <alignment vertical="top" wrapText="1"/>
    </xf>
    <xf numFmtId="0" fontId="35" fillId="7" borderId="56" xfId="0" applyFont="1" applyFill="1" applyBorder="1" applyAlignment="1">
      <alignment horizontal="right" vertical="top"/>
    </xf>
    <xf numFmtId="44" fontId="35" fillId="7" borderId="57" xfId="0" applyNumberFormat="1" applyFont="1" applyFill="1" applyBorder="1" applyAlignment="1">
      <alignment vertical="top" wrapText="1"/>
    </xf>
    <xf numFmtId="44" fontId="32" fillId="6" borderId="31" xfId="0" applyNumberFormat="1" applyFont="1" applyFill="1" applyBorder="1" applyAlignment="1">
      <alignment vertical="top"/>
    </xf>
    <xf numFmtId="44" fontId="36" fillId="5" borderId="31" xfId="8" applyNumberFormat="1" applyFont="1" applyFill="1" applyBorder="1" applyAlignment="1">
      <alignment horizontal="right" vertical="top" wrapText="1"/>
    </xf>
    <xf numFmtId="0" fontId="34" fillId="0" borderId="45" xfId="0" applyFont="1" applyBorder="1" applyAlignment="1">
      <alignment horizontal="center" vertical="top" wrapText="1"/>
    </xf>
    <xf numFmtId="0" fontId="34" fillId="0" borderId="0" xfId="0" applyFont="1" applyBorder="1" applyAlignment="1">
      <alignment horizontal="center" vertical="top" wrapText="1"/>
    </xf>
    <xf numFmtId="0" fontId="34" fillId="0" borderId="58" xfId="0" applyFont="1" applyBorder="1" applyAlignment="1">
      <alignment horizontal="center" vertical="top" wrapText="1"/>
    </xf>
    <xf numFmtId="0" fontId="34" fillId="0" borderId="30" xfId="0" applyFont="1" applyBorder="1" applyAlignment="1">
      <alignment horizontal="center" vertical="top" wrapText="1"/>
    </xf>
    <xf numFmtId="0" fontId="37" fillId="5" borderId="31" xfId="0" applyFont="1" applyFill="1" applyBorder="1" applyAlignment="1">
      <alignment horizontal="center" vertical="top" wrapText="1"/>
    </xf>
    <xf numFmtId="164" fontId="37" fillId="5" borderId="31" xfId="8" applyFont="1" applyFill="1" applyBorder="1" applyAlignment="1">
      <alignment horizontal="center" vertical="top" wrapText="1"/>
    </xf>
    <xf numFmtId="0" fontId="39" fillId="7" borderId="51"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9" fillId="7" borderId="52" xfId="0" applyFont="1" applyFill="1" applyBorder="1" applyAlignment="1">
      <alignment horizontal="center" vertical="center" wrapText="1"/>
    </xf>
    <xf numFmtId="0" fontId="7" fillId="0" borderId="53"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54" xfId="0" applyFont="1" applyFill="1" applyBorder="1" applyAlignment="1">
      <alignment horizontal="justify" vertical="center" wrapText="1"/>
    </xf>
    <xf numFmtId="172" fontId="34" fillId="9" borderId="31" xfId="0" applyNumberFormat="1" applyFont="1" applyFill="1" applyBorder="1" applyAlignment="1" applyProtection="1">
      <alignment horizontal="center" vertical="top"/>
    </xf>
    <xf numFmtId="172" fontId="34" fillId="10" borderId="31" xfId="0" applyNumberFormat="1" applyFont="1" applyFill="1" applyBorder="1" applyAlignment="1" applyProtection="1">
      <alignment horizontal="center" vertical="top"/>
    </xf>
    <xf numFmtId="172" fontId="34" fillId="11" borderId="31" xfId="0" applyNumberFormat="1" applyFont="1" applyFill="1" applyBorder="1" applyAlignment="1" applyProtection="1">
      <alignment horizontal="center" vertical="top"/>
    </xf>
    <xf numFmtId="0" fontId="7" fillId="0" borderId="51"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52" xfId="0" applyFont="1" applyFill="1" applyBorder="1" applyAlignment="1">
      <alignment horizontal="justify" vertical="center" wrapText="1"/>
    </xf>
    <xf numFmtId="0" fontId="28" fillId="0" borderId="43" xfId="0" applyNumberFormat="1" applyFont="1" applyBorder="1" applyAlignment="1">
      <alignment horizontal="center" vertical="center" wrapText="1"/>
    </xf>
    <xf numFmtId="0" fontId="28" fillId="0" borderId="36" xfId="0" applyNumberFormat="1" applyFont="1" applyBorder="1" applyAlignment="1">
      <alignment horizontal="center" vertical="center" wrapText="1"/>
    </xf>
    <xf numFmtId="0" fontId="28" fillId="0" borderId="44" xfId="0" applyNumberFormat="1" applyFont="1" applyBorder="1" applyAlignment="1">
      <alignment horizontal="center" vertical="center" wrapText="1"/>
    </xf>
    <xf numFmtId="0" fontId="28" fillId="0" borderId="45" xfId="0" applyFont="1" applyBorder="1" applyAlignment="1">
      <alignment horizontal="center" vertical="center"/>
    </xf>
    <xf numFmtId="0" fontId="28" fillId="0" borderId="0" xfId="0" applyFont="1" applyBorder="1" applyAlignment="1">
      <alignment horizontal="center" vertical="center"/>
    </xf>
    <xf numFmtId="0" fontId="28" fillId="0" borderId="46" xfId="0" applyFont="1" applyBorder="1" applyAlignment="1">
      <alignment horizontal="center" vertical="center"/>
    </xf>
    <xf numFmtId="0" fontId="7" fillId="0" borderId="45" xfId="0" applyFont="1" applyFill="1" applyBorder="1" applyAlignment="1">
      <alignment horizontal="right" vertical="center" wrapText="1"/>
    </xf>
    <xf numFmtId="0" fontId="7" fillId="0" borderId="0" xfId="0" applyFont="1" applyFill="1" applyBorder="1" applyAlignment="1">
      <alignment horizontal="right" vertical="center"/>
    </xf>
    <xf numFmtId="0" fontId="7" fillId="0" borderId="46" xfId="0" applyFont="1" applyFill="1" applyBorder="1" applyAlignment="1">
      <alignment horizontal="right" vertical="center"/>
    </xf>
    <xf numFmtId="0" fontId="38" fillId="0" borderId="4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9" fillId="7" borderId="49" xfId="0" applyFont="1" applyFill="1" applyBorder="1" applyAlignment="1">
      <alignment horizontal="center" vertical="center" wrapText="1"/>
    </xf>
    <xf numFmtId="0" fontId="39" fillId="7" borderId="17" xfId="0" applyFont="1" applyFill="1" applyBorder="1" applyAlignment="1">
      <alignment horizontal="center" vertical="center" wrapText="1"/>
    </xf>
    <xf numFmtId="0" fontId="39" fillId="7" borderId="50"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52" xfId="0" applyFont="1" applyFill="1" applyBorder="1" applyAlignment="1">
      <alignment horizontal="center" vertical="center" wrapText="1"/>
    </xf>
    <xf numFmtId="0" fontId="6" fillId="0" borderId="8" xfId="0" applyFont="1" applyBorder="1" applyAlignment="1">
      <alignment horizontal="justify" vertical="top"/>
    </xf>
    <xf numFmtId="164" fontId="3" fillId="0" borderId="39" xfId="9" applyFont="1" applyBorder="1" applyAlignment="1">
      <alignment vertical="center"/>
    </xf>
    <xf numFmtId="164" fontId="3" fillId="0" borderId="11" xfId="9" applyFont="1" applyBorder="1" applyAlignment="1">
      <alignment vertical="center"/>
    </xf>
    <xf numFmtId="0" fontId="3" fillId="0" borderId="8" xfId="0" applyFont="1" applyFill="1" applyBorder="1" applyAlignment="1">
      <alignment horizontal="justify" vertical="top"/>
    </xf>
    <xf numFmtId="164" fontId="3" fillId="0" borderId="39" xfId="9" applyFont="1" applyFill="1" applyBorder="1" applyAlignment="1">
      <alignment vertical="center"/>
    </xf>
    <xf numFmtId="164" fontId="3" fillId="0" borderId="11" xfId="9" applyFont="1" applyFill="1" applyBorder="1" applyAlignment="1">
      <alignment vertical="center"/>
    </xf>
    <xf numFmtId="0" fontId="3" fillId="0" borderId="14" xfId="0" applyFont="1" applyFill="1" applyBorder="1" applyAlignment="1">
      <alignment horizontal="justify" vertical="top"/>
    </xf>
    <xf numFmtId="164" fontId="3" fillId="0" borderId="40" xfId="9" applyFont="1" applyFill="1" applyBorder="1" applyAlignment="1">
      <alignment vertical="center"/>
    </xf>
    <xf numFmtId="0" fontId="6" fillId="0" borderId="38"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24" xfId="0" applyFont="1" applyBorder="1" applyAlignment="1">
      <alignment horizontal="left" vertical="top" wrapText="1"/>
    </xf>
    <xf numFmtId="0" fontId="6" fillId="0" borderId="20" xfId="0" applyFont="1" applyBorder="1" applyAlignment="1">
      <alignment horizontal="left" vertical="top" wrapText="1"/>
    </xf>
    <xf numFmtId="0" fontId="6" fillId="0" borderId="32" xfId="0" applyFont="1" applyBorder="1" applyAlignment="1">
      <alignment horizontal="left" vertical="top" wrapText="1"/>
    </xf>
    <xf numFmtId="0" fontId="10" fillId="0" borderId="0" xfId="0" applyFont="1" applyAlignment="1">
      <alignment horizontal="center" vertical="center"/>
    </xf>
    <xf numFmtId="0" fontId="0" fillId="0" borderId="0" xfId="0" applyAlignment="1">
      <alignment horizontal="center" wrapText="1"/>
    </xf>
    <xf numFmtId="0" fontId="2" fillId="0" borderId="37" xfId="0" applyFont="1" applyBorder="1" applyAlignment="1">
      <alignment horizontal="center" vertical="center" wrapText="1"/>
    </xf>
    <xf numFmtId="0" fontId="2" fillId="0" borderId="41" xfId="0" applyFont="1" applyBorder="1" applyAlignment="1">
      <alignment horizontal="center" vertical="center" wrapText="1"/>
    </xf>
    <xf numFmtId="0" fontId="2" fillId="3" borderId="42" xfId="0" applyFont="1" applyFill="1" applyBorder="1" applyAlignment="1">
      <alignment horizontal="center"/>
    </xf>
    <xf numFmtId="0" fontId="2" fillId="3" borderId="37" xfId="0" applyFont="1" applyFill="1" applyBorder="1" applyAlignment="1">
      <alignment horizontal="center"/>
    </xf>
    <xf numFmtId="0" fontId="14" fillId="4" borderId="25" xfId="0" applyFont="1" applyFill="1" applyBorder="1" applyAlignment="1">
      <alignment horizontal="center"/>
    </xf>
    <xf numFmtId="0" fontId="14" fillId="4" borderId="1" xfId="0" applyFont="1" applyFill="1" applyBorder="1" applyAlignment="1">
      <alignment horizontal="center"/>
    </xf>
    <xf numFmtId="0" fontId="0" fillId="0" borderId="8" xfId="0" applyBorder="1" applyAlignment="1">
      <alignment horizontal="center" vertical="center" wrapText="1"/>
    </xf>
    <xf numFmtId="0" fontId="15" fillId="0" borderId="24" xfId="0" applyFont="1" applyBorder="1" applyAlignment="1">
      <alignment horizontal="center" vertical="top" wrapText="1"/>
    </xf>
    <xf numFmtId="0" fontId="15" fillId="0" borderId="20" xfId="0" applyFont="1" applyBorder="1" applyAlignment="1">
      <alignment horizontal="center" vertical="top" wrapText="1"/>
    </xf>
    <xf numFmtId="0" fontId="15" fillId="0" borderId="32" xfId="0" applyFont="1" applyBorder="1" applyAlignment="1">
      <alignment horizontal="center" vertical="top" wrapText="1"/>
    </xf>
    <xf numFmtId="0" fontId="5" fillId="0" borderId="38"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24" xfId="0" applyFont="1" applyBorder="1" applyAlignment="1">
      <alignment horizontal="left" vertical="top" wrapText="1"/>
    </xf>
    <xf numFmtId="0" fontId="5" fillId="0" borderId="20" xfId="0" applyFont="1" applyBorder="1" applyAlignment="1">
      <alignment horizontal="left" vertical="top" wrapText="1"/>
    </xf>
    <xf numFmtId="0" fontId="5" fillId="0" borderId="32" xfId="0" applyFont="1" applyBorder="1" applyAlignment="1">
      <alignment horizontal="left" vertical="top" wrapText="1"/>
    </xf>
  </cellXfs>
  <cellStyles count="19">
    <cellStyle name="Millares 2" xfId="1"/>
    <cellStyle name="Millares 3" xfId="2"/>
    <cellStyle name="Millares 3 2" xfId="3"/>
    <cellStyle name="Millares 4" xfId="4"/>
    <cellStyle name="Millares 5" xfId="5"/>
    <cellStyle name="Millares 6" xfId="6"/>
    <cellStyle name="Millares 7" xfId="7"/>
    <cellStyle name="Millares 8" xfId="15"/>
    <cellStyle name="Moneda" xfId="8" builtinId="4"/>
    <cellStyle name="Moneda 2" xfId="9"/>
    <cellStyle name="Moneda 3" xfId="10"/>
    <cellStyle name="Moneda 4" xfId="16"/>
    <cellStyle name="Normal" xfId="0" builtinId="0"/>
    <cellStyle name="Normal 2" xfId="11"/>
    <cellStyle name="Normal 2 2" xfId="17"/>
    <cellStyle name="Normal 3" xfId="12"/>
    <cellStyle name="Normal 3 2" xfId="18"/>
    <cellStyle name="Porcentual 2" xfId="13"/>
    <cellStyle name="Porcentual 3" xfId="14"/>
  </cellStyles>
  <dxfs count="0"/>
  <tableStyles count="0" defaultTableStyle="TableStyleMedium9"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70593</xdr:colOff>
      <xdr:row>0</xdr:row>
      <xdr:rowOff>64992</xdr:rowOff>
    </xdr:from>
    <xdr:to>
      <xdr:col>1</xdr:col>
      <xdr:colOff>205252</xdr:colOff>
      <xdr:row>3</xdr:row>
      <xdr:rowOff>237316</xdr:rowOff>
    </xdr:to>
    <xdr:pic>
      <xdr:nvPicPr>
        <xdr:cNvPr id="2" name="Imagen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70593" y="64992"/>
          <a:ext cx="721399" cy="110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70593</xdr:colOff>
      <xdr:row>0</xdr:row>
      <xdr:rowOff>64992</xdr:rowOff>
    </xdr:from>
    <xdr:to>
      <xdr:col>1</xdr:col>
      <xdr:colOff>205252</xdr:colOff>
      <xdr:row>3</xdr:row>
      <xdr:rowOff>237316</xdr:rowOff>
    </xdr:to>
    <xdr:pic>
      <xdr:nvPicPr>
        <xdr:cNvPr id="2" name="Imagen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70593" y="64992"/>
          <a:ext cx="706159" cy="11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37</xdr:row>
      <xdr:rowOff>85724</xdr:rowOff>
    </xdr:from>
    <xdr:to>
      <xdr:col>7</xdr:col>
      <xdr:colOff>371475</xdr:colOff>
      <xdr:row>39</xdr:row>
      <xdr:rowOff>161924</xdr:rowOff>
    </xdr:to>
    <xdr:sp macro="" textlink="">
      <xdr:nvSpPr>
        <xdr:cNvPr id="2" name="Text Box 13"/>
        <xdr:cNvSpPr txBox="1">
          <a:spLocks noChangeArrowheads="1"/>
        </xdr:cNvSpPr>
      </xdr:nvSpPr>
      <xdr:spPr bwMode="auto">
        <a:xfrm>
          <a:off x="104775" y="7238999"/>
          <a:ext cx="5543550" cy="400050"/>
        </a:xfrm>
        <a:prstGeom prst="rect">
          <a:avLst/>
        </a:prstGeom>
        <a:noFill/>
        <a:ln w="9525">
          <a:noFill/>
          <a:miter lim="800000"/>
          <a:headEnd/>
          <a:tailEnd/>
        </a:ln>
      </xdr:spPr>
      <xdr:txBody>
        <a:bodyPr vertOverflow="clip" wrap="square" lIns="27432" tIns="22860" rIns="0" bIns="0" anchor="t" upright="1"/>
        <a:lstStyle/>
        <a:p>
          <a:pPr algn="l" rtl="0">
            <a:defRPr sz="1000"/>
          </a:pPr>
          <a:r>
            <a:rPr lang="es-MX" sz="1000" b="0" i="0" strike="noStrike">
              <a:solidFill>
                <a:srgbClr val="000000"/>
              </a:solidFill>
              <a:latin typeface="Arial"/>
              <a:cs typeface="Arial"/>
            </a:rPr>
            <a:t>OBSERVACIONES: LOS MONTOS ESTÁN CON I.V.A.</a:t>
          </a:r>
        </a:p>
        <a:p>
          <a:pPr algn="l" rtl="0">
            <a:defRPr sz="1000"/>
          </a:pPr>
          <a:endParaRPr lang="es-MX" sz="1000" b="0" i="0" strike="noStrike">
            <a:solidFill>
              <a:srgbClr val="000000"/>
            </a:solidFill>
            <a:latin typeface="Arial"/>
            <a:cs typeface="Arial"/>
          </a:endParaRPr>
        </a:p>
      </xdr:txBody>
    </xdr:sp>
    <xdr:clientData/>
  </xdr:twoCellAnchor>
  <xdr:twoCellAnchor>
    <xdr:from>
      <xdr:col>2</xdr:col>
      <xdr:colOff>561975</xdr:colOff>
      <xdr:row>0</xdr:row>
      <xdr:rowOff>104775</xdr:rowOff>
    </xdr:from>
    <xdr:to>
      <xdr:col>10</xdr:col>
      <xdr:colOff>809625</xdr:colOff>
      <xdr:row>2</xdr:row>
      <xdr:rowOff>209550</xdr:rowOff>
    </xdr:to>
    <xdr:sp macro="" textlink="">
      <xdr:nvSpPr>
        <xdr:cNvPr id="4" name="Text Box 5"/>
        <xdr:cNvSpPr txBox="1">
          <a:spLocks noChangeArrowheads="1"/>
        </xdr:cNvSpPr>
      </xdr:nvSpPr>
      <xdr:spPr bwMode="auto">
        <a:xfrm>
          <a:off x="1638300" y="104775"/>
          <a:ext cx="6829425" cy="581025"/>
        </a:xfrm>
        <a:prstGeom prst="rect">
          <a:avLst/>
        </a:prstGeom>
        <a:noFill/>
        <a:ln w="19050">
          <a:noFill/>
          <a:miter lim="800000"/>
          <a:headEnd/>
          <a:tailEnd/>
        </a:ln>
      </xdr:spPr>
      <xdr:txBody>
        <a:bodyPr vertOverflow="clip" wrap="square" lIns="36576" tIns="27432" rIns="36576" bIns="0" anchor="t" upright="1"/>
        <a:lstStyle/>
        <a:p>
          <a:pPr algn="ctr" rtl="0">
            <a:defRPr sz="1000"/>
          </a:pPr>
          <a:r>
            <a:rPr lang="es-MX" sz="1400" b="1" i="0" u="none" strike="noStrike" baseline="0">
              <a:solidFill>
                <a:srgbClr val="000000"/>
              </a:solidFill>
              <a:latin typeface="Tahoma"/>
              <a:ea typeface="Tahoma"/>
              <a:cs typeface="Tahoma"/>
            </a:rPr>
            <a:t>ORGANISMO OPERADOR MUNICIPAL DEL SISTEMA DE AGUA POTABLE, ALCANTARILLADO Y SANEAMIENTO  DE LOS CABOS</a:t>
          </a:r>
        </a:p>
      </xdr:txBody>
    </xdr:sp>
    <xdr:clientData/>
  </xdr:twoCellAnchor>
  <xdr:twoCellAnchor editAs="oneCell">
    <xdr:from>
      <xdr:col>0</xdr:col>
      <xdr:colOff>228600</xdr:colOff>
      <xdr:row>0</xdr:row>
      <xdr:rowOff>142875</xdr:rowOff>
    </xdr:from>
    <xdr:to>
      <xdr:col>2</xdr:col>
      <xdr:colOff>438150</xdr:colOff>
      <xdr:row>4</xdr:row>
      <xdr:rowOff>76200</xdr:rowOff>
    </xdr:to>
    <xdr:pic>
      <xdr:nvPicPr>
        <xdr:cNvPr id="25635" name="Picture 3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17" t="12097" r="26328" b="15323"/>
        <a:stretch>
          <a:fillRect/>
        </a:stretch>
      </xdr:blipFill>
      <xdr:spPr bwMode="auto">
        <a:xfrm>
          <a:off x="228600" y="142875"/>
          <a:ext cx="12858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31"/>
  <sheetViews>
    <sheetView tabSelected="1" zoomScale="85" zoomScaleNormal="85" zoomScaleSheetLayoutView="40" workbookViewId="0">
      <selection activeCell="E33" sqref="E33"/>
    </sheetView>
  </sheetViews>
  <sheetFormatPr baseColWidth="10" defaultColWidth="11.42578125" defaultRowHeight="12.75" outlineLevelRow="2" x14ac:dyDescent="0.2"/>
  <cols>
    <col min="1" max="1" width="8.5703125" style="93" customWidth="1"/>
    <col min="2" max="2" width="71.42578125" style="93" customWidth="1"/>
    <col min="3" max="3" width="10.28515625" style="93" customWidth="1"/>
    <col min="4" max="4" width="12.28515625" style="97" bestFit="1" customWidth="1"/>
    <col min="5" max="5" width="15.5703125" style="98" customWidth="1"/>
    <col min="6" max="6" width="23.42578125" style="98" customWidth="1"/>
    <col min="7" max="7" width="15.140625" style="103" customWidth="1"/>
    <col min="8" max="8" width="0" style="93" hidden="1" customWidth="1"/>
    <col min="9" max="9" width="12.28515625" style="93" bestFit="1" customWidth="1"/>
    <col min="10" max="10" width="22.140625" style="93" bestFit="1" customWidth="1"/>
    <col min="11" max="11" width="16.28515625" style="93" bestFit="1" customWidth="1"/>
    <col min="12" max="12" width="20.85546875" style="93" customWidth="1"/>
    <col min="13" max="13" width="18.5703125" style="93" customWidth="1"/>
    <col min="14" max="16384" width="11.42578125" style="93"/>
  </cols>
  <sheetData>
    <row r="1" spans="1:253" s="92" customFormat="1" ht="24.75" customHeight="1" x14ac:dyDescent="0.2">
      <c r="A1" s="201" t="s">
        <v>125</v>
      </c>
      <c r="B1" s="202"/>
      <c r="C1" s="202"/>
      <c r="D1" s="202"/>
      <c r="E1" s="202"/>
      <c r="F1" s="203"/>
      <c r="G1" s="117"/>
    </row>
    <row r="2" spans="1:253" s="92" customFormat="1" ht="24.75" customHeight="1" x14ac:dyDescent="0.2">
      <c r="A2" s="204" t="s">
        <v>126</v>
      </c>
      <c r="B2" s="205"/>
      <c r="C2" s="205"/>
      <c r="D2" s="205"/>
      <c r="E2" s="205"/>
      <c r="F2" s="206"/>
      <c r="G2" s="117"/>
    </row>
    <row r="3" spans="1:253" s="92" customFormat="1" ht="24.75" customHeight="1" x14ac:dyDescent="0.2">
      <c r="A3" s="207" t="s">
        <v>201</v>
      </c>
      <c r="B3" s="208"/>
      <c r="C3" s="208"/>
      <c r="D3" s="208"/>
      <c r="E3" s="208"/>
      <c r="F3" s="209"/>
      <c r="G3" s="117"/>
    </row>
    <row r="4" spans="1:253" ht="24.75" customHeight="1" thickBot="1" x14ac:dyDescent="0.25">
      <c r="A4" s="210" t="s">
        <v>127</v>
      </c>
      <c r="B4" s="211"/>
      <c r="C4" s="211"/>
      <c r="D4" s="211"/>
      <c r="E4" s="211"/>
      <c r="F4" s="144" t="s">
        <v>200</v>
      </c>
    </row>
    <row r="5" spans="1:253" s="96" customFormat="1" ht="16.5" customHeight="1" x14ac:dyDescent="0.2">
      <c r="A5" s="212" t="s">
        <v>30</v>
      </c>
      <c r="B5" s="213"/>
      <c r="C5" s="213"/>
      <c r="D5" s="213"/>
      <c r="E5" s="213"/>
      <c r="F5" s="214"/>
      <c r="G5" s="11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row>
    <row r="6" spans="1:253" s="96" customFormat="1" ht="33" customHeight="1" collapsed="1" x14ac:dyDescent="0.2">
      <c r="A6" s="198" t="s">
        <v>128</v>
      </c>
      <c r="B6" s="199"/>
      <c r="C6" s="199"/>
      <c r="D6" s="199"/>
      <c r="E6" s="199"/>
      <c r="F6" s="200"/>
      <c r="G6" s="119"/>
    </row>
    <row r="7" spans="1:253" s="96" customFormat="1" ht="15.75" customHeight="1" x14ac:dyDescent="0.2">
      <c r="A7" s="189" t="s">
        <v>31</v>
      </c>
      <c r="B7" s="190"/>
      <c r="C7" s="190"/>
      <c r="D7" s="190"/>
      <c r="E7" s="190"/>
      <c r="F7" s="191"/>
      <c r="G7" s="119"/>
    </row>
    <row r="8" spans="1:253" s="96" customFormat="1" ht="33" customHeight="1" x14ac:dyDescent="0.2">
      <c r="A8" s="192" t="s">
        <v>204</v>
      </c>
      <c r="B8" s="193"/>
      <c r="C8" s="193"/>
      <c r="D8" s="193"/>
      <c r="E8" s="193"/>
      <c r="F8" s="194"/>
      <c r="G8" s="119"/>
    </row>
    <row r="9" spans="1:253" s="96" customFormat="1" ht="14.25" customHeight="1" x14ac:dyDescent="0.2">
      <c r="A9" s="138" t="s">
        <v>3</v>
      </c>
      <c r="B9" s="138" t="s">
        <v>32</v>
      </c>
      <c r="C9" s="138" t="s">
        <v>33</v>
      </c>
      <c r="D9" s="139" t="s">
        <v>34</v>
      </c>
      <c r="E9" s="140" t="s">
        <v>35</v>
      </c>
      <c r="F9" s="140" t="s">
        <v>0</v>
      </c>
      <c r="G9" s="119"/>
    </row>
    <row r="10" spans="1:253" s="96" customFormat="1" ht="5.0999999999999996" customHeight="1" x14ac:dyDescent="0.2">
      <c r="A10" s="141"/>
      <c r="B10" s="141"/>
      <c r="C10" s="141"/>
      <c r="D10" s="142"/>
      <c r="E10" s="143"/>
      <c r="F10" s="143"/>
      <c r="G10" s="120"/>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row>
    <row r="11" spans="1:253" s="96" customFormat="1" ht="21" x14ac:dyDescent="0.2">
      <c r="A11" s="195" t="s">
        <v>9</v>
      </c>
      <c r="B11" s="195"/>
      <c r="C11" s="195"/>
      <c r="D11" s="195"/>
      <c r="E11" s="195"/>
      <c r="F11" s="195"/>
      <c r="G11" s="118"/>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row>
    <row r="12" spans="1:253" ht="18.75" x14ac:dyDescent="0.2">
      <c r="A12" s="165"/>
      <c r="B12" s="147" t="s">
        <v>38</v>
      </c>
      <c r="C12" s="166"/>
      <c r="D12" s="167"/>
      <c r="E12" s="168"/>
      <c r="F12" s="148">
        <f>SUM(F13:F20)</f>
        <v>0</v>
      </c>
    </row>
    <row r="13" spans="1:253" s="96" customFormat="1" ht="116.25" customHeight="1" outlineLevel="1" x14ac:dyDescent="0.2">
      <c r="A13" s="146" t="s">
        <v>39</v>
      </c>
      <c r="B13" s="105" t="s">
        <v>118</v>
      </c>
      <c r="C13" s="150" t="s">
        <v>40</v>
      </c>
      <c r="D13" s="169">
        <v>394</v>
      </c>
      <c r="E13" s="170"/>
      <c r="F13" s="171">
        <f t="shared" ref="F13:F38" si="0">E13*D13</f>
        <v>0</v>
      </c>
      <c r="G13" s="118"/>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row>
    <row r="14" spans="1:253" s="95" customFormat="1" ht="109.5" customHeight="1" outlineLevel="1" x14ac:dyDescent="0.2">
      <c r="A14" s="146" t="s">
        <v>41</v>
      </c>
      <c r="B14" s="105" t="s">
        <v>119</v>
      </c>
      <c r="C14" s="149" t="s">
        <v>40</v>
      </c>
      <c r="D14" s="172">
        <v>88.5</v>
      </c>
      <c r="E14" s="173"/>
      <c r="F14" s="173">
        <f t="shared" si="0"/>
        <v>0</v>
      </c>
      <c r="G14" s="125"/>
      <c r="I14" s="108"/>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row>
    <row r="15" spans="1:253" s="95" customFormat="1" ht="115.5" customHeight="1" outlineLevel="1" x14ac:dyDescent="0.2">
      <c r="A15" s="146" t="s">
        <v>164</v>
      </c>
      <c r="B15" s="105" t="s">
        <v>175</v>
      </c>
      <c r="C15" s="149" t="s">
        <v>40</v>
      </c>
      <c r="D15" s="172">
        <v>44.25</v>
      </c>
      <c r="E15" s="173"/>
      <c r="F15" s="173">
        <f t="shared" si="0"/>
        <v>0</v>
      </c>
      <c r="G15" s="120"/>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row>
    <row r="16" spans="1:253" s="95" customFormat="1" ht="76.5" customHeight="1" outlineLevel="1" x14ac:dyDescent="0.2">
      <c r="A16" s="146" t="s">
        <v>42</v>
      </c>
      <c r="B16" s="105" t="s">
        <v>205</v>
      </c>
      <c r="C16" s="149" t="s">
        <v>40</v>
      </c>
      <c r="D16" s="172">
        <v>25.05</v>
      </c>
      <c r="E16" s="173"/>
      <c r="F16" s="173">
        <f t="shared" si="0"/>
        <v>0</v>
      </c>
      <c r="G16" s="120"/>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row>
    <row r="17" spans="1:253" s="95" customFormat="1" ht="82.5" customHeight="1" outlineLevel="1" x14ac:dyDescent="0.2">
      <c r="A17" s="146" t="s">
        <v>44</v>
      </c>
      <c r="B17" s="105" t="s">
        <v>206</v>
      </c>
      <c r="C17" s="149" t="s">
        <v>40</v>
      </c>
      <c r="D17" s="172">
        <v>145.80000000000001</v>
      </c>
      <c r="E17" s="173"/>
      <c r="F17" s="173">
        <f>E17*D17</f>
        <v>0</v>
      </c>
      <c r="G17" s="120"/>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row>
    <row r="18" spans="1:253" s="95" customFormat="1" ht="81.75" customHeight="1" outlineLevel="1" x14ac:dyDescent="0.2">
      <c r="A18" s="146" t="s">
        <v>43</v>
      </c>
      <c r="B18" s="105" t="s">
        <v>176</v>
      </c>
      <c r="C18" s="149" t="s">
        <v>40</v>
      </c>
      <c r="D18" s="172">
        <v>233.15</v>
      </c>
      <c r="E18" s="173"/>
      <c r="F18" s="173">
        <f t="shared" si="0"/>
        <v>0</v>
      </c>
      <c r="G18" s="120"/>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row>
    <row r="19" spans="1:253" s="95" customFormat="1" ht="87.75" customHeight="1" outlineLevel="1" x14ac:dyDescent="0.2">
      <c r="A19" s="146" t="s">
        <v>45</v>
      </c>
      <c r="B19" s="105" t="s">
        <v>120</v>
      </c>
      <c r="C19" s="149" t="s">
        <v>2</v>
      </c>
      <c r="D19" s="172">
        <v>3</v>
      </c>
      <c r="E19" s="173"/>
      <c r="F19" s="173">
        <f t="shared" si="0"/>
        <v>0</v>
      </c>
      <c r="G19" s="120"/>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row>
    <row r="20" spans="1:253" s="95" customFormat="1" ht="52.5" customHeight="1" outlineLevel="1" x14ac:dyDescent="0.2">
      <c r="A20" s="149" t="s">
        <v>46</v>
      </c>
      <c r="B20" s="105" t="s">
        <v>136</v>
      </c>
      <c r="C20" s="149" t="s">
        <v>40</v>
      </c>
      <c r="D20" s="172">
        <v>92.32</v>
      </c>
      <c r="E20" s="173"/>
      <c r="F20" s="173">
        <f t="shared" si="0"/>
        <v>0</v>
      </c>
      <c r="G20" s="121"/>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row>
    <row r="21" spans="1:253" ht="18.75" x14ac:dyDescent="0.2">
      <c r="A21" s="165"/>
      <c r="B21" s="147" t="s">
        <v>47</v>
      </c>
      <c r="C21" s="166"/>
      <c r="D21" s="167"/>
      <c r="E21" s="168"/>
      <c r="F21" s="148">
        <f>SUM(F22:F30)</f>
        <v>0</v>
      </c>
    </row>
    <row r="22" spans="1:253" s="95" customFormat="1" ht="54" customHeight="1" outlineLevel="2" x14ac:dyDescent="0.2">
      <c r="A22" s="146" t="s">
        <v>48</v>
      </c>
      <c r="B22" s="105" t="s">
        <v>177</v>
      </c>
      <c r="C22" s="150" t="s">
        <v>1</v>
      </c>
      <c r="D22" s="169">
        <v>313.08999999999997</v>
      </c>
      <c r="E22" s="170"/>
      <c r="F22" s="145">
        <f t="shared" si="0"/>
        <v>0</v>
      </c>
      <c r="G22" s="120"/>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row>
    <row r="23" spans="1:253" s="95" customFormat="1" ht="66.75" customHeight="1" outlineLevel="2" x14ac:dyDescent="0.2">
      <c r="A23" s="149" t="s">
        <v>49</v>
      </c>
      <c r="B23" s="137" t="s">
        <v>178</v>
      </c>
      <c r="C23" s="149" t="s">
        <v>2</v>
      </c>
      <c r="D23" s="172">
        <v>5</v>
      </c>
      <c r="E23" s="173"/>
      <c r="F23" s="173">
        <f t="shared" si="0"/>
        <v>0</v>
      </c>
      <c r="G23" s="120"/>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row>
    <row r="24" spans="1:253" s="95" customFormat="1" ht="41.25" customHeight="1" outlineLevel="2" x14ac:dyDescent="0.2">
      <c r="A24" s="149" t="s">
        <v>50</v>
      </c>
      <c r="B24" s="105" t="s">
        <v>179</v>
      </c>
      <c r="C24" s="150" t="s">
        <v>2</v>
      </c>
      <c r="D24" s="169">
        <v>3</v>
      </c>
      <c r="E24" s="170"/>
      <c r="F24" s="145">
        <f>E24*D24</f>
        <v>0</v>
      </c>
      <c r="G24" s="120"/>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row>
    <row r="25" spans="1:253" s="95" customFormat="1" ht="42.75" customHeight="1" outlineLevel="2" x14ac:dyDescent="0.2">
      <c r="A25" s="149" t="s">
        <v>110</v>
      </c>
      <c r="B25" s="105" t="s">
        <v>180</v>
      </c>
      <c r="C25" s="150" t="s">
        <v>2</v>
      </c>
      <c r="D25" s="169">
        <v>2</v>
      </c>
      <c r="E25" s="170"/>
      <c r="F25" s="145">
        <f t="shared" si="0"/>
        <v>0</v>
      </c>
      <c r="G25" s="120"/>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c r="IR25" s="96"/>
      <c r="IS25" s="96"/>
    </row>
    <row r="26" spans="1:253" s="95" customFormat="1" ht="42" customHeight="1" outlineLevel="2" x14ac:dyDescent="0.2">
      <c r="A26" s="149" t="s">
        <v>51</v>
      </c>
      <c r="B26" s="105" t="s">
        <v>181</v>
      </c>
      <c r="C26" s="150" t="s">
        <v>2</v>
      </c>
      <c r="D26" s="169">
        <v>1</v>
      </c>
      <c r="E26" s="170"/>
      <c r="F26" s="145">
        <f t="shared" si="0"/>
        <v>0</v>
      </c>
      <c r="G26" s="120"/>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c r="IR26" s="96"/>
      <c r="IS26" s="96"/>
    </row>
    <row r="27" spans="1:253" s="95" customFormat="1" ht="44.25" customHeight="1" outlineLevel="2" x14ac:dyDescent="0.2">
      <c r="A27" s="149" t="s">
        <v>52</v>
      </c>
      <c r="B27" s="105" t="s">
        <v>182</v>
      </c>
      <c r="C27" s="150" t="s">
        <v>2</v>
      </c>
      <c r="D27" s="169">
        <v>5</v>
      </c>
      <c r="E27" s="170"/>
      <c r="F27" s="145">
        <f t="shared" si="0"/>
        <v>0</v>
      </c>
      <c r="G27" s="120"/>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row>
    <row r="28" spans="1:253" s="95" customFormat="1" ht="40.5" customHeight="1" outlineLevel="2" x14ac:dyDescent="0.2">
      <c r="A28" s="149" t="s">
        <v>53</v>
      </c>
      <c r="B28" s="105" t="s">
        <v>183</v>
      </c>
      <c r="C28" s="149" t="s">
        <v>2</v>
      </c>
      <c r="D28" s="172">
        <v>1</v>
      </c>
      <c r="E28" s="173"/>
      <c r="F28" s="173">
        <f t="shared" si="0"/>
        <v>0</v>
      </c>
      <c r="G28" s="120"/>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c r="IR28" s="96"/>
      <c r="IS28" s="96"/>
    </row>
    <row r="29" spans="1:253" s="95" customFormat="1" ht="44.25" customHeight="1" outlineLevel="2" x14ac:dyDescent="0.2">
      <c r="A29" s="149" t="s">
        <v>111</v>
      </c>
      <c r="B29" s="105" t="s">
        <v>121</v>
      </c>
      <c r="C29" s="149" t="s">
        <v>2</v>
      </c>
      <c r="D29" s="172">
        <v>4</v>
      </c>
      <c r="E29" s="173"/>
      <c r="F29" s="173">
        <f t="shared" si="0"/>
        <v>0</v>
      </c>
      <c r="G29" s="120"/>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c r="IR29" s="96"/>
      <c r="IS29" s="96"/>
    </row>
    <row r="30" spans="1:253" s="95" customFormat="1" ht="38.25" outlineLevel="2" x14ac:dyDescent="0.2">
      <c r="A30" s="146" t="s">
        <v>54</v>
      </c>
      <c r="B30" s="105" t="s">
        <v>184</v>
      </c>
      <c r="C30" s="149" t="s">
        <v>2</v>
      </c>
      <c r="D30" s="172">
        <v>5</v>
      </c>
      <c r="E30" s="173"/>
      <c r="F30" s="173">
        <f t="shared" si="0"/>
        <v>0</v>
      </c>
      <c r="G30" s="120"/>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c r="IR30" s="96"/>
      <c r="IS30" s="96"/>
    </row>
    <row r="31" spans="1:253" ht="18.75" x14ac:dyDescent="0.2">
      <c r="A31" s="165"/>
      <c r="B31" s="147" t="s">
        <v>55</v>
      </c>
      <c r="C31" s="166"/>
      <c r="D31" s="167"/>
      <c r="E31" s="168"/>
      <c r="F31" s="148">
        <f>SUM(F32:F33)</f>
        <v>0</v>
      </c>
    </row>
    <row r="32" spans="1:253" s="95" customFormat="1" ht="204.75" customHeight="1" outlineLevel="1" x14ac:dyDescent="0.2">
      <c r="A32" s="149" t="s">
        <v>56</v>
      </c>
      <c r="B32" s="105" t="s">
        <v>122</v>
      </c>
      <c r="C32" s="149" t="s">
        <v>2</v>
      </c>
      <c r="D32" s="172">
        <v>4</v>
      </c>
      <c r="E32" s="173"/>
      <c r="F32" s="173">
        <f>E32*D32</f>
        <v>0</v>
      </c>
      <c r="G32" s="120"/>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c r="IR32" s="96"/>
      <c r="IS32" s="96"/>
    </row>
    <row r="33" spans="1:253" s="95" customFormat="1" ht="201.75" customHeight="1" outlineLevel="1" x14ac:dyDescent="0.2">
      <c r="A33" s="149" t="s">
        <v>57</v>
      </c>
      <c r="B33" s="105" t="s">
        <v>123</v>
      </c>
      <c r="C33" s="149" t="s">
        <v>2</v>
      </c>
      <c r="D33" s="172">
        <v>30</v>
      </c>
      <c r="E33" s="173"/>
      <c r="F33" s="173">
        <f t="shared" si="0"/>
        <v>0</v>
      </c>
      <c r="G33" s="120"/>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c r="HX33" s="96"/>
      <c r="HY33" s="96"/>
      <c r="HZ33" s="96"/>
      <c r="IA33" s="96"/>
      <c r="IB33" s="96"/>
      <c r="IC33" s="96"/>
      <c r="ID33" s="96"/>
      <c r="IE33" s="96"/>
      <c r="IF33" s="96"/>
      <c r="IG33" s="96"/>
      <c r="IH33" s="96"/>
      <c r="II33" s="96"/>
      <c r="IJ33" s="96"/>
      <c r="IK33" s="96"/>
      <c r="IL33" s="96"/>
      <c r="IM33" s="96"/>
      <c r="IN33" s="96"/>
      <c r="IO33" s="96"/>
      <c r="IP33" s="96"/>
      <c r="IQ33" s="96"/>
      <c r="IR33" s="96"/>
      <c r="IS33" s="96"/>
    </row>
    <row r="34" spans="1:253" ht="18.75" x14ac:dyDescent="0.2">
      <c r="A34" s="165"/>
      <c r="B34" s="147" t="s">
        <v>58</v>
      </c>
      <c r="C34" s="166"/>
      <c r="D34" s="167"/>
      <c r="E34" s="168"/>
      <c r="F34" s="148">
        <f>SUM(F35:F38)</f>
        <v>0</v>
      </c>
    </row>
    <row r="35" spans="1:253" ht="146.25" customHeight="1" outlineLevel="1" x14ac:dyDescent="0.2">
      <c r="A35" s="146" t="s">
        <v>117</v>
      </c>
      <c r="B35" s="105" t="s">
        <v>165</v>
      </c>
      <c r="C35" s="149" t="s">
        <v>2</v>
      </c>
      <c r="D35" s="172">
        <v>1</v>
      </c>
      <c r="E35" s="173"/>
      <c r="F35" s="173">
        <f t="shared" si="0"/>
        <v>0</v>
      </c>
    </row>
    <row r="36" spans="1:253" ht="147" customHeight="1" outlineLevel="1" x14ac:dyDescent="0.2">
      <c r="A36" s="146" t="s">
        <v>59</v>
      </c>
      <c r="B36" s="105" t="s">
        <v>166</v>
      </c>
      <c r="C36" s="149" t="s">
        <v>2</v>
      </c>
      <c r="D36" s="172">
        <v>2</v>
      </c>
      <c r="E36" s="173"/>
      <c r="F36" s="173">
        <f>E36*D36</f>
        <v>0</v>
      </c>
      <c r="J36" s="106"/>
    </row>
    <row r="37" spans="1:253" ht="39.75" customHeight="1" outlineLevel="1" x14ac:dyDescent="0.2">
      <c r="A37" s="146" t="s">
        <v>60</v>
      </c>
      <c r="B37" s="105" t="s">
        <v>185</v>
      </c>
      <c r="C37" s="149" t="s">
        <v>2</v>
      </c>
      <c r="D37" s="172">
        <v>5</v>
      </c>
      <c r="E37" s="173"/>
      <c r="F37" s="173">
        <f t="shared" si="0"/>
        <v>0</v>
      </c>
    </row>
    <row r="38" spans="1:253" ht="68.25" customHeight="1" outlineLevel="1" x14ac:dyDescent="0.2">
      <c r="A38" s="146" t="s">
        <v>109</v>
      </c>
      <c r="B38" s="105" t="s">
        <v>124</v>
      </c>
      <c r="C38" s="150" t="s">
        <v>2</v>
      </c>
      <c r="D38" s="169">
        <v>4</v>
      </c>
      <c r="E38" s="170"/>
      <c r="F38" s="171">
        <f t="shared" si="0"/>
        <v>0</v>
      </c>
    </row>
    <row r="39" spans="1:253" s="96" customFormat="1" ht="21" x14ac:dyDescent="0.2">
      <c r="A39" s="151"/>
      <c r="B39" s="151"/>
      <c r="C39" s="151"/>
      <c r="D39" s="151"/>
      <c r="E39" s="152" t="s">
        <v>103</v>
      </c>
      <c r="F39" s="153">
        <f>F34+F31+F21+F12</f>
        <v>0</v>
      </c>
      <c r="G39" s="122"/>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row>
    <row r="40" spans="1:253" s="96" customFormat="1" ht="5.0999999999999996" customHeight="1" x14ac:dyDescent="0.2">
      <c r="A40" s="154"/>
      <c r="B40" s="154"/>
      <c r="C40" s="154"/>
      <c r="D40" s="155"/>
      <c r="E40" s="156"/>
      <c r="F40" s="156"/>
      <c r="G40" s="120"/>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row>
    <row r="41" spans="1:253" s="96" customFormat="1" ht="21" x14ac:dyDescent="0.2">
      <c r="A41" s="196" t="s">
        <v>104</v>
      </c>
      <c r="B41" s="196"/>
      <c r="C41" s="196"/>
      <c r="D41" s="196"/>
      <c r="E41" s="196"/>
      <c r="F41" s="196"/>
      <c r="G41" s="118"/>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row>
    <row r="42" spans="1:253" ht="18.75" x14ac:dyDescent="0.2">
      <c r="A42" s="165"/>
      <c r="B42" s="147" t="s">
        <v>38</v>
      </c>
      <c r="C42" s="166"/>
      <c r="D42" s="167"/>
      <c r="E42" s="168"/>
      <c r="F42" s="148">
        <f>SUM(F43:F49)</f>
        <v>0</v>
      </c>
    </row>
    <row r="43" spans="1:253" s="96" customFormat="1" ht="116.25" customHeight="1" outlineLevel="1" x14ac:dyDescent="0.2">
      <c r="A43" s="146" t="s">
        <v>39</v>
      </c>
      <c r="B43" s="105" t="s">
        <v>129</v>
      </c>
      <c r="C43" s="150" t="s">
        <v>40</v>
      </c>
      <c r="D43" s="169">
        <v>823.01</v>
      </c>
      <c r="E43" s="170"/>
      <c r="F43" s="171">
        <f t="shared" ref="F43:F49" si="1">E43*D43</f>
        <v>0</v>
      </c>
      <c r="G43" s="118"/>
      <c r="H43" s="94"/>
      <c r="I43" s="94"/>
      <c r="J43" s="94"/>
      <c r="K43" s="94"/>
      <c r="L43" s="94"/>
      <c r="M43" s="94"/>
      <c r="N43" s="94"/>
      <c r="O43" s="94"/>
      <c r="P43" s="94"/>
      <c r="Q43" s="94"/>
      <c r="R43" s="94"/>
      <c r="S43" s="94"/>
      <c r="T43" s="94"/>
      <c r="U43" s="93"/>
      <c r="V43" s="93"/>
      <c r="W43" s="93"/>
      <c r="X43" s="93"/>
      <c r="Y43" s="93"/>
      <c r="Z43" s="93"/>
      <c r="AA43" s="93"/>
      <c r="AB43" s="93"/>
      <c r="AC43" s="93"/>
      <c r="AD43" s="93"/>
      <c r="AE43" s="93"/>
      <c r="AF43" s="94"/>
      <c r="AG43" s="94"/>
      <c r="AH43" s="94"/>
      <c r="AI43" s="94"/>
      <c r="AJ43" s="94"/>
      <c r="AK43" s="94"/>
      <c r="AL43" s="94"/>
      <c r="AM43" s="94"/>
      <c r="AN43" s="94"/>
      <c r="AO43" s="94"/>
      <c r="AP43" s="94"/>
      <c r="AQ43" s="94"/>
      <c r="AR43" s="94"/>
      <c r="AS43" s="94"/>
      <c r="AT43" s="94"/>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row>
    <row r="44" spans="1:253" s="95" customFormat="1" ht="119.25" customHeight="1" outlineLevel="1" x14ac:dyDescent="0.2">
      <c r="A44" s="146" t="s">
        <v>164</v>
      </c>
      <c r="B44" s="105" t="s">
        <v>175</v>
      </c>
      <c r="C44" s="149" t="s">
        <v>40</v>
      </c>
      <c r="D44" s="172">
        <v>154.6</v>
      </c>
      <c r="E44" s="173"/>
      <c r="F44" s="173">
        <f t="shared" si="1"/>
        <v>0</v>
      </c>
      <c r="G44" s="120"/>
      <c r="I44" s="94"/>
      <c r="U44" s="93"/>
      <c r="V44" s="93"/>
      <c r="W44" s="93"/>
      <c r="X44" s="93"/>
      <c r="Y44" s="93"/>
      <c r="Z44" s="93"/>
      <c r="AA44" s="93"/>
      <c r="AB44" s="93"/>
      <c r="AC44" s="93"/>
      <c r="AD44" s="93"/>
      <c r="AE44" s="93"/>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c r="GW44" s="96"/>
      <c r="GX44" s="96"/>
      <c r="GY44" s="96"/>
      <c r="GZ44" s="96"/>
      <c r="HA44" s="96"/>
      <c r="HB44" s="96"/>
      <c r="HC44" s="96"/>
      <c r="HD44" s="96"/>
      <c r="HE44" s="96"/>
      <c r="HF44" s="96"/>
      <c r="HG44" s="96"/>
      <c r="HH44" s="96"/>
      <c r="HI44" s="96"/>
      <c r="HJ44" s="96"/>
      <c r="HK44" s="96"/>
      <c r="HL44" s="96"/>
      <c r="HM44" s="96"/>
      <c r="HN44" s="96"/>
      <c r="HO44" s="96"/>
      <c r="HP44" s="96"/>
      <c r="HQ44" s="96"/>
      <c r="HR44" s="96"/>
      <c r="HS44" s="96"/>
      <c r="HT44" s="96"/>
      <c r="HU44" s="96"/>
      <c r="HV44" s="96"/>
      <c r="HW44" s="96"/>
      <c r="HX44" s="96"/>
      <c r="HY44" s="96"/>
      <c r="HZ44" s="96"/>
      <c r="IA44" s="96"/>
      <c r="IB44" s="96"/>
      <c r="IC44" s="96"/>
      <c r="ID44" s="96"/>
      <c r="IE44" s="96"/>
      <c r="IF44" s="96"/>
      <c r="IG44" s="96"/>
      <c r="IH44" s="96"/>
      <c r="II44" s="96"/>
      <c r="IJ44" s="96"/>
      <c r="IK44" s="96"/>
      <c r="IL44" s="96"/>
      <c r="IM44" s="96"/>
      <c r="IN44" s="96"/>
      <c r="IO44" s="96"/>
      <c r="IP44" s="96"/>
      <c r="IQ44" s="96"/>
      <c r="IR44" s="96"/>
      <c r="IS44" s="96"/>
    </row>
    <row r="45" spans="1:253" s="95" customFormat="1" ht="79.5" customHeight="1" outlineLevel="1" x14ac:dyDescent="0.2">
      <c r="A45" s="146" t="s">
        <v>42</v>
      </c>
      <c r="B45" s="105" t="s">
        <v>205</v>
      </c>
      <c r="C45" s="149" t="s">
        <v>40</v>
      </c>
      <c r="D45" s="172">
        <v>51.47</v>
      </c>
      <c r="E45" s="173"/>
      <c r="F45" s="173">
        <f t="shared" si="1"/>
        <v>0</v>
      </c>
      <c r="G45" s="120"/>
      <c r="U45" s="93"/>
      <c r="V45" s="93"/>
      <c r="W45" s="93"/>
      <c r="X45" s="93"/>
      <c r="Y45" s="93"/>
      <c r="Z45" s="93"/>
      <c r="AA45" s="93"/>
      <c r="AB45" s="93"/>
      <c r="AC45" s="93"/>
      <c r="AD45" s="93"/>
      <c r="AE45" s="93"/>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c r="HN45" s="96"/>
      <c r="HO45" s="96"/>
      <c r="HP45" s="96"/>
      <c r="HQ45" s="96"/>
      <c r="HR45" s="96"/>
      <c r="HS45" s="96"/>
      <c r="HT45" s="96"/>
      <c r="HU45" s="96"/>
      <c r="HV45" s="96"/>
      <c r="HW45" s="96"/>
      <c r="HX45" s="96"/>
      <c r="HY45" s="96"/>
      <c r="HZ45" s="96"/>
      <c r="IA45" s="96"/>
      <c r="IB45" s="96"/>
      <c r="IC45" s="96"/>
      <c r="ID45" s="96"/>
      <c r="IE45" s="96"/>
      <c r="IF45" s="96"/>
      <c r="IG45" s="96"/>
      <c r="IH45" s="96"/>
      <c r="II45" s="96"/>
      <c r="IJ45" s="96"/>
      <c r="IK45" s="96"/>
      <c r="IL45" s="96"/>
      <c r="IM45" s="96"/>
      <c r="IN45" s="96"/>
      <c r="IO45" s="96"/>
      <c r="IP45" s="96"/>
      <c r="IQ45" s="96"/>
      <c r="IR45" s="96"/>
      <c r="IS45" s="96"/>
    </row>
    <row r="46" spans="1:253" s="95" customFormat="1" ht="80.25" customHeight="1" outlineLevel="1" x14ac:dyDescent="0.2">
      <c r="A46" s="146" t="s">
        <v>44</v>
      </c>
      <c r="B46" s="105" t="s">
        <v>206</v>
      </c>
      <c r="C46" s="149" t="s">
        <v>40</v>
      </c>
      <c r="D46" s="172">
        <v>285.68</v>
      </c>
      <c r="E46" s="173"/>
      <c r="F46" s="173">
        <f>E46*D46</f>
        <v>0</v>
      </c>
      <c r="G46" s="120"/>
      <c r="U46" s="93"/>
      <c r="V46" s="93"/>
      <c r="W46" s="93"/>
      <c r="X46" s="93"/>
      <c r="Y46" s="93"/>
      <c r="Z46" s="93"/>
      <c r="AA46" s="93"/>
      <c r="AB46" s="93"/>
      <c r="AC46" s="93"/>
      <c r="AD46" s="93"/>
      <c r="AE46" s="93"/>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c r="HN46" s="96"/>
      <c r="HO46" s="96"/>
      <c r="HP46" s="96"/>
      <c r="HQ46" s="96"/>
      <c r="HR46" s="96"/>
      <c r="HS46" s="96"/>
      <c r="HT46" s="96"/>
      <c r="HU46" s="96"/>
      <c r="HV46" s="96"/>
      <c r="HW46" s="96"/>
      <c r="HX46" s="96"/>
      <c r="HY46" s="96"/>
      <c r="HZ46" s="96"/>
      <c r="IA46" s="96"/>
      <c r="IB46" s="96"/>
      <c r="IC46" s="96"/>
      <c r="ID46" s="96"/>
      <c r="IE46" s="96"/>
      <c r="IF46" s="96"/>
      <c r="IG46" s="96"/>
      <c r="IH46" s="96"/>
      <c r="II46" s="96"/>
      <c r="IJ46" s="96"/>
      <c r="IK46" s="96"/>
      <c r="IL46" s="96"/>
      <c r="IM46" s="96"/>
      <c r="IN46" s="96"/>
      <c r="IO46" s="96"/>
      <c r="IP46" s="96"/>
      <c r="IQ46" s="96"/>
      <c r="IR46" s="96"/>
      <c r="IS46" s="96"/>
    </row>
    <row r="47" spans="1:253" s="95" customFormat="1" ht="68.25" customHeight="1" outlineLevel="1" x14ac:dyDescent="0.2">
      <c r="A47" s="146" t="s">
        <v>43</v>
      </c>
      <c r="B47" s="105" t="s">
        <v>186</v>
      </c>
      <c r="C47" s="149" t="s">
        <v>40</v>
      </c>
      <c r="D47" s="172">
        <v>485.86</v>
      </c>
      <c r="E47" s="173"/>
      <c r="F47" s="173">
        <f t="shared" si="1"/>
        <v>0</v>
      </c>
      <c r="G47" s="120"/>
      <c r="U47" s="93"/>
      <c r="V47" s="93"/>
      <c r="W47" s="93"/>
      <c r="X47" s="93"/>
      <c r="Y47" s="93"/>
      <c r="Z47" s="93"/>
      <c r="AA47" s="93"/>
      <c r="AB47" s="93"/>
      <c r="AC47" s="93"/>
      <c r="AD47" s="93"/>
      <c r="AE47" s="93"/>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6"/>
      <c r="IK47" s="96"/>
      <c r="IL47" s="96"/>
      <c r="IM47" s="96"/>
      <c r="IN47" s="96"/>
      <c r="IO47" s="96"/>
      <c r="IP47" s="96"/>
      <c r="IQ47" s="96"/>
      <c r="IR47" s="96"/>
      <c r="IS47" s="96"/>
    </row>
    <row r="48" spans="1:253" s="95" customFormat="1" ht="94.5" customHeight="1" outlineLevel="1" x14ac:dyDescent="0.2">
      <c r="A48" s="146" t="s">
        <v>61</v>
      </c>
      <c r="B48" s="105" t="s">
        <v>131</v>
      </c>
      <c r="C48" s="149" t="s">
        <v>2</v>
      </c>
      <c r="D48" s="172">
        <v>4</v>
      </c>
      <c r="E48" s="173"/>
      <c r="F48" s="173">
        <f t="shared" si="1"/>
        <v>0</v>
      </c>
      <c r="G48" s="120"/>
      <c r="U48" s="93"/>
      <c r="V48" s="93"/>
      <c r="W48" s="93"/>
      <c r="X48" s="93"/>
      <c r="Y48" s="93"/>
      <c r="Z48" s="93"/>
      <c r="AA48" s="93"/>
      <c r="AB48" s="93"/>
      <c r="AC48" s="93"/>
      <c r="AD48" s="93"/>
      <c r="AE48" s="93"/>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c r="EO48" s="96"/>
      <c r="EP48" s="96"/>
      <c r="EQ48" s="96"/>
      <c r="ER48" s="96"/>
      <c r="ES48" s="96"/>
      <c r="ET48" s="96"/>
      <c r="EU48" s="96"/>
      <c r="EV48" s="96"/>
      <c r="EW48" s="96"/>
      <c r="EX48" s="96"/>
      <c r="EY48" s="96"/>
      <c r="EZ48" s="96"/>
      <c r="FA48" s="96"/>
      <c r="FB48" s="96"/>
      <c r="FC48" s="96"/>
      <c r="FD48" s="96"/>
      <c r="FE48" s="96"/>
      <c r="FF48" s="96"/>
      <c r="FG48" s="96"/>
      <c r="FH48" s="96"/>
      <c r="FI48" s="96"/>
      <c r="FJ48" s="96"/>
      <c r="FK48" s="96"/>
      <c r="FL48" s="96"/>
      <c r="FM48" s="96"/>
      <c r="FN48" s="96"/>
      <c r="FO48" s="96"/>
      <c r="FP48" s="96"/>
      <c r="FQ48" s="96"/>
      <c r="FR48" s="96"/>
      <c r="FS48" s="96"/>
      <c r="FT48" s="96"/>
      <c r="FU48" s="96"/>
      <c r="FV48" s="96"/>
      <c r="FW48" s="96"/>
      <c r="FX48" s="96"/>
      <c r="FY48" s="96"/>
      <c r="FZ48" s="96"/>
      <c r="GA48" s="96"/>
      <c r="GB48" s="96"/>
      <c r="GC48" s="96"/>
      <c r="GD48" s="96"/>
      <c r="GE48" s="96"/>
      <c r="GF48" s="96"/>
      <c r="GG48" s="96"/>
      <c r="GH48" s="96"/>
      <c r="GI48" s="96"/>
      <c r="GJ48" s="96"/>
      <c r="GK48" s="96"/>
      <c r="GL48" s="96"/>
      <c r="GM48" s="96"/>
      <c r="GN48" s="96"/>
      <c r="GO48" s="96"/>
      <c r="GP48" s="96"/>
      <c r="GQ48" s="96"/>
      <c r="GR48" s="96"/>
      <c r="GS48" s="96"/>
      <c r="GT48" s="96"/>
      <c r="GU48" s="96"/>
      <c r="GV48" s="96"/>
      <c r="GW48" s="96"/>
      <c r="GX48" s="96"/>
      <c r="GY48" s="96"/>
      <c r="GZ48" s="96"/>
      <c r="HA48" s="96"/>
      <c r="HB48" s="96"/>
      <c r="HC48" s="96"/>
      <c r="HD48" s="96"/>
      <c r="HE48" s="96"/>
      <c r="HF48" s="96"/>
      <c r="HG48" s="96"/>
      <c r="HH48" s="96"/>
      <c r="HI48" s="96"/>
      <c r="HJ48" s="96"/>
      <c r="HK48" s="96"/>
      <c r="HL48" s="96"/>
      <c r="HM48" s="96"/>
      <c r="HN48" s="96"/>
      <c r="HO48" s="96"/>
      <c r="HP48" s="96"/>
      <c r="HQ48" s="96"/>
      <c r="HR48" s="96"/>
      <c r="HS48" s="96"/>
      <c r="HT48" s="96"/>
      <c r="HU48" s="96"/>
      <c r="HV48" s="96"/>
      <c r="HW48" s="96"/>
      <c r="HX48" s="96"/>
      <c r="HY48" s="96"/>
      <c r="HZ48" s="96"/>
      <c r="IA48" s="96"/>
      <c r="IB48" s="96"/>
      <c r="IC48" s="96"/>
      <c r="ID48" s="96"/>
      <c r="IE48" s="96"/>
      <c r="IF48" s="96"/>
      <c r="IG48" s="96"/>
      <c r="IH48" s="96"/>
      <c r="II48" s="96"/>
      <c r="IJ48" s="96"/>
      <c r="IK48" s="96"/>
      <c r="IL48" s="96"/>
      <c r="IM48" s="96"/>
      <c r="IN48" s="96"/>
      <c r="IO48" s="96"/>
      <c r="IP48" s="96"/>
      <c r="IQ48" s="96"/>
      <c r="IR48" s="96"/>
      <c r="IS48" s="96"/>
    </row>
    <row r="49" spans="1:253" s="95" customFormat="1" ht="67.5" customHeight="1" outlineLevel="1" x14ac:dyDescent="0.2">
      <c r="A49" s="149" t="s">
        <v>46</v>
      </c>
      <c r="B49" s="105" t="s">
        <v>136</v>
      </c>
      <c r="C49" s="149" t="s">
        <v>40</v>
      </c>
      <c r="D49" s="172">
        <v>268.33999999999997</v>
      </c>
      <c r="E49" s="173"/>
      <c r="F49" s="173">
        <f t="shared" si="1"/>
        <v>0</v>
      </c>
      <c r="G49" s="121"/>
      <c r="U49" s="93"/>
      <c r="V49" s="93"/>
      <c r="W49" s="93"/>
      <c r="X49" s="93"/>
      <c r="Y49" s="93"/>
      <c r="Z49" s="93"/>
      <c r="AA49" s="93"/>
      <c r="AB49" s="93"/>
      <c r="AC49" s="93"/>
      <c r="AD49" s="93"/>
      <c r="AE49" s="93"/>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W49" s="96"/>
      <c r="EX49" s="96"/>
      <c r="EY49" s="96"/>
      <c r="EZ49" s="96"/>
      <c r="FA49" s="96"/>
      <c r="FB49" s="96"/>
      <c r="FC49" s="96"/>
      <c r="FD49" s="96"/>
      <c r="FE49" s="96"/>
      <c r="FF49" s="96"/>
      <c r="FG49" s="96"/>
      <c r="FH49" s="96"/>
      <c r="FI49" s="96"/>
      <c r="FJ49" s="96"/>
      <c r="FK49" s="96"/>
      <c r="FL49" s="96"/>
      <c r="FM49" s="96"/>
      <c r="FN49" s="96"/>
      <c r="FO49" s="96"/>
      <c r="FP49" s="96"/>
      <c r="FQ49" s="96"/>
      <c r="FR49" s="96"/>
      <c r="FS49" s="96"/>
      <c r="FT49" s="96"/>
      <c r="FU49" s="96"/>
      <c r="FV49" s="96"/>
      <c r="FW49" s="96"/>
      <c r="FX49" s="96"/>
      <c r="FY49" s="96"/>
      <c r="FZ49" s="96"/>
      <c r="GA49" s="96"/>
      <c r="GB49" s="96"/>
      <c r="GC49" s="96"/>
      <c r="GD49" s="96"/>
      <c r="GE49" s="96"/>
      <c r="GF49" s="96"/>
      <c r="GG49" s="96"/>
      <c r="GH49" s="96"/>
      <c r="GI49" s="96"/>
      <c r="GJ49" s="96"/>
      <c r="GK49" s="96"/>
      <c r="GL49" s="96"/>
      <c r="GM49" s="96"/>
      <c r="GN49" s="96"/>
      <c r="GO49" s="96"/>
      <c r="GP49" s="96"/>
      <c r="GQ49" s="96"/>
      <c r="GR49" s="96"/>
      <c r="GS49" s="96"/>
      <c r="GT49" s="96"/>
      <c r="GU49" s="96"/>
      <c r="GV49" s="96"/>
      <c r="GW49" s="96"/>
      <c r="GX49" s="96"/>
      <c r="GY49" s="96"/>
      <c r="GZ49" s="96"/>
      <c r="HA49" s="96"/>
      <c r="HB49" s="96"/>
      <c r="HC49" s="96"/>
      <c r="HD49" s="96"/>
      <c r="HE49" s="96"/>
      <c r="HF49" s="96"/>
      <c r="HG49" s="96"/>
      <c r="HH49" s="96"/>
      <c r="HI49" s="96"/>
      <c r="HJ49" s="96"/>
      <c r="HK49" s="96"/>
      <c r="HL49" s="96"/>
      <c r="HM49" s="96"/>
      <c r="HN49" s="96"/>
      <c r="HO49" s="96"/>
      <c r="HP49" s="96"/>
      <c r="HQ49" s="96"/>
      <c r="HR49" s="96"/>
      <c r="HS49" s="96"/>
      <c r="HT49" s="96"/>
      <c r="HU49" s="96"/>
      <c r="HV49" s="96"/>
      <c r="HW49" s="96"/>
      <c r="HX49" s="96"/>
      <c r="HY49" s="96"/>
      <c r="HZ49" s="96"/>
      <c r="IA49" s="96"/>
      <c r="IB49" s="96"/>
      <c r="IC49" s="96"/>
      <c r="ID49" s="96"/>
      <c r="IE49" s="96"/>
      <c r="IF49" s="96"/>
      <c r="IG49" s="96"/>
      <c r="IH49" s="96"/>
      <c r="II49" s="96"/>
      <c r="IJ49" s="96"/>
      <c r="IK49" s="96"/>
      <c r="IL49" s="96"/>
      <c r="IM49" s="96"/>
      <c r="IN49" s="96"/>
      <c r="IO49" s="96"/>
      <c r="IP49" s="96"/>
      <c r="IQ49" s="96"/>
      <c r="IR49" s="96"/>
      <c r="IS49" s="96"/>
    </row>
    <row r="50" spans="1:253" ht="18.75" x14ac:dyDescent="0.2">
      <c r="A50" s="165"/>
      <c r="B50" s="147" t="s">
        <v>47</v>
      </c>
      <c r="C50" s="166"/>
      <c r="D50" s="167"/>
      <c r="E50" s="168"/>
      <c r="F50" s="148">
        <f>SUM(F51:F53)</f>
        <v>0</v>
      </c>
    </row>
    <row r="51" spans="1:253" s="95" customFormat="1" ht="69" customHeight="1" outlineLevel="1" x14ac:dyDescent="0.2">
      <c r="A51" s="146" t="s">
        <v>62</v>
      </c>
      <c r="B51" s="105" t="s">
        <v>132</v>
      </c>
      <c r="C51" s="150" t="s">
        <v>1</v>
      </c>
      <c r="D51" s="169">
        <v>325.86</v>
      </c>
      <c r="E51" s="170"/>
      <c r="F51" s="145">
        <f>E51*D51</f>
        <v>0</v>
      </c>
      <c r="G51" s="120"/>
      <c r="I51" s="93"/>
      <c r="J51" s="93"/>
      <c r="K51" s="93"/>
      <c r="L51" s="93"/>
      <c r="M51" s="93"/>
      <c r="N51" s="93"/>
      <c r="O51" s="93"/>
      <c r="P51" s="93"/>
      <c r="Q51" s="93"/>
      <c r="R51" s="93"/>
      <c r="S51" s="93"/>
      <c r="T51" s="93"/>
      <c r="U51" s="93"/>
      <c r="V51" s="93"/>
      <c r="W51" s="93"/>
      <c r="X51" s="93"/>
      <c r="Y51" s="93"/>
      <c r="Z51" s="93"/>
      <c r="AA51" s="93"/>
      <c r="AB51" s="93"/>
      <c r="AC51" s="93"/>
      <c r="AD51" s="93"/>
      <c r="AE51" s="93"/>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96"/>
      <c r="GH51" s="96"/>
      <c r="GI51" s="96"/>
      <c r="GJ51" s="96"/>
      <c r="GK51" s="96"/>
      <c r="GL51" s="96"/>
      <c r="GM51" s="96"/>
      <c r="GN51" s="96"/>
      <c r="GO51" s="96"/>
      <c r="GP51" s="96"/>
      <c r="GQ51" s="96"/>
      <c r="GR51" s="96"/>
      <c r="GS51" s="96"/>
      <c r="GT51" s="96"/>
      <c r="GU51" s="96"/>
      <c r="GV51" s="96"/>
      <c r="GW51" s="96"/>
      <c r="GX51" s="96"/>
      <c r="GY51" s="96"/>
      <c r="GZ51" s="96"/>
      <c r="HA51" s="96"/>
      <c r="HB51" s="96"/>
      <c r="HC51" s="96"/>
      <c r="HD51" s="96"/>
      <c r="HE51" s="96"/>
      <c r="HF51" s="96"/>
      <c r="HG51" s="96"/>
      <c r="HH51" s="96"/>
      <c r="HI51" s="96"/>
      <c r="HJ51" s="96"/>
      <c r="HK51" s="96"/>
      <c r="HL51" s="96"/>
      <c r="HM51" s="96"/>
      <c r="HN51" s="96"/>
      <c r="HO51" s="96"/>
      <c r="HP51" s="96"/>
      <c r="HQ51" s="96"/>
      <c r="HR51" s="96"/>
      <c r="HS51" s="96"/>
      <c r="HT51" s="96"/>
      <c r="HU51" s="96"/>
      <c r="HV51" s="96"/>
      <c r="HW51" s="96"/>
      <c r="HX51" s="96"/>
      <c r="HY51" s="96"/>
      <c r="HZ51" s="96"/>
      <c r="IA51" s="96"/>
      <c r="IB51" s="96"/>
      <c r="IC51" s="96"/>
      <c r="ID51" s="96"/>
      <c r="IE51" s="96"/>
      <c r="IF51" s="96"/>
      <c r="IG51" s="96"/>
      <c r="IH51" s="96"/>
      <c r="II51" s="96"/>
      <c r="IJ51" s="96"/>
      <c r="IK51" s="96"/>
      <c r="IL51" s="96"/>
      <c r="IM51" s="96"/>
      <c r="IN51" s="96"/>
      <c r="IO51" s="96"/>
      <c r="IP51" s="96"/>
      <c r="IQ51" s="96"/>
      <c r="IR51" s="96"/>
      <c r="IS51" s="96"/>
    </row>
    <row r="52" spans="1:253" s="95" customFormat="1" ht="81" customHeight="1" outlineLevel="1" x14ac:dyDescent="0.2">
      <c r="A52" s="146" t="s">
        <v>63</v>
      </c>
      <c r="B52" s="105" t="s">
        <v>167</v>
      </c>
      <c r="C52" s="150" t="s">
        <v>2</v>
      </c>
      <c r="D52" s="169">
        <v>4</v>
      </c>
      <c r="E52" s="170"/>
      <c r="F52" s="145">
        <f>E52*D52</f>
        <v>0</v>
      </c>
      <c r="G52" s="120"/>
      <c r="I52" s="93"/>
      <c r="J52" s="93"/>
      <c r="K52" s="93"/>
      <c r="L52" s="93"/>
      <c r="M52" s="93"/>
      <c r="N52" s="93"/>
      <c r="O52" s="93"/>
      <c r="P52" s="93"/>
      <c r="Q52" s="93"/>
      <c r="R52" s="93"/>
      <c r="S52" s="93"/>
      <c r="T52" s="93"/>
      <c r="U52" s="93"/>
      <c r="V52" s="93"/>
      <c r="W52" s="93"/>
      <c r="X52" s="93"/>
      <c r="Y52" s="93"/>
      <c r="Z52" s="93"/>
      <c r="AA52" s="93"/>
      <c r="AB52" s="93"/>
      <c r="AC52" s="93"/>
      <c r="AD52" s="93"/>
      <c r="AE52" s="93"/>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96"/>
      <c r="FG52" s="96"/>
      <c r="FH52" s="96"/>
      <c r="FI52" s="96"/>
      <c r="FJ52" s="96"/>
      <c r="FK52" s="96"/>
      <c r="FL52" s="96"/>
      <c r="FM52" s="96"/>
      <c r="FN52" s="96"/>
      <c r="FO52" s="96"/>
      <c r="FP52" s="96"/>
      <c r="FQ52" s="96"/>
      <c r="FR52" s="96"/>
      <c r="FS52" s="96"/>
      <c r="FT52" s="96"/>
      <c r="FU52" s="96"/>
      <c r="FV52" s="96"/>
      <c r="FW52" s="96"/>
      <c r="FX52" s="96"/>
      <c r="FY52" s="96"/>
      <c r="FZ52" s="96"/>
      <c r="GA52" s="96"/>
      <c r="GB52" s="96"/>
      <c r="GC52" s="96"/>
      <c r="GD52" s="96"/>
      <c r="GE52" s="96"/>
      <c r="GF52" s="96"/>
      <c r="GG52" s="96"/>
      <c r="GH52" s="96"/>
      <c r="GI52" s="96"/>
      <c r="GJ52" s="96"/>
      <c r="GK52" s="96"/>
      <c r="GL52" s="96"/>
      <c r="GM52" s="96"/>
      <c r="GN52" s="96"/>
      <c r="GO52" s="96"/>
      <c r="GP52" s="96"/>
      <c r="GQ52" s="96"/>
      <c r="GR52" s="96"/>
      <c r="GS52" s="96"/>
      <c r="GT52" s="96"/>
      <c r="GU52" s="96"/>
      <c r="GV52" s="96"/>
      <c r="GW52" s="96"/>
      <c r="GX52" s="96"/>
      <c r="GY52" s="96"/>
      <c r="GZ52" s="96"/>
      <c r="HA52" s="96"/>
      <c r="HB52" s="96"/>
      <c r="HC52" s="96"/>
      <c r="HD52" s="96"/>
      <c r="HE52" s="96"/>
      <c r="HF52" s="96"/>
      <c r="HG52" s="96"/>
      <c r="HH52" s="96"/>
      <c r="HI52" s="96"/>
      <c r="HJ52" s="96"/>
      <c r="HK52" s="96"/>
      <c r="HL52" s="96"/>
      <c r="HM52" s="96"/>
      <c r="HN52" s="96"/>
      <c r="HO52" s="96"/>
      <c r="HP52" s="96"/>
      <c r="HQ52" s="96"/>
      <c r="HR52" s="96"/>
      <c r="HS52" s="96"/>
      <c r="HT52" s="96"/>
      <c r="HU52" s="96"/>
      <c r="HV52" s="96"/>
      <c r="HW52" s="96"/>
      <c r="HX52" s="96"/>
      <c r="HY52" s="96"/>
      <c r="HZ52" s="96"/>
      <c r="IA52" s="96"/>
      <c r="IB52" s="96"/>
      <c r="IC52" s="96"/>
      <c r="ID52" s="96"/>
      <c r="IE52" s="96"/>
      <c r="IF52" s="96"/>
      <c r="IG52" s="96"/>
      <c r="IH52" s="96"/>
      <c r="II52" s="96"/>
      <c r="IJ52" s="96"/>
      <c r="IK52" s="96"/>
      <c r="IL52" s="96"/>
      <c r="IM52" s="96"/>
      <c r="IN52" s="96"/>
      <c r="IO52" s="96"/>
      <c r="IP52" s="96"/>
      <c r="IQ52" s="96"/>
      <c r="IR52" s="96"/>
      <c r="IS52" s="96"/>
    </row>
    <row r="53" spans="1:253" s="95" customFormat="1" ht="76.5" customHeight="1" outlineLevel="1" x14ac:dyDescent="0.2">
      <c r="A53" s="146" t="s">
        <v>130</v>
      </c>
      <c r="B53" s="105" t="s">
        <v>133</v>
      </c>
      <c r="C53" s="150" t="s">
        <v>2</v>
      </c>
      <c r="D53" s="169">
        <v>30</v>
      </c>
      <c r="E53" s="170"/>
      <c r="F53" s="145">
        <f>E53*D53</f>
        <v>0</v>
      </c>
      <c r="G53" s="120"/>
      <c r="I53" s="93"/>
      <c r="J53" s="93"/>
      <c r="K53" s="93"/>
      <c r="L53" s="93"/>
      <c r="M53" s="93"/>
      <c r="N53" s="93"/>
      <c r="O53" s="93"/>
      <c r="P53" s="93"/>
      <c r="Q53" s="93"/>
      <c r="R53" s="93"/>
      <c r="S53" s="93"/>
      <c r="T53" s="93"/>
      <c r="U53" s="93"/>
      <c r="V53" s="93"/>
      <c r="W53" s="93"/>
      <c r="X53" s="93"/>
      <c r="Y53" s="93"/>
      <c r="Z53" s="93"/>
      <c r="AA53" s="93"/>
      <c r="AB53" s="93"/>
      <c r="AC53" s="93"/>
      <c r="AD53" s="93"/>
      <c r="AE53" s="93"/>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6"/>
      <c r="GK53" s="96"/>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6"/>
      <c r="HL53" s="96"/>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6"/>
      <c r="IM53" s="96"/>
      <c r="IN53" s="96"/>
      <c r="IO53" s="96"/>
      <c r="IP53" s="96"/>
      <c r="IQ53" s="96"/>
      <c r="IR53" s="96"/>
      <c r="IS53" s="96"/>
    </row>
    <row r="54" spans="1:253" ht="18.75" x14ac:dyDescent="0.2">
      <c r="A54" s="165"/>
      <c r="B54" s="147" t="s">
        <v>64</v>
      </c>
      <c r="C54" s="166"/>
      <c r="D54" s="167"/>
      <c r="E54" s="168"/>
      <c r="F54" s="148">
        <f>SUM(F55:F55)</f>
        <v>0</v>
      </c>
    </row>
    <row r="55" spans="1:253" s="95" customFormat="1" ht="147.75" customHeight="1" outlineLevel="1" x14ac:dyDescent="0.2">
      <c r="A55" s="146" t="s">
        <v>65</v>
      </c>
      <c r="B55" s="105" t="s">
        <v>187</v>
      </c>
      <c r="C55" s="149" t="s">
        <v>2</v>
      </c>
      <c r="D55" s="172">
        <v>34</v>
      </c>
      <c r="E55" s="173"/>
      <c r="F55" s="173">
        <f>E55*D55</f>
        <v>0</v>
      </c>
      <c r="G55" s="120"/>
      <c r="I55" s="93"/>
      <c r="J55" s="93"/>
      <c r="K55" s="93"/>
      <c r="L55" s="93"/>
      <c r="M55" s="93"/>
      <c r="N55" s="93"/>
      <c r="O55" s="93"/>
      <c r="P55" s="93"/>
      <c r="Q55" s="93"/>
      <c r="R55" s="93"/>
      <c r="S55" s="93"/>
      <c r="T55" s="93"/>
      <c r="U55" s="93"/>
      <c r="V55" s="93"/>
      <c r="W55" s="93"/>
      <c r="X55" s="93"/>
      <c r="Y55" s="93"/>
      <c r="Z55" s="93"/>
      <c r="AA55" s="93"/>
      <c r="AB55" s="93"/>
      <c r="AC55" s="93"/>
      <c r="AD55" s="93"/>
      <c r="AE55" s="93"/>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W55" s="96"/>
      <c r="EX55" s="96"/>
      <c r="EY55" s="96"/>
      <c r="EZ55" s="96"/>
      <c r="FA55" s="96"/>
      <c r="FB55" s="96"/>
      <c r="FC55" s="96"/>
      <c r="FD55" s="96"/>
      <c r="FE55" s="96"/>
      <c r="FF55" s="96"/>
      <c r="FG55" s="96"/>
      <c r="FH55" s="96"/>
      <c r="FI55" s="96"/>
      <c r="FJ55" s="96"/>
      <c r="FK55" s="96"/>
      <c r="FL55" s="96"/>
      <c r="FM55" s="96"/>
      <c r="FN55" s="96"/>
      <c r="FO55" s="96"/>
      <c r="FP55" s="96"/>
      <c r="FQ55" s="96"/>
      <c r="FR55" s="96"/>
      <c r="FS55" s="96"/>
      <c r="FT55" s="96"/>
      <c r="FU55" s="96"/>
      <c r="FV55" s="96"/>
      <c r="FW55" s="96"/>
      <c r="FX55" s="96"/>
      <c r="FY55" s="96"/>
      <c r="FZ55" s="96"/>
      <c r="GA55" s="96"/>
      <c r="GB55" s="96"/>
      <c r="GC55" s="96"/>
      <c r="GD55" s="96"/>
      <c r="GE55" s="96"/>
      <c r="GF55" s="96"/>
      <c r="GG55" s="96"/>
      <c r="GH55" s="96"/>
      <c r="GI55" s="96"/>
      <c r="GJ55" s="96"/>
      <c r="GK55" s="96"/>
      <c r="GL55" s="96"/>
      <c r="GM55" s="96"/>
      <c r="GN55" s="96"/>
      <c r="GO55" s="96"/>
      <c r="GP55" s="96"/>
      <c r="GQ55" s="96"/>
      <c r="GR55" s="96"/>
      <c r="GS55" s="96"/>
      <c r="GT55" s="96"/>
      <c r="GU55" s="96"/>
      <c r="GV55" s="96"/>
      <c r="GW55" s="96"/>
      <c r="GX55" s="96"/>
      <c r="GY55" s="96"/>
      <c r="GZ55" s="96"/>
      <c r="HA55" s="96"/>
      <c r="HB55" s="96"/>
      <c r="HC55" s="96"/>
      <c r="HD55" s="96"/>
      <c r="HE55" s="96"/>
      <c r="HF55" s="96"/>
      <c r="HG55" s="96"/>
      <c r="HH55" s="96"/>
      <c r="HI55" s="96"/>
      <c r="HJ55" s="96"/>
      <c r="HK55" s="96"/>
      <c r="HL55" s="96"/>
      <c r="HM55" s="96"/>
      <c r="HN55" s="96"/>
      <c r="HO55" s="96"/>
      <c r="HP55" s="96"/>
      <c r="HQ55" s="96"/>
      <c r="HR55" s="96"/>
      <c r="HS55" s="96"/>
      <c r="HT55" s="96"/>
      <c r="HU55" s="96"/>
      <c r="HV55" s="96"/>
      <c r="HW55" s="96"/>
      <c r="HX55" s="96"/>
      <c r="HY55" s="96"/>
      <c r="HZ55" s="96"/>
      <c r="IA55" s="96"/>
      <c r="IB55" s="96"/>
      <c r="IC55" s="96"/>
      <c r="ID55" s="96"/>
      <c r="IE55" s="96"/>
      <c r="IF55" s="96"/>
      <c r="IG55" s="96"/>
      <c r="IH55" s="96"/>
      <c r="II55" s="96"/>
      <c r="IJ55" s="96"/>
      <c r="IK55" s="96"/>
      <c r="IL55" s="96"/>
      <c r="IM55" s="96"/>
      <c r="IN55" s="96"/>
      <c r="IO55" s="96"/>
      <c r="IP55" s="96"/>
      <c r="IQ55" s="96"/>
      <c r="IR55" s="96"/>
      <c r="IS55" s="96"/>
    </row>
    <row r="56" spans="1:253" ht="18.75" x14ac:dyDescent="0.2">
      <c r="A56" s="165"/>
      <c r="B56" s="147" t="s">
        <v>66</v>
      </c>
      <c r="C56" s="166"/>
      <c r="D56" s="167"/>
      <c r="E56" s="168"/>
      <c r="F56" s="148">
        <f>SUM(F57:F60)</f>
        <v>0</v>
      </c>
    </row>
    <row r="57" spans="1:253" ht="79.5" customHeight="1" outlineLevel="1" x14ac:dyDescent="0.2">
      <c r="A57" s="146" t="s">
        <v>67</v>
      </c>
      <c r="B57" s="105" t="s">
        <v>188</v>
      </c>
      <c r="C57" s="149" t="s">
        <v>2</v>
      </c>
      <c r="D57" s="172">
        <v>2</v>
      </c>
      <c r="E57" s="173"/>
      <c r="F57" s="173">
        <f>E57*D57</f>
        <v>0</v>
      </c>
    </row>
    <row r="58" spans="1:253" ht="76.5" customHeight="1" outlineLevel="1" x14ac:dyDescent="0.2">
      <c r="A58" s="146" t="s">
        <v>102</v>
      </c>
      <c r="B58" s="105" t="s">
        <v>189</v>
      </c>
      <c r="C58" s="149" t="s">
        <v>2</v>
      </c>
      <c r="D58" s="172">
        <v>2</v>
      </c>
      <c r="E58" s="173"/>
      <c r="F58" s="173">
        <f>E58*D58</f>
        <v>0</v>
      </c>
    </row>
    <row r="59" spans="1:253" ht="119.25" customHeight="1" outlineLevel="1" x14ac:dyDescent="0.2">
      <c r="A59" s="146" t="s">
        <v>68</v>
      </c>
      <c r="B59" s="105" t="s">
        <v>190</v>
      </c>
      <c r="C59" s="149" t="s">
        <v>2</v>
      </c>
      <c r="D59" s="172">
        <v>4</v>
      </c>
      <c r="E59" s="173"/>
      <c r="F59" s="173">
        <f>E59*D59</f>
        <v>0</v>
      </c>
    </row>
    <row r="60" spans="1:253" ht="28.5" customHeight="1" outlineLevel="1" x14ac:dyDescent="0.2">
      <c r="A60" s="146" t="s">
        <v>69</v>
      </c>
      <c r="B60" s="105" t="s">
        <v>134</v>
      </c>
      <c r="C60" s="150" t="s">
        <v>2</v>
      </c>
      <c r="D60" s="169">
        <v>5</v>
      </c>
      <c r="E60" s="170"/>
      <c r="F60" s="171">
        <f>E60*D60</f>
        <v>0</v>
      </c>
    </row>
    <row r="61" spans="1:253" s="96" customFormat="1" ht="21" x14ac:dyDescent="0.2">
      <c r="A61" s="157"/>
      <c r="B61" s="157"/>
      <c r="C61" s="157"/>
      <c r="D61" s="157"/>
      <c r="E61" s="158" t="s">
        <v>105</v>
      </c>
      <c r="F61" s="159">
        <f>F56+F54+F50+F42</f>
        <v>0</v>
      </c>
      <c r="G61" s="122"/>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row>
    <row r="62" spans="1:253" s="96" customFormat="1" ht="5.0999999999999996" customHeight="1" x14ac:dyDescent="0.2">
      <c r="A62" s="154"/>
      <c r="B62" s="154"/>
      <c r="C62" s="154"/>
      <c r="D62" s="155"/>
      <c r="E62" s="156"/>
      <c r="F62" s="156"/>
      <c r="G62" s="120"/>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row>
    <row r="63" spans="1:253" s="96" customFormat="1" ht="21" x14ac:dyDescent="0.2">
      <c r="A63" s="197" t="s">
        <v>106</v>
      </c>
      <c r="B63" s="197"/>
      <c r="C63" s="197"/>
      <c r="D63" s="197"/>
      <c r="E63" s="197"/>
      <c r="F63" s="197"/>
      <c r="G63" s="118"/>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row>
    <row r="64" spans="1:253" ht="18.75" x14ac:dyDescent="0.2">
      <c r="A64" s="165"/>
      <c r="B64" s="147" t="s">
        <v>137</v>
      </c>
      <c r="C64" s="166"/>
      <c r="D64" s="167"/>
      <c r="E64" s="168"/>
      <c r="F64" s="148">
        <f>SUM(F65:F70)</f>
        <v>0</v>
      </c>
      <c r="G64" s="123"/>
      <c r="H64" s="110"/>
      <c r="I64" s="110"/>
      <c r="J64" s="110"/>
      <c r="K64" s="110"/>
      <c r="L64" s="110"/>
      <c r="M64" s="110"/>
      <c r="N64" s="110"/>
      <c r="O64" s="110"/>
    </row>
    <row r="65" spans="1:253" s="96" customFormat="1" ht="153" outlineLevel="1" x14ac:dyDescent="0.2">
      <c r="A65" s="146" t="s">
        <v>138</v>
      </c>
      <c r="B65" s="105" t="s">
        <v>146</v>
      </c>
      <c r="C65" s="150" t="s">
        <v>135</v>
      </c>
      <c r="D65" s="169">
        <v>1</v>
      </c>
      <c r="E65" s="170"/>
      <c r="F65" s="171">
        <f t="shared" ref="F65:F70" si="2">E65*D65</f>
        <v>0</v>
      </c>
      <c r="G65" s="12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row>
    <row r="66" spans="1:253" s="95" customFormat="1" ht="76.5" outlineLevel="1" x14ac:dyDescent="0.2">
      <c r="A66" s="146" t="s">
        <v>139</v>
      </c>
      <c r="B66" s="105" t="s">
        <v>147</v>
      </c>
      <c r="C66" s="149" t="s">
        <v>1</v>
      </c>
      <c r="D66" s="172">
        <v>143.94</v>
      </c>
      <c r="E66" s="173"/>
      <c r="F66" s="173">
        <f t="shared" si="2"/>
        <v>0</v>
      </c>
      <c r="G66" s="118"/>
      <c r="H66" s="94"/>
      <c r="I66" s="94"/>
      <c r="J66" s="94"/>
      <c r="K66" s="94"/>
      <c r="L66" s="94"/>
      <c r="M66" s="94"/>
      <c r="N66" s="94"/>
      <c r="O66" s="94"/>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96"/>
      <c r="GF66" s="96"/>
      <c r="GG66" s="96"/>
      <c r="GH66" s="96"/>
      <c r="GI66" s="96"/>
      <c r="GJ66" s="96"/>
      <c r="GK66" s="96"/>
      <c r="GL66" s="96"/>
      <c r="GM66" s="96"/>
      <c r="GN66" s="96"/>
      <c r="GO66" s="96"/>
      <c r="GP66" s="96"/>
      <c r="GQ66" s="96"/>
      <c r="GR66" s="96"/>
      <c r="GS66" s="96"/>
      <c r="GT66" s="96"/>
      <c r="GU66" s="96"/>
      <c r="GV66" s="96"/>
      <c r="GW66" s="96"/>
      <c r="GX66" s="96"/>
      <c r="GY66" s="96"/>
      <c r="GZ66" s="96"/>
      <c r="HA66" s="96"/>
      <c r="HB66" s="96"/>
      <c r="HC66" s="96"/>
      <c r="HD66" s="96"/>
      <c r="HE66" s="96"/>
      <c r="HF66" s="96"/>
      <c r="HG66" s="96"/>
      <c r="HH66" s="96"/>
      <c r="HI66" s="96"/>
      <c r="HJ66" s="96"/>
      <c r="HK66" s="96"/>
      <c r="HL66" s="96"/>
      <c r="HM66" s="96"/>
      <c r="HN66" s="96"/>
      <c r="HO66" s="96"/>
      <c r="HP66" s="96"/>
      <c r="HQ66" s="96"/>
      <c r="HR66" s="96"/>
      <c r="HS66" s="96"/>
      <c r="HT66" s="96"/>
      <c r="HU66" s="96"/>
      <c r="HV66" s="96"/>
      <c r="HW66" s="96"/>
      <c r="HX66" s="96"/>
      <c r="HY66" s="96"/>
      <c r="HZ66" s="96"/>
      <c r="IA66" s="96"/>
      <c r="IB66" s="96"/>
      <c r="IC66" s="96"/>
      <c r="ID66" s="96"/>
      <c r="IE66" s="96"/>
      <c r="IF66" s="96"/>
      <c r="IG66" s="96"/>
      <c r="IH66" s="96"/>
      <c r="II66" s="96"/>
      <c r="IJ66" s="96"/>
      <c r="IK66" s="96"/>
      <c r="IL66" s="96"/>
      <c r="IM66" s="96"/>
      <c r="IN66" s="96"/>
      <c r="IO66" s="96"/>
      <c r="IP66" s="96"/>
      <c r="IQ66" s="96"/>
      <c r="IR66" s="96"/>
      <c r="IS66" s="96"/>
    </row>
    <row r="67" spans="1:253" s="95" customFormat="1" ht="89.25" outlineLevel="1" x14ac:dyDescent="0.2">
      <c r="A67" s="146" t="s">
        <v>140</v>
      </c>
      <c r="B67" s="105" t="s">
        <v>148</v>
      </c>
      <c r="C67" s="149" t="s">
        <v>116</v>
      </c>
      <c r="D67" s="172">
        <v>204.38</v>
      </c>
      <c r="E67" s="173"/>
      <c r="F67" s="173">
        <f t="shared" si="2"/>
        <v>0</v>
      </c>
      <c r="G67" s="118"/>
      <c r="H67" s="94"/>
      <c r="I67" s="114"/>
      <c r="J67" s="94"/>
      <c r="K67" s="94"/>
      <c r="L67" s="94"/>
      <c r="M67" s="94"/>
      <c r="N67" s="94"/>
      <c r="O67" s="94"/>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96"/>
      <c r="GB67" s="96"/>
      <c r="GC67" s="96"/>
      <c r="GD67" s="96"/>
      <c r="GE67" s="96"/>
      <c r="GF67" s="96"/>
      <c r="GG67" s="96"/>
      <c r="GH67" s="96"/>
      <c r="GI67" s="96"/>
      <c r="GJ67" s="96"/>
      <c r="GK67" s="96"/>
      <c r="GL67" s="96"/>
      <c r="GM67" s="96"/>
      <c r="GN67" s="96"/>
      <c r="GO67" s="96"/>
      <c r="GP67" s="96"/>
      <c r="GQ67" s="96"/>
      <c r="GR67" s="96"/>
      <c r="GS67" s="96"/>
      <c r="GT67" s="96"/>
      <c r="GU67" s="96"/>
      <c r="GV67" s="96"/>
      <c r="GW67" s="96"/>
      <c r="GX67" s="96"/>
      <c r="GY67" s="96"/>
      <c r="GZ67" s="96"/>
      <c r="HA67" s="96"/>
      <c r="HB67" s="96"/>
      <c r="HC67" s="96"/>
      <c r="HD67" s="96"/>
      <c r="HE67" s="96"/>
      <c r="HF67" s="96"/>
      <c r="HG67" s="96"/>
      <c r="HH67" s="96"/>
      <c r="HI67" s="96"/>
      <c r="HJ67" s="96"/>
      <c r="HK67" s="96"/>
      <c r="HL67" s="96"/>
      <c r="HM67" s="96"/>
      <c r="HN67" s="96"/>
      <c r="HO67" s="96"/>
      <c r="HP67" s="96"/>
      <c r="HQ67" s="96"/>
      <c r="HR67" s="96"/>
      <c r="HS67" s="96"/>
      <c r="HT67" s="96"/>
      <c r="HU67" s="96"/>
      <c r="HV67" s="96"/>
      <c r="HW67" s="96"/>
      <c r="HX67" s="96"/>
      <c r="HY67" s="96"/>
      <c r="HZ67" s="96"/>
      <c r="IA67" s="96"/>
      <c r="IB67" s="96"/>
      <c r="IC67" s="96"/>
      <c r="ID67" s="96"/>
      <c r="IE67" s="96"/>
      <c r="IF67" s="96"/>
      <c r="IG67" s="96"/>
      <c r="IH67" s="96"/>
      <c r="II67" s="96"/>
      <c r="IJ67" s="96"/>
      <c r="IK67" s="96"/>
      <c r="IL67" s="96"/>
      <c r="IM67" s="96"/>
      <c r="IN67" s="96"/>
      <c r="IO67" s="96"/>
      <c r="IP67" s="96"/>
      <c r="IQ67" s="96"/>
      <c r="IR67" s="96"/>
      <c r="IS67" s="96"/>
    </row>
    <row r="68" spans="1:253" s="95" customFormat="1" ht="66.75" customHeight="1" outlineLevel="1" x14ac:dyDescent="0.2">
      <c r="A68" s="146" t="s">
        <v>141</v>
      </c>
      <c r="B68" s="105" t="s">
        <v>168</v>
      </c>
      <c r="C68" s="149" t="s">
        <v>40</v>
      </c>
      <c r="D68" s="172">
        <v>7.5</v>
      </c>
      <c r="E68" s="173"/>
      <c r="F68" s="173">
        <f t="shared" si="2"/>
        <v>0</v>
      </c>
      <c r="G68" s="118"/>
      <c r="H68" s="94"/>
      <c r="I68" s="94"/>
      <c r="J68" s="94"/>
      <c r="K68" s="94"/>
      <c r="L68" s="94"/>
      <c r="M68" s="94"/>
      <c r="N68" s="94"/>
      <c r="O68" s="94"/>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96"/>
      <c r="GB68" s="96"/>
      <c r="GC68" s="96"/>
      <c r="GD68" s="96"/>
      <c r="GE68" s="96"/>
      <c r="GF68" s="96"/>
      <c r="GG68" s="96"/>
      <c r="GH68" s="96"/>
      <c r="GI68" s="96"/>
      <c r="GJ68" s="96"/>
      <c r="GK68" s="96"/>
      <c r="GL68" s="96"/>
      <c r="GM68" s="96"/>
      <c r="GN68" s="96"/>
      <c r="GO68" s="96"/>
      <c r="GP68" s="96"/>
      <c r="GQ68" s="96"/>
      <c r="GR68" s="96"/>
      <c r="GS68" s="96"/>
      <c r="GT68" s="96"/>
      <c r="GU68" s="96"/>
      <c r="GV68" s="96"/>
      <c r="GW68" s="96"/>
      <c r="GX68" s="96"/>
      <c r="GY68" s="96"/>
      <c r="GZ68" s="96"/>
      <c r="HA68" s="96"/>
      <c r="HB68" s="96"/>
      <c r="HC68" s="96"/>
      <c r="HD68" s="96"/>
      <c r="HE68" s="96"/>
      <c r="HF68" s="96"/>
      <c r="HG68" s="96"/>
      <c r="HH68" s="96"/>
      <c r="HI68" s="96"/>
      <c r="HJ68" s="96"/>
      <c r="HK68" s="96"/>
      <c r="HL68" s="96"/>
      <c r="HM68" s="96"/>
      <c r="HN68" s="96"/>
      <c r="HO68" s="96"/>
      <c r="HP68" s="96"/>
      <c r="HQ68" s="96"/>
      <c r="HR68" s="96"/>
      <c r="HS68" s="96"/>
      <c r="HT68" s="96"/>
      <c r="HU68" s="96"/>
      <c r="HV68" s="96"/>
      <c r="HW68" s="96"/>
      <c r="HX68" s="96"/>
      <c r="HY68" s="96"/>
      <c r="HZ68" s="96"/>
      <c r="IA68" s="96"/>
      <c r="IB68" s="96"/>
      <c r="IC68" s="96"/>
      <c r="ID68" s="96"/>
      <c r="IE68" s="96"/>
      <c r="IF68" s="96"/>
      <c r="IG68" s="96"/>
      <c r="IH68" s="96"/>
      <c r="II68" s="96"/>
      <c r="IJ68" s="96"/>
      <c r="IK68" s="96"/>
      <c r="IL68" s="96"/>
      <c r="IM68" s="96"/>
      <c r="IN68" s="96"/>
      <c r="IO68" s="96"/>
      <c r="IP68" s="96"/>
      <c r="IQ68" s="96"/>
      <c r="IR68" s="96"/>
      <c r="IS68" s="96"/>
    </row>
    <row r="69" spans="1:253" s="95" customFormat="1" ht="63.75" outlineLevel="1" x14ac:dyDescent="0.2">
      <c r="A69" s="146" t="s">
        <v>142</v>
      </c>
      <c r="B69" s="105" t="s">
        <v>143</v>
      </c>
      <c r="C69" s="149" t="s">
        <v>2</v>
      </c>
      <c r="D69" s="172">
        <v>2</v>
      </c>
      <c r="E69" s="173"/>
      <c r="F69" s="173">
        <f t="shared" si="2"/>
        <v>0</v>
      </c>
      <c r="G69" s="118"/>
      <c r="H69" s="94"/>
      <c r="I69" s="94"/>
      <c r="J69" s="94"/>
      <c r="K69" s="94"/>
      <c r="L69" s="94"/>
      <c r="M69" s="94"/>
      <c r="N69" s="94"/>
      <c r="O69" s="94"/>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96"/>
      <c r="GB69" s="96"/>
      <c r="GC69" s="96"/>
      <c r="GD69" s="96"/>
      <c r="GE69" s="96"/>
      <c r="GF69" s="96"/>
      <c r="GG69" s="96"/>
      <c r="GH69" s="96"/>
      <c r="GI69" s="96"/>
      <c r="GJ69" s="96"/>
      <c r="GK69" s="96"/>
      <c r="GL69" s="96"/>
      <c r="GM69" s="96"/>
      <c r="GN69" s="96"/>
      <c r="GO69" s="96"/>
      <c r="GP69" s="96"/>
      <c r="GQ69" s="96"/>
      <c r="GR69" s="96"/>
      <c r="GS69" s="96"/>
      <c r="GT69" s="96"/>
      <c r="GU69" s="96"/>
      <c r="GV69" s="96"/>
      <c r="GW69" s="96"/>
      <c r="GX69" s="96"/>
      <c r="GY69" s="96"/>
      <c r="GZ69" s="96"/>
      <c r="HA69" s="96"/>
      <c r="HB69" s="96"/>
      <c r="HC69" s="96"/>
      <c r="HD69" s="96"/>
      <c r="HE69" s="96"/>
      <c r="HF69" s="96"/>
      <c r="HG69" s="96"/>
      <c r="HH69" s="96"/>
      <c r="HI69" s="96"/>
      <c r="HJ69" s="96"/>
      <c r="HK69" s="96"/>
      <c r="HL69" s="96"/>
      <c r="HM69" s="96"/>
      <c r="HN69" s="96"/>
      <c r="HO69" s="96"/>
      <c r="HP69" s="96"/>
      <c r="HQ69" s="96"/>
      <c r="HR69" s="96"/>
      <c r="HS69" s="96"/>
      <c r="HT69" s="96"/>
      <c r="HU69" s="96"/>
      <c r="HV69" s="96"/>
      <c r="HW69" s="96"/>
      <c r="HX69" s="96"/>
      <c r="HY69" s="96"/>
      <c r="HZ69" s="96"/>
      <c r="IA69" s="96"/>
      <c r="IB69" s="96"/>
      <c r="IC69" s="96"/>
      <c r="ID69" s="96"/>
      <c r="IE69" s="96"/>
      <c r="IF69" s="96"/>
      <c r="IG69" s="96"/>
      <c r="IH69" s="96"/>
      <c r="II69" s="96"/>
      <c r="IJ69" s="96"/>
      <c r="IK69" s="96"/>
      <c r="IL69" s="96"/>
      <c r="IM69" s="96"/>
      <c r="IN69" s="96"/>
      <c r="IO69" s="96"/>
      <c r="IP69" s="96"/>
      <c r="IQ69" s="96"/>
      <c r="IR69" s="96"/>
      <c r="IS69" s="96"/>
    </row>
    <row r="70" spans="1:253" s="95" customFormat="1" ht="127.5" outlineLevel="1" x14ac:dyDescent="0.2">
      <c r="A70" s="146" t="s">
        <v>149</v>
      </c>
      <c r="B70" s="105" t="s">
        <v>169</v>
      </c>
      <c r="C70" s="149" t="s">
        <v>2</v>
      </c>
      <c r="D70" s="172">
        <v>2</v>
      </c>
      <c r="E70" s="173"/>
      <c r="F70" s="173">
        <f t="shared" si="2"/>
        <v>0</v>
      </c>
      <c r="G70" s="118"/>
      <c r="H70" s="94"/>
      <c r="I70" s="114"/>
      <c r="J70" s="94"/>
      <c r="K70" s="94"/>
      <c r="L70" s="94"/>
      <c r="M70" s="94"/>
      <c r="N70" s="94"/>
      <c r="O70" s="94"/>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c r="GM70" s="96"/>
      <c r="GN70" s="96"/>
      <c r="GO70" s="96"/>
      <c r="GP70" s="96"/>
      <c r="GQ70" s="96"/>
      <c r="GR70" s="96"/>
      <c r="GS70" s="96"/>
      <c r="GT70" s="96"/>
      <c r="GU70" s="96"/>
      <c r="GV70" s="96"/>
      <c r="GW70" s="96"/>
      <c r="GX70" s="96"/>
      <c r="GY70" s="96"/>
      <c r="GZ70" s="96"/>
      <c r="HA70" s="96"/>
      <c r="HB70" s="96"/>
      <c r="HC70" s="96"/>
      <c r="HD70" s="96"/>
      <c r="HE70" s="96"/>
      <c r="HF70" s="96"/>
      <c r="HG70" s="96"/>
      <c r="HH70" s="96"/>
      <c r="HI70" s="96"/>
      <c r="HJ70" s="96"/>
      <c r="HK70" s="96"/>
      <c r="HL70" s="96"/>
      <c r="HM70" s="96"/>
      <c r="HN70" s="96"/>
      <c r="HO70" s="96"/>
      <c r="HP70" s="96"/>
      <c r="HQ70" s="96"/>
      <c r="HR70" s="96"/>
      <c r="HS70" s="96"/>
      <c r="HT70" s="96"/>
      <c r="HU70" s="96"/>
      <c r="HV70" s="96"/>
      <c r="HW70" s="96"/>
      <c r="HX70" s="96"/>
      <c r="HY70" s="96"/>
      <c r="HZ70" s="96"/>
      <c r="IA70" s="96"/>
      <c r="IB70" s="96"/>
      <c r="IC70" s="96"/>
      <c r="ID70" s="96"/>
      <c r="IE70" s="96"/>
      <c r="IF70" s="96"/>
      <c r="IG70" s="96"/>
      <c r="IH70" s="96"/>
      <c r="II70" s="96"/>
      <c r="IJ70" s="96"/>
      <c r="IK70" s="96"/>
      <c r="IL70" s="96"/>
      <c r="IM70" s="96"/>
      <c r="IN70" s="96"/>
      <c r="IO70" s="96"/>
      <c r="IP70" s="96"/>
      <c r="IQ70" s="96"/>
      <c r="IR70" s="96"/>
      <c r="IS70" s="96"/>
    </row>
    <row r="71" spans="1:253" ht="18.75" x14ac:dyDescent="0.2">
      <c r="A71" s="165"/>
      <c r="B71" s="147" t="s">
        <v>38</v>
      </c>
      <c r="C71" s="166"/>
      <c r="D71" s="167"/>
      <c r="E71" s="168"/>
      <c r="F71" s="148">
        <f>SUM(F72:F78)</f>
        <v>0</v>
      </c>
      <c r="G71" s="123"/>
      <c r="H71" s="110"/>
      <c r="I71" s="110"/>
      <c r="J71" s="110"/>
      <c r="K71" s="110"/>
      <c r="L71" s="110"/>
      <c r="M71" s="110"/>
      <c r="N71" s="110"/>
      <c r="O71" s="110"/>
    </row>
    <row r="72" spans="1:253" s="96" customFormat="1" ht="108.75" customHeight="1" outlineLevel="1" x14ac:dyDescent="0.2">
      <c r="A72" s="146" t="s">
        <v>70</v>
      </c>
      <c r="B72" s="105" t="s">
        <v>144</v>
      </c>
      <c r="C72" s="150" t="s">
        <v>71</v>
      </c>
      <c r="D72" s="169">
        <v>2974.27</v>
      </c>
      <c r="E72" s="170"/>
      <c r="F72" s="171">
        <f t="shared" ref="F72:F78" si="3">E72*D72</f>
        <v>0</v>
      </c>
      <c r="G72" s="12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row>
    <row r="73" spans="1:253" s="95" customFormat="1" ht="198" customHeight="1" outlineLevel="1" x14ac:dyDescent="0.2">
      <c r="A73" s="146" t="s">
        <v>72</v>
      </c>
      <c r="B73" s="105" t="s">
        <v>145</v>
      </c>
      <c r="C73" s="149" t="s">
        <v>73</v>
      </c>
      <c r="D73" s="172">
        <v>2221.2800000000002</v>
      </c>
      <c r="E73" s="173"/>
      <c r="F73" s="173">
        <f t="shared" si="3"/>
        <v>0</v>
      </c>
      <c r="G73" s="118"/>
      <c r="H73" s="94"/>
      <c r="I73" s="94"/>
      <c r="J73" s="94"/>
      <c r="K73" s="94"/>
      <c r="L73" s="94"/>
      <c r="M73" s="94"/>
      <c r="N73" s="94"/>
      <c r="O73" s="115"/>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96"/>
      <c r="GB73" s="96"/>
      <c r="GC73" s="96"/>
      <c r="GD73" s="96"/>
      <c r="GE73" s="96"/>
      <c r="GF73" s="96"/>
      <c r="GG73" s="96"/>
      <c r="GH73" s="96"/>
      <c r="GI73" s="96"/>
      <c r="GJ73" s="96"/>
      <c r="GK73" s="96"/>
      <c r="GL73" s="96"/>
      <c r="GM73" s="96"/>
      <c r="GN73" s="96"/>
      <c r="GO73" s="96"/>
      <c r="GP73" s="96"/>
      <c r="GQ73" s="96"/>
      <c r="GR73" s="96"/>
      <c r="GS73" s="96"/>
      <c r="GT73" s="96"/>
      <c r="GU73" s="96"/>
      <c r="GV73" s="96"/>
      <c r="GW73" s="96"/>
      <c r="GX73" s="96"/>
      <c r="GY73" s="96"/>
      <c r="GZ73" s="96"/>
      <c r="HA73" s="96"/>
      <c r="HB73" s="96"/>
      <c r="HC73" s="96"/>
      <c r="HD73" s="96"/>
      <c r="HE73" s="96"/>
      <c r="HF73" s="96"/>
      <c r="HG73" s="96"/>
      <c r="HH73" s="96"/>
      <c r="HI73" s="96"/>
      <c r="HJ73" s="96"/>
      <c r="HK73" s="96"/>
      <c r="HL73" s="96"/>
      <c r="HM73" s="96"/>
      <c r="HN73" s="96"/>
      <c r="HO73" s="96"/>
      <c r="HP73" s="96"/>
      <c r="HQ73" s="96"/>
      <c r="HR73" s="96"/>
      <c r="HS73" s="96"/>
      <c r="HT73" s="96"/>
      <c r="HU73" s="96"/>
      <c r="HV73" s="96"/>
      <c r="HW73" s="96"/>
      <c r="HX73" s="96"/>
      <c r="HY73" s="96"/>
      <c r="HZ73" s="96"/>
      <c r="IA73" s="96"/>
      <c r="IB73" s="96"/>
      <c r="IC73" s="96"/>
      <c r="ID73" s="96"/>
      <c r="IE73" s="96"/>
      <c r="IF73" s="96"/>
      <c r="IG73" s="96"/>
      <c r="IH73" s="96"/>
      <c r="II73" s="96"/>
      <c r="IJ73" s="96"/>
      <c r="IK73" s="96"/>
      <c r="IL73" s="96"/>
      <c r="IM73" s="96"/>
      <c r="IN73" s="96"/>
      <c r="IO73" s="96"/>
      <c r="IP73" s="96"/>
      <c r="IQ73" s="96"/>
      <c r="IR73" s="96"/>
      <c r="IS73" s="96"/>
    </row>
    <row r="74" spans="1:253" s="95" customFormat="1" ht="276" customHeight="1" outlineLevel="1" x14ac:dyDescent="0.2">
      <c r="A74" s="146" t="s">
        <v>74</v>
      </c>
      <c r="B74" s="105" t="s">
        <v>152</v>
      </c>
      <c r="C74" s="149" t="s">
        <v>73</v>
      </c>
      <c r="D74" s="172">
        <v>1060.24</v>
      </c>
      <c r="E74" s="173"/>
      <c r="F74" s="173">
        <f t="shared" si="3"/>
        <v>0</v>
      </c>
      <c r="G74" s="118"/>
      <c r="H74" s="94"/>
      <c r="I74" s="114"/>
      <c r="J74" s="94"/>
      <c r="K74" s="94"/>
      <c r="L74" s="94"/>
      <c r="M74" s="94"/>
      <c r="N74" s="94"/>
      <c r="O74" s="94"/>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96"/>
      <c r="GB74" s="96"/>
      <c r="GC74" s="96"/>
      <c r="GD74" s="96"/>
      <c r="GE74" s="96"/>
      <c r="GF74" s="96"/>
      <c r="GG74" s="96"/>
      <c r="GH74" s="96"/>
      <c r="GI74" s="96"/>
      <c r="GJ74" s="96"/>
      <c r="GK74" s="96"/>
      <c r="GL74" s="96"/>
      <c r="GM74" s="96"/>
      <c r="GN74" s="96"/>
      <c r="GO74" s="96"/>
      <c r="GP74" s="96"/>
      <c r="GQ74" s="96"/>
      <c r="GR74" s="96"/>
      <c r="GS74" s="96"/>
      <c r="GT74" s="96"/>
      <c r="GU74" s="96"/>
      <c r="GV74" s="96"/>
      <c r="GW74" s="96"/>
      <c r="GX74" s="96"/>
      <c r="GY74" s="96"/>
      <c r="GZ74" s="96"/>
      <c r="HA74" s="96"/>
      <c r="HB74" s="96"/>
      <c r="HC74" s="96"/>
      <c r="HD74" s="96"/>
      <c r="HE74" s="96"/>
      <c r="HF74" s="96"/>
      <c r="HG74" s="96"/>
      <c r="HH74" s="96"/>
      <c r="HI74" s="96"/>
      <c r="HJ74" s="96"/>
      <c r="HK74" s="96"/>
      <c r="HL74" s="96"/>
      <c r="HM74" s="96"/>
      <c r="HN74" s="96"/>
      <c r="HO74" s="96"/>
      <c r="HP74" s="96"/>
      <c r="HQ74" s="96"/>
      <c r="HR74" s="96"/>
      <c r="HS74" s="96"/>
      <c r="HT74" s="96"/>
      <c r="HU74" s="96"/>
      <c r="HV74" s="96"/>
      <c r="HW74" s="96"/>
      <c r="HX74" s="96"/>
      <c r="HY74" s="96"/>
      <c r="HZ74" s="96"/>
      <c r="IA74" s="96"/>
      <c r="IB74" s="96"/>
      <c r="IC74" s="96"/>
      <c r="ID74" s="96"/>
      <c r="IE74" s="96"/>
      <c r="IF74" s="96"/>
      <c r="IG74" s="96"/>
      <c r="IH74" s="96"/>
      <c r="II74" s="96"/>
      <c r="IJ74" s="96"/>
      <c r="IK74" s="96"/>
      <c r="IL74" s="96"/>
      <c r="IM74" s="96"/>
      <c r="IN74" s="96"/>
      <c r="IO74" s="96"/>
      <c r="IP74" s="96"/>
      <c r="IQ74" s="96"/>
      <c r="IR74" s="96"/>
      <c r="IS74" s="96"/>
    </row>
    <row r="75" spans="1:253" s="95" customFormat="1" ht="73.5" customHeight="1" outlineLevel="1" x14ac:dyDescent="0.2">
      <c r="A75" s="146" t="s">
        <v>75</v>
      </c>
      <c r="B75" s="105" t="s">
        <v>153</v>
      </c>
      <c r="C75" s="149" t="s">
        <v>77</v>
      </c>
      <c r="D75" s="172">
        <v>6139.75</v>
      </c>
      <c r="E75" s="173"/>
      <c r="F75" s="173">
        <f t="shared" si="3"/>
        <v>0</v>
      </c>
      <c r="G75" s="118"/>
      <c r="H75" s="94"/>
      <c r="I75" s="114"/>
      <c r="J75" s="94"/>
      <c r="K75" s="94"/>
      <c r="L75" s="94"/>
      <c r="M75" s="94"/>
      <c r="N75" s="94"/>
      <c r="O75" s="94"/>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96"/>
      <c r="GB75" s="96"/>
      <c r="GC75" s="96"/>
      <c r="GD75" s="96"/>
      <c r="GE75" s="96"/>
      <c r="GF75" s="96"/>
      <c r="GG75" s="96"/>
      <c r="GH75" s="96"/>
      <c r="GI75" s="96"/>
      <c r="GJ75" s="96"/>
      <c r="GK75" s="96"/>
      <c r="GL75" s="96"/>
      <c r="GM75" s="96"/>
      <c r="GN75" s="96"/>
      <c r="GO75" s="96"/>
      <c r="GP75" s="96"/>
      <c r="GQ75" s="96"/>
      <c r="GR75" s="96"/>
      <c r="GS75" s="96"/>
      <c r="GT75" s="96"/>
      <c r="GU75" s="96"/>
      <c r="GV75" s="96"/>
      <c r="GW75" s="96"/>
      <c r="GX75" s="96"/>
      <c r="GY75" s="96"/>
      <c r="GZ75" s="96"/>
      <c r="HA75" s="96"/>
      <c r="HB75" s="96"/>
      <c r="HC75" s="96"/>
      <c r="HD75" s="96"/>
      <c r="HE75" s="96"/>
      <c r="HF75" s="96"/>
      <c r="HG75" s="96"/>
      <c r="HH75" s="96"/>
      <c r="HI75" s="96"/>
      <c r="HJ75" s="96"/>
      <c r="HK75" s="96"/>
      <c r="HL75" s="96"/>
      <c r="HM75" s="96"/>
      <c r="HN75" s="96"/>
      <c r="HO75" s="96"/>
      <c r="HP75" s="96"/>
      <c r="HQ75" s="96"/>
      <c r="HR75" s="96"/>
      <c r="HS75" s="96"/>
      <c r="HT75" s="96"/>
      <c r="HU75" s="96"/>
      <c r="HV75" s="96"/>
      <c r="HW75" s="96"/>
      <c r="HX75" s="96"/>
      <c r="HY75" s="96"/>
      <c r="HZ75" s="96"/>
      <c r="IA75" s="96"/>
      <c r="IB75" s="96"/>
      <c r="IC75" s="96"/>
      <c r="ID75" s="96"/>
      <c r="IE75" s="96"/>
      <c r="IF75" s="96"/>
      <c r="IG75" s="96"/>
      <c r="IH75" s="96"/>
      <c r="II75" s="96"/>
      <c r="IJ75" s="96"/>
      <c r="IK75" s="96"/>
      <c r="IL75" s="96"/>
      <c r="IM75" s="96"/>
      <c r="IN75" s="96"/>
      <c r="IO75" s="96"/>
      <c r="IP75" s="96"/>
      <c r="IQ75" s="96"/>
      <c r="IR75" s="96"/>
      <c r="IS75" s="96"/>
    </row>
    <row r="76" spans="1:253" s="95" customFormat="1" ht="100.5" customHeight="1" outlineLevel="1" x14ac:dyDescent="0.2">
      <c r="A76" s="146" t="s">
        <v>114</v>
      </c>
      <c r="B76" s="105" t="s">
        <v>150</v>
      </c>
      <c r="C76" s="149" t="s">
        <v>71</v>
      </c>
      <c r="D76" s="172">
        <v>2974.27</v>
      </c>
      <c r="E76" s="173"/>
      <c r="F76" s="173">
        <f t="shared" si="3"/>
        <v>0</v>
      </c>
      <c r="G76" s="118"/>
      <c r="H76" s="94"/>
      <c r="I76" s="94"/>
      <c r="J76" s="94"/>
      <c r="K76" s="94"/>
      <c r="L76" s="94"/>
      <c r="M76" s="94"/>
      <c r="N76" s="94"/>
      <c r="O76" s="94"/>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96"/>
      <c r="GD76" s="96"/>
      <c r="GE76" s="96"/>
      <c r="GF76" s="96"/>
      <c r="GG76" s="96"/>
      <c r="GH76" s="96"/>
      <c r="GI76" s="96"/>
      <c r="GJ76" s="96"/>
      <c r="GK76" s="96"/>
      <c r="GL76" s="96"/>
      <c r="GM76" s="96"/>
      <c r="GN76" s="96"/>
      <c r="GO76" s="96"/>
      <c r="GP76" s="96"/>
      <c r="GQ76" s="96"/>
      <c r="GR76" s="96"/>
      <c r="GS76" s="96"/>
      <c r="GT76" s="96"/>
      <c r="GU76" s="96"/>
      <c r="GV76" s="96"/>
      <c r="GW76" s="96"/>
      <c r="GX76" s="96"/>
      <c r="GY76" s="96"/>
      <c r="GZ76" s="96"/>
      <c r="HA76" s="96"/>
      <c r="HB76" s="96"/>
      <c r="HC76" s="96"/>
      <c r="HD76" s="96"/>
      <c r="HE76" s="96"/>
      <c r="HF76" s="96"/>
      <c r="HG76" s="96"/>
      <c r="HH76" s="96"/>
      <c r="HI76" s="96"/>
      <c r="HJ76" s="96"/>
      <c r="HK76" s="96"/>
      <c r="HL76" s="96"/>
      <c r="HM76" s="96"/>
      <c r="HN76" s="96"/>
      <c r="HO76" s="96"/>
      <c r="HP76" s="96"/>
      <c r="HQ76" s="96"/>
      <c r="HR76" s="96"/>
      <c r="HS76" s="96"/>
      <c r="HT76" s="96"/>
      <c r="HU76" s="96"/>
      <c r="HV76" s="96"/>
      <c r="HW76" s="96"/>
      <c r="HX76" s="96"/>
      <c r="HY76" s="96"/>
      <c r="HZ76" s="96"/>
      <c r="IA76" s="96"/>
      <c r="IB76" s="96"/>
      <c r="IC76" s="96"/>
      <c r="ID76" s="96"/>
      <c r="IE76" s="96"/>
      <c r="IF76" s="96"/>
      <c r="IG76" s="96"/>
      <c r="IH76" s="96"/>
      <c r="II76" s="96"/>
      <c r="IJ76" s="96"/>
      <c r="IK76" s="96"/>
      <c r="IL76" s="96"/>
      <c r="IM76" s="96"/>
      <c r="IN76" s="96"/>
      <c r="IO76" s="96"/>
      <c r="IP76" s="96"/>
      <c r="IQ76" s="96"/>
      <c r="IR76" s="96"/>
      <c r="IS76" s="96"/>
    </row>
    <row r="77" spans="1:253" s="95" customFormat="1" ht="126.75" customHeight="1" outlineLevel="1" x14ac:dyDescent="0.2">
      <c r="A77" s="146" t="s">
        <v>115</v>
      </c>
      <c r="B77" s="105" t="s">
        <v>207</v>
      </c>
      <c r="C77" s="149" t="s">
        <v>71</v>
      </c>
      <c r="D77" s="172">
        <v>2974.27</v>
      </c>
      <c r="E77" s="173"/>
      <c r="F77" s="173">
        <f t="shared" si="3"/>
        <v>0</v>
      </c>
      <c r="G77" s="118"/>
      <c r="H77" s="94"/>
      <c r="I77" s="94"/>
      <c r="J77" s="94"/>
      <c r="K77" s="94"/>
      <c r="L77" s="94"/>
      <c r="M77" s="94"/>
      <c r="N77" s="94"/>
      <c r="O77" s="94"/>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96"/>
      <c r="GB77" s="96"/>
      <c r="GC77" s="96"/>
      <c r="GD77" s="96"/>
      <c r="GE77" s="96"/>
      <c r="GF77" s="96"/>
      <c r="GG77" s="96"/>
      <c r="GH77" s="96"/>
      <c r="GI77" s="96"/>
      <c r="GJ77" s="96"/>
      <c r="GK77" s="96"/>
      <c r="GL77" s="96"/>
      <c r="GM77" s="96"/>
      <c r="GN77" s="96"/>
      <c r="GO77" s="96"/>
      <c r="GP77" s="96"/>
      <c r="GQ77" s="96"/>
      <c r="GR77" s="96"/>
      <c r="GS77" s="96"/>
      <c r="GT77" s="96"/>
      <c r="GU77" s="96"/>
      <c r="GV77" s="96"/>
      <c r="GW77" s="96"/>
      <c r="GX77" s="96"/>
      <c r="GY77" s="96"/>
      <c r="GZ77" s="96"/>
      <c r="HA77" s="96"/>
      <c r="HB77" s="96"/>
      <c r="HC77" s="96"/>
      <c r="HD77" s="96"/>
      <c r="HE77" s="96"/>
      <c r="HF77" s="96"/>
      <c r="HG77" s="96"/>
      <c r="HH77" s="96"/>
      <c r="HI77" s="96"/>
      <c r="HJ77" s="96"/>
      <c r="HK77" s="96"/>
      <c r="HL77" s="96"/>
      <c r="HM77" s="96"/>
      <c r="HN77" s="96"/>
      <c r="HO77" s="96"/>
      <c r="HP77" s="96"/>
      <c r="HQ77" s="96"/>
      <c r="HR77" s="96"/>
      <c r="HS77" s="96"/>
      <c r="HT77" s="96"/>
      <c r="HU77" s="96"/>
      <c r="HV77" s="96"/>
      <c r="HW77" s="96"/>
      <c r="HX77" s="96"/>
      <c r="HY77" s="96"/>
      <c r="HZ77" s="96"/>
      <c r="IA77" s="96"/>
      <c r="IB77" s="96"/>
      <c r="IC77" s="96"/>
      <c r="ID77" s="96"/>
      <c r="IE77" s="96"/>
      <c r="IF77" s="96"/>
      <c r="IG77" s="96"/>
      <c r="IH77" s="96"/>
      <c r="II77" s="96"/>
      <c r="IJ77" s="96"/>
      <c r="IK77" s="96"/>
      <c r="IL77" s="96"/>
      <c r="IM77" s="96"/>
      <c r="IN77" s="96"/>
      <c r="IO77" s="96"/>
      <c r="IP77" s="96"/>
      <c r="IQ77" s="96"/>
      <c r="IR77" s="96"/>
      <c r="IS77" s="96"/>
    </row>
    <row r="78" spans="1:253" s="95" customFormat="1" ht="113.25" customHeight="1" outlineLevel="1" x14ac:dyDescent="0.2">
      <c r="A78" s="146" t="s">
        <v>76</v>
      </c>
      <c r="B78" s="105" t="s">
        <v>151</v>
      </c>
      <c r="C78" s="149" t="s">
        <v>78</v>
      </c>
      <c r="D78" s="172">
        <v>1034.56</v>
      </c>
      <c r="E78" s="173"/>
      <c r="F78" s="173">
        <f t="shared" si="3"/>
        <v>0</v>
      </c>
      <c r="G78" s="118"/>
      <c r="H78" s="94"/>
      <c r="I78" s="114"/>
      <c r="J78" s="94"/>
      <c r="K78" s="94"/>
      <c r="L78" s="94"/>
      <c r="M78" s="94"/>
      <c r="N78" s="94"/>
      <c r="O78" s="94"/>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96"/>
      <c r="GB78" s="96"/>
      <c r="GC78" s="96"/>
      <c r="GD78" s="96"/>
      <c r="GE78" s="96"/>
      <c r="GF78" s="96"/>
      <c r="GG78" s="96"/>
      <c r="GH78" s="96"/>
      <c r="GI78" s="96"/>
      <c r="GJ78" s="96"/>
      <c r="GK78" s="96"/>
      <c r="GL78" s="96"/>
      <c r="GM78" s="96"/>
      <c r="GN78" s="96"/>
      <c r="GO78" s="96"/>
      <c r="GP78" s="96"/>
      <c r="GQ78" s="96"/>
      <c r="GR78" s="96"/>
      <c r="GS78" s="96"/>
      <c r="GT78" s="96"/>
      <c r="GU78" s="96"/>
      <c r="GV78" s="96"/>
      <c r="GW78" s="96"/>
      <c r="GX78" s="96"/>
      <c r="GY78" s="96"/>
      <c r="GZ78" s="96"/>
      <c r="HA78" s="96"/>
      <c r="HB78" s="96"/>
      <c r="HC78" s="96"/>
      <c r="HD78" s="96"/>
      <c r="HE78" s="96"/>
      <c r="HF78" s="96"/>
      <c r="HG78" s="96"/>
      <c r="HH78" s="96"/>
      <c r="HI78" s="96"/>
      <c r="HJ78" s="96"/>
      <c r="HK78" s="96"/>
      <c r="HL78" s="96"/>
      <c r="HM78" s="96"/>
      <c r="HN78" s="96"/>
      <c r="HO78" s="96"/>
      <c r="HP78" s="96"/>
      <c r="HQ78" s="96"/>
      <c r="HR78" s="96"/>
      <c r="HS78" s="96"/>
      <c r="HT78" s="96"/>
      <c r="HU78" s="96"/>
      <c r="HV78" s="96"/>
      <c r="HW78" s="96"/>
      <c r="HX78" s="96"/>
      <c r="HY78" s="96"/>
      <c r="HZ78" s="96"/>
      <c r="IA78" s="96"/>
      <c r="IB78" s="96"/>
      <c r="IC78" s="96"/>
      <c r="ID78" s="96"/>
      <c r="IE78" s="96"/>
      <c r="IF78" s="96"/>
      <c r="IG78" s="96"/>
      <c r="IH78" s="96"/>
      <c r="II78" s="96"/>
      <c r="IJ78" s="96"/>
      <c r="IK78" s="96"/>
      <c r="IL78" s="96"/>
      <c r="IM78" s="96"/>
      <c r="IN78" s="96"/>
      <c r="IO78" s="96"/>
      <c r="IP78" s="96"/>
      <c r="IQ78" s="96"/>
      <c r="IR78" s="96"/>
      <c r="IS78" s="96"/>
    </row>
    <row r="79" spans="1:253" ht="18.75" x14ac:dyDescent="0.2">
      <c r="A79" s="165"/>
      <c r="B79" s="147" t="s">
        <v>79</v>
      </c>
      <c r="C79" s="166"/>
      <c r="D79" s="167"/>
      <c r="E79" s="168"/>
      <c r="F79" s="148">
        <f>SUM(F80:F85)</f>
        <v>0</v>
      </c>
      <c r="G79" s="123"/>
      <c r="H79" s="110"/>
      <c r="I79" s="110"/>
      <c r="J79" s="110"/>
      <c r="K79" s="110"/>
      <c r="L79" s="110"/>
      <c r="M79" s="110"/>
      <c r="N79" s="110"/>
      <c r="O79" s="110"/>
    </row>
    <row r="80" spans="1:253" s="95" customFormat="1" ht="409.5" customHeight="1" outlineLevel="1" x14ac:dyDescent="0.2">
      <c r="A80" s="146" t="s">
        <v>80</v>
      </c>
      <c r="B80" s="105" t="s">
        <v>158</v>
      </c>
      <c r="C80" s="150" t="s">
        <v>71</v>
      </c>
      <c r="D80" s="169">
        <v>2698.02</v>
      </c>
      <c r="E80" s="170"/>
      <c r="F80" s="145">
        <f t="shared" ref="F80:F85" si="4">E80*D80</f>
        <v>0</v>
      </c>
      <c r="G80" s="118"/>
      <c r="H80" s="94"/>
      <c r="I80" s="94"/>
      <c r="J80" s="113"/>
      <c r="K80" s="111"/>
      <c r="L80" s="114"/>
      <c r="M80" s="94"/>
      <c r="N80" s="94"/>
      <c r="O80" s="94"/>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W80" s="96"/>
      <c r="EX80" s="96"/>
      <c r="EY80" s="96"/>
      <c r="EZ80" s="96"/>
      <c r="FA80" s="96"/>
      <c r="FB80" s="96"/>
      <c r="FC80" s="96"/>
      <c r="FD80" s="96"/>
      <c r="FE80" s="96"/>
      <c r="FF80" s="96"/>
      <c r="FG80" s="96"/>
      <c r="FH80" s="96"/>
      <c r="FI80" s="96"/>
      <c r="FJ80" s="96"/>
      <c r="FK80" s="96"/>
      <c r="FL80" s="96"/>
      <c r="FM80" s="96"/>
      <c r="FN80" s="96"/>
      <c r="FO80" s="96"/>
      <c r="FP80" s="96"/>
      <c r="FQ80" s="96"/>
      <c r="FR80" s="96"/>
      <c r="FS80" s="96"/>
      <c r="FT80" s="96"/>
      <c r="FU80" s="96"/>
      <c r="FV80" s="96"/>
      <c r="FW80" s="96"/>
      <c r="FX80" s="96"/>
      <c r="FY80" s="96"/>
      <c r="FZ80" s="96"/>
      <c r="GA80" s="96"/>
      <c r="GB80" s="96"/>
      <c r="GC80" s="96"/>
      <c r="GD80" s="96"/>
      <c r="GE80" s="96"/>
      <c r="GF80" s="96"/>
      <c r="GG80" s="96"/>
      <c r="GH80" s="96"/>
      <c r="GI80" s="96"/>
      <c r="GJ80" s="96"/>
      <c r="GK80" s="96"/>
      <c r="GL80" s="96"/>
      <c r="GM80" s="96"/>
      <c r="GN80" s="96"/>
      <c r="GO80" s="96"/>
      <c r="GP80" s="96"/>
      <c r="GQ80" s="96"/>
      <c r="GR80" s="96"/>
      <c r="GS80" s="96"/>
      <c r="GT80" s="96"/>
      <c r="GU80" s="96"/>
      <c r="GV80" s="96"/>
      <c r="GW80" s="96"/>
      <c r="GX80" s="96"/>
      <c r="GY80" s="96"/>
      <c r="GZ80" s="96"/>
      <c r="HA80" s="96"/>
      <c r="HB80" s="96"/>
      <c r="HC80" s="96"/>
      <c r="HD80" s="96"/>
      <c r="HE80" s="96"/>
      <c r="HF80" s="96"/>
      <c r="HG80" s="96"/>
      <c r="HH80" s="96"/>
      <c r="HI80" s="96"/>
      <c r="HJ80" s="96"/>
      <c r="HK80" s="96"/>
      <c r="HL80" s="96"/>
      <c r="HM80" s="96"/>
      <c r="HN80" s="96"/>
      <c r="HO80" s="96"/>
      <c r="HP80" s="96"/>
      <c r="HQ80" s="96"/>
      <c r="HR80" s="96"/>
      <c r="HS80" s="96"/>
      <c r="HT80" s="96"/>
      <c r="HU80" s="96"/>
      <c r="HV80" s="96"/>
      <c r="HW80" s="96"/>
      <c r="HX80" s="96"/>
      <c r="HY80" s="96"/>
      <c r="HZ80" s="96"/>
      <c r="IA80" s="96"/>
      <c r="IB80" s="96"/>
      <c r="IC80" s="96"/>
      <c r="ID80" s="96"/>
      <c r="IE80" s="96"/>
      <c r="IF80" s="96"/>
      <c r="IG80" s="96"/>
      <c r="IH80" s="96"/>
      <c r="II80" s="96"/>
      <c r="IJ80" s="96"/>
      <c r="IK80" s="96"/>
      <c r="IL80" s="96"/>
      <c r="IM80" s="96"/>
      <c r="IN80" s="96"/>
      <c r="IO80" s="96"/>
      <c r="IP80" s="96"/>
      <c r="IQ80" s="96"/>
      <c r="IR80" s="96"/>
      <c r="IS80" s="96"/>
    </row>
    <row r="81" spans="1:253" s="95" customFormat="1" ht="69" customHeight="1" outlineLevel="1" x14ac:dyDescent="0.2">
      <c r="A81" s="146" t="s">
        <v>81</v>
      </c>
      <c r="B81" s="105" t="s">
        <v>157</v>
      </c>
      <c r="C81" s="149" t="s">
        <v>82</v>
      </c>
      <c r="D81" s="172">
        <v>36.979999999999997</v>
      </c>
      <c r="E81" s="173"/>
      <c r="F81" s="173">
        <f t="shared" si="4"/>
        <v>0</v>
      </c>
      <c r="G81" s="118"/>
      <c r="H81" s="94"/>
      <c r="I81" s="94"/>
      <c r="J81" s="94"/>
      <c r="K81" s="94"/>
      <c r="L81" s="94"/>
      <c r="M81" s="94"/>
      <c r="DQ81" s="96"/>
      <c r="DR81" s="96"/>
      <c r="DS81" s="96"/>
      <c r="DT81" s="96"/>
      <c r="DU81" s="96"/>
      <c r="DV81" s="96"/>
      <c r="DW81" s="96"/>
      <c r="DX81" s="96"/>
      <c r="DY81" s="96"/>
      <c r="DZ81" s="96"/>
      <c r="EA81" s="96"/>
      <c r="EB81" s="96"/>
      <c r="EC81" s="96"/>
      <c r="ED81" s="96"/>
      <c r="EE81" s="96"/>
      <c r="EF81" s="96"/>
      <c r="EG81" s="96"/>
      <c r="EH81" s="96"/>
      <c r="EI81" s="96"/>
      <c r="EJ81" s="96"/>
      <c r="EK81" s="96"/>
      <c r="EL81" s="96"/>
      <c r="EM81" s="96"/>
      <c r="EN81" s="96"/>
      <c r="EO81" s="96"/>
      <c r="EP81" s="96"/>
      <c r="EQ81" s="96"/>
      <c r="ER81" s="96"/>
      <c r="ES81" s="96"/>
      <c r="ET81" s="96"/>
      <c r="EU81" s="96"/>
      <c r="EV81" s="96"/>
      <c r="EW81" s="96"/>
      <c r="EX81" s="96"/>
      <c r="EY81" s="96"/>
      <c r="EZ81" s="96"/>
      <c r="FA81" s="96"/>
      <c r="FB81" s="96"/>
      <c r="FC81" s="96"/>
      <c r="FD81" s="96"/>
      <c r="FE81" s="96"/>
      <c r="FF81" s="96"/>
      <c r="FG81" s="96"/>
      <c r="FH81" s="96"/>
      <c r="FI81" s="96"/>
      <c r="FJ81" s="96"/>
      <c r="FK81" s="96"/>
      <c r="FL81" s="96"/>
      <c r="FM81" s="96"/>
      <c r="FN81" s="96"/>
      <c r="FO81" s="96"/>
      <c r="FP81" s="96"/>
      <c r="FQ81" s="96"/>
      <c r="FR81" s="96"/>
      <c r="FS81" s="96"/>
      <c r="FT81" s="96"/>
      <c r="FU81" s="96"/>
      <c r="FV81" s="96"/>
      <c r="FW81" s="96"/>
      <c r="FX81" s="96"/>
      <c r="FY81" s="96"/>
      <c r="FZ81" s="96"/>
      <c r="GA81" s="96"/>
      <c r="GB81" s="96"/>
      <c r="GC81" s="96"/>
      <c r="GD81" s="96"/>
      <c r="GE81" s="96"/>
      <c r="GF81" s="96"/>
      <c r="GG81" s="96"/>
      <c r="GH81" s="96"/>
      <c r="GI81" s="96"/>
      <c r="GJ81" s="96"/>
      <c r="GK81" s="96"/>
      <c r="GL81" s="96"/>
      <c r="GM81" s="96"/>
      <c r="GN81" s="96"/>
      <c r="GO81" s="96"/>
      <c r="GP81" s="96"/>
      <c r="GQ81" s="96"/>
      <c r="GR81" s="96"/>
      <c r="GS81" s="96"/>
      <c r="GT81" s="96"/>
      <c r="GU81" s="96"/>
      <c r="GV81" s="96"/>
      <c r="GW81" s="96"/>
      <c r="GX81" s="96"/>
      <c r="GY81" s="96"/>
      <c r="GZ81" s="96"/>
      <c r="HA81" s="96"/>
      <c r="HB81" s="96"/>
      <c r="HC81" s="96"/>
      <c r="HD81" s="96"/>
      <c r="HE81" s="96"/>
      <c r="HF81" s="96"/>
      <c r="HG81" s="96"/>
      <c r="HH81" s="96"/>
      <c r="HI81" s="96"/>
      <c r="HJ81" s="96"/>
      <c r="HK81" s="96"/>
      <c r="HL81" s="96"/>
      <c r="HM81" s="96"/>
      <c r="HN81" s="96"/>
      <c r="HO81" s="96"/>
      <c r="HP81" s="96"/>
      <c r="HQ81" s="96"/>
      <c r="HR81" s="96"/>
      <c r="HS81" s="96"/>
      <c r="HT81" s="96"/>
      <c r="HU81" s="96"/>
      <c r="HV81" s="96"/>
      <c r="HW81" s="96"/>
      <c r="HX81" s="96"/>
      <c r="HY81" s="96"/>
      <c r="HZ81" s="96"/>
      <c r="IA81" s="96"/>
      <c r="IB81" s="96"/>
      <c r="IC81" s="96"/>
      <c r="ID81" s="96"/>
      <c r="IE81" s="96"/>
      <c r="IF81" s="96"/>
      <c r="IG81" s="96"/>
      <c r="IH81" s="96"/>
      <c r="II81" s="96"/>
      <c r="IJ81" s="96"/>
      <c r="IK81" s="96"/>
      <c r="IL81" s="96"/>
      <c r="IM81" s="96"/>
      <c r="IN81" s="96"/>
      <c r="IO81" s="96"/>
      <c r="IP81" s="96"/>
      <c r="IQ81" s="96"/>
      <c r="IR81" s="96"/>
      <c r="IS81" s="96"/>
    </row>
    <row r="82" spans="1:253" s="95" customFormat="1" ht="81" customHeight="1" outlineLevel="1" x14ac:dyDescent="0.2">
      <c r="A82" s="146" t="s">
        <v>112</v>
      </c>
      <c r="B82" s="105" t="s">
        <v>154</v>
      </c>
      <c r="C82" s="149" t="s">
        <v>83</v>
      </c>
      <c r="D82" s="172">
        <v>34</v>
      </c>
      <c r="E82" s="173"/>
      <c r="F82" s="173">
        <f t="shared" si="4"/>
        <v>0</v>
      </c>
      <c r="G82" s="118"/>
      <c r="H82" s="94"/>
      <c r="I82" s="94"/>
      <c r="J82" s="94"/>
      <c r="K82" s="94"/>
      <c r="L82" s="94"/>
      <c r="M82" s="94"/>
      <c r="DQ82" s="96"/>
      <c r="DR82" s="96"/>
      <c r="DS82" s="96"/>
      <c r="DT82" s="96"/>
      <c r="DU82" s="96"/>
      <c r="DV82" s="96"/>
      <c r="DW82" s="96"/>
      <c r="DX82" s="96"/>
      <c r="DY82" s="96"/>
      <c r="DZ82" s="96"/>
      <c r="EA82" s="96"/>
      <c r="EB82" s="96"/>
      <c r="EC82" s="96"/>
      <c r="ED82" s="96"/>
      <c r="EE82" s="96"/>
      <c r="EF82" s="96"/>
      <c r="EG82" s="96"/>
      <c r="EH82" s="96"/>
      <c r="EI82" s="96"/>
      <c r="EJ82" s="96"/>
      <c r="EK82" s="96"/>
      <c r="EL82" s="96"/>
      <c r="EM82" s="96"/>
      <c r="EN82" s="96"/>
      <c r="EO82" s="96"/>
      <c r="EP82" s="96"/>
      <c r="EQ82" s="96"/>
      <c r="ER82" s="96"/>
      <c r="ES82" s="96"/>
      <c r="ET82" s="96"/>
      <c r="EU82" s="96"/>
      <c r="EV82" s="96"/>
      <c r="EW82" s="96"/>
      <c r="EX82" s="96"/>
      <c r="EY82" s="96"/>
      <c r="EZ82" s="96"/>
      <c r="FA82" s="96"/>
      <c r="FB82" s="96"/>
      <c r="FC82" s="96"/>
      <c r="FD82" s="96"/>
      <c r="FE82" s="96"/>
      <c r="FF82" s="96"/>
      <c r="FG82" s="96"/>
      <c r="FH82" s="96"/>
      <c r="FI82" s="96"/>
      <c r="FJ82" s="96"/>
      <c r="FK82" s="96"/>
      <c r="FL82" s="96"/>
      <c r="FM82" s="96"/>
      <c r="FN82" s="96"/>
      <c r="FO82" s="96"/>
      <c r="FP82" s="96"/>
      <c r="FQ82" s="96"/>
      <c r="FR82" s="96"/>
      <c r="FS82" s="96"/>
      <c r="FT82" s="96"/>
      <c r="FU82" s="96"/>
      <c r="FV82" s="96"/>
      <c r="FW82" s="96"/>
      <c r="FX82" s="96"/>
      <c r="FY82" s="96"/>
      <c r="FZ82" s="96"/>
      <c r="GA82" s="96"/>
      <c r="GB82" s="96"/>
      <c r="GC82" s="96"/>
      <c r="GD82" s="96"/>
      <c r="GE82" s="96"/>
      <c r="GF82" s="96"/>
      <c r="GG82" s="96"/>
      <c r="GH82" s="96"/>
      <c r="GI82" s="96"/>
      <c r="GJ82" s="96"/>
      <c r="GK82" s="96"/>
      <c r="GL82" s="96"/>
      <c r="GM82" s="96"/>
      <c r="GN82" s="96"/>
      <c r="GO82" s="96"/>
      <c r="GP82" s="96"/>
      <c r="GQ82" s="96"/>
      <c r="GR82" s="96"/>
      <c r="GS82" s="96"/>
      <c r="GT82" s="96"/>
      <c r="GU82" s="96"/>
      <c r="GV82" s="96"/>
      <c r="GW82" s="96"/>
      <c r="GX82" s="96"/>
      <c r="GY82" s="96"/>
      <c r="GZ82" s="96"/>
      <c r="HA82" s="96"/>
      <c r="HB82" s="96"/>
      <c r="HC82" s="96"/>
      <c r="HD82" s="96"/>
      <c r="HE82" s="96"/>
      <c r="HF82" s="96"/>
      <c r="HG82" s="96"/>
      <c r="HH82" s="96"/>
      <c r="HI82" s="96"/>
      <c r="HJ82" s="96"/>
      <c r="HK82" s="96"/>
      <c r="HL82" s="96"/>
      <c r="HM82" s="96"/>
      <c r="HN82" s="96"/>
      <c r="HO82" s="96"/>
      <c r="HP82" s="96"/>
      <c r="HQ82" s="96"/>
      <c r="HR82" s="96"/>
      <c r="HS82" s="96"/>
      <c r="HT82" s="96"/>
      <c r="HU82" s="96"/>
      <c r="HV82" s="96"/>
      <c r="HW82" s="96"/>
      <c r="HX82" s="96"/>
      <c r="HY82" s="96"/>
      <c r="HZ82" s="96"/>
      <c r="IA82" s="96"/>
      <c r="IB82" s="96"/>
      <c r="IC82" s="96"/>
      <c r="ID82" s="96"/>
      <c r="IE82" s="96"/>
      <c r="IF82" s="96"/>
      <c r="IG82" s="96"/>
      <c r="IH82" s="96"/>
      <c r="II82" s="96"/>
      <c r="IJ82" s="96"/>
      <c r="IK82" s="96"/>
      <c r="IL82" s="96"/>
      <c r="IM82" s="96"/>
      <c r="IN82" s="96"/>
      <c r="IO82" s="96"/>
      <c r="IP82" s="96"/>
      <c r="IQ82" s="96"/>
      <c r="IR82" s="96"/>
      <c r="IS82" s="96"/>
    </row>
    <row r="83" spans="1:253" s="95" customFormat="1" ht="113.25" customHeight="1" outlineLevel="1" x14ac:dyDescent="0.2">
      <c r="A83" s="146" t="s">
        <v>113</v>
      </c>
      <c r="B83" s="105" t="s">
        <v>155</v>
      </c>
      <c r="C83" s="150" t="s">
        <v>86</v>
      </c>
      <c r="D83" s="169">
        <v>36.979999999999997</v>
      </c>
      <c r="E83" s="170"/>
      <c r="F83" s="145">
        <f t="shared" si="4"/>
        <v>0</v>
      </c>
      <c r="G83" s="118"/>
      <c r="H83" s="94"/>
      <c r="I83" s="94"/>
      <c r="J83" s="94"/>
      <c r="K83" s="94"/>
      <c r="L83" s="94"/>
      <c r="M83" s="94"/>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6"/>
      <c r="ET83" s="96"/>
      <c r="EU83" s="96"/>
      <c r="EV83" s="96"/>
      <c r="EW83" s="96"/>
      <c r="EX83" s="96"/>
      <c r="EY83" s="96"/>
      <c r="EZ83" s="96"/>
      <c r="FA83" s="96"/>
      <c r="FB83" s="96"/>
      <c r="FC83" s="96"/>
      <c r="FD83" s="96"/>
      <c r="FE83" s="96"/>
      <c r="FF83" s="96"/>
      <c r="FG83" s="96"/>
      <c r="FH83" s="96"/>
      <c r="FI83" s="96"/>
      <c r="FJ83" s="96"/>
      <c r="FK83" s="96"/>
      <c r="FL83" s="96"/>
      <c r="FM83" s="96"/>
      <c r="FN83" s="96"/>
      <c r="FO83" s="96"/>
      <c r="FP83" s="96"/>
      <c r="FQ83" s="96"/>
      <c r="FR83" s="96"/>
      <c r="FS83" s="96"/>
      <c r="FT83" s="96"/>
      <c r="FU83" s="96"/>
      <c r="FV83" s="96"/>
      <c r="FW83" s="96"/>
      <c r="FX83" s="96"/>
      <c r="FY83" s="96"/>
      <c r="FZ83" s="96"/>
      <c r="GA83" s="96"/>
      <c r="GB83" s="96"/>
      <c r="GC83" s="96"/>
      <c r="GD83" s="96"/>
      <c r="GE83" s="96"/>
      <c r="GF83" s="96"/>
      <c r="GG83" s="96"/>
      <c r="GH83" s="96"/>
      <c r="GI83" s="96"/>
      <c r="GJ83" s="96"/>
      <c r="GK83" s="96"/>
      <c r="GL83" s="96"/>
      <c r="GM83" s="96"/>
      <c r="GN83" s="96"/>
      <c r="GO83" s="96"/>
      <c r="GP83" s="96"/>
      <c r="GQ83" s="96"/>
      <c r="GR83" s="96"/>
      <c r="GS83" s="96"/>
      <c r="GT83" s="96"/>
      <c r="GU83" s="96"/>
      <c r="GV83" s="96"/>
      <c r="GW83" s="96"/>
      <c r="GX83" s="96"/>
      <c r="GY83" s="96"/>
      <c r="GZ83" s="96"/>
      <c r="HA83" s="96"/>
      <c r="HB83" s="96"/>
      <c r="HC83" s="96"/>
      <c r="HD83" s="96"/>
      <c r="HE83" s="96"/>
      <c r="HF83" s="96"/>
      <c r="HG83" s="96"/>
      <c r="HH83" s="96"/>
      <c r="HI83" s="96"/>
      <c r="HJ83" s="96"/>
      <c r="HK83" s="96"/>
      <c r="HL83" s="96"/>
      <c r="HM83" s="96"/>
      <c r="HN83" s="96"/>
      <c r="HO83" s="96"/>
      <c r="HP83" s="96"/>
      <c r="HQ83" s="96"/>
      <c r="HR83" s="96"/>
      <c r="HS83" s="96"/>
      <c r="HT83" s="96"/>
      <c r="HU83" s="96"/>
      <c r="HV83" s="96"/>
      <c r="HW83" s="96"/>
      <c r="HX83" s="96"/>
      <c r="HY83" s="96"/>
      <c r="HZ83" s="96"/>
      <c r="IA83" s="96"/>
      <c r="IB83" s="96"/>
      <c r="IC83" s="96"/>
      <c r="ID83" s="96"/>
      <c r="IE83" s="96"/>
      <c r="IF83" s="96"/>
      <c r="IG83" s="96"/>
      <c r="IH83" s="96"/>
      <c r="II83" s="96"/>
      <c r="IJ83" s="96"/>
      <c r="IK83" s="96"/>
      <c r="IL83" s="96"/>
      <c r="IM83" s="96"/>
      <c r="IN83" s="96"/>
      <c r="IO83" s="96"/>
      <c r="IP83" s="96"/>
      <c r="IQ83" s="96"/>
      <c r="IR83" s="96"/>
      <c r="IS83" s="96"/>
    </row>
    <row r="84" spans="1:253" s="95" customFormat="1" ht="177" customHeight="1" outlineLevel="1" x14ac:dyDescent="0.2">
      <c r="A84" s="146" t="s">
        <v>84</v>
      </c>
      <c r="B84" s="137" t="s">
        <v>156</v>
      </c>
      <c r="C84" s="150" t="s">
        <v>71</v>
      </c>
      <c r="D84" s="169">
        <v>36.979999999999997</v>
      </c>
      <c r="E84" s="170"/>
      <c r="F84" s="145">
        <f t="shared" si="4"/>
        <v>0</v>
      </c>
      <c r="G84" s="126"/>
      <c r="DQ84" s="96"/>
      <c r="DR84" s="96"/>
      <c r="DS84" s="96"/>
      <c r="DT84" s="96"/>
      <c r="DU84" s="96"/>
      <c r="DV84" s="96"/>
      <c r="DW84" s="96"/>
      <c r="DX84" s="96"/>
      <c r="DY84" s="96"/>
      <c r="DZ84" s="96"/>
      <c r="EA84" s="96"/>
      <c r="EB84" s="96"/>
      <c r="EC84" s="96"/>
      <c r="ED84" s="96"/>
      <c r="EE84" s="96"/>
      <c r="EF84" s="96"/>
      <c r="EG84" s="96"/>
      <c r="EH84" s="96"/>
      <c r="EI84" s="96"/>
      <c r="EJ84" s="96"/>
      <c r="EK84" s="96"/>
      <c r="EL84" s="96"/>
      <c r="EM84" s="96"/>
      <c r="EN84" s="96"/>
      <c r="EO84" s="96"/>
      <c r="EP84" s="96"/>
      <c r="EQ84" s="96"/>
      <c r="ER84" s="96"/>
      <c r="ES84" s="96"/>
      <c r="ET84" s="96"/>
      <c r="EU84" s="96"/>
      <c r="EV84" s="96"/>
      <c r="EW84" s="96"/>
      <c r="EX84" s="96"/>
      <c r="EY84" s="96"/>
      <c r="EZ84" s="96"/>
      <c r="FA84" s="96"/>
      <c r="FB84" s="96"/>
      <c r="FC84" s="96"/>
      <c r="FD84" s="96"/>
      <c r="FE84" s="96"/>
      <c r="FF84" s="96"/>
      <c r="FG84" s="96"/>
      <c r="FH84" s="96"/>
      <c r="FI84" s="96"/>
      <c r="FJ84" s="96"/>
      <c r="FK84" s="96"/>
      <c r="FL84" s="96"/>
      <c r="FM84" s="96"/>
      <c r="FN84" s="96"/>
      <c r="FO84" s="96"/>
      <c r="FP84" s="96"/>
      <c r="FQ84" s="96"/>
      <c r="FR84" s="96"/>
      <c r="FS84" s="96"/>
      <c r="FT84" s="96"/>
      <c r="FU84" s="96"/>
      <c r="FV84" s="96"/>
      <c r="FW84" s="96"/>
      <c r="FX84" s="96"/>
      <c r="FY84" s="96"/>
      <c r="FZ84" s="96"/>
      <c r="GA84" s="96"/>
      <c r="GB84" s="96"/>
      <c r="GC84" s="96"/>
      <c r="GD84" s="96"/>
      <c r="GE84" s="96"/>
      <c r="GF84" s="96"/>
      <c r="GG84" s="96"/>
      <c r="GH84" s="96"/>
      <c r="GI84" s="96"/>
      <c r="GJ84" s="96"/>
      <c r="GK84" s="96"/>
      <c r="GL84" s="96"/>
      <c r="GM84" s="96"/>
      <c r="GN84" s="96"/>
      <c r="GO84" s="96"/>
      <c r="GP84" s="96"/>
      <c r="GQ84" s="96"/>
      <c r="GR84" s="96"/>
      <c r="GS84" s="96"/>
      <c r="GT84" s="96"/>
      <c r="GU84" s="96"/>
      <c r="GV84" s="96"/>
      <c r="GW84" s="96"/>
      <c r="GX84" s="96"/>
      <c r="GY84" s="96"/>
      <c r="GZ84" s="96"/>
      <c r="HA84" s="96"/>
      <c r="HB84" s="96"/>
      <c r="HC84" s="96"/>
      <c r="HD84" s="96"/>
      <c r="HE84" s="96"/>
      <c r="HF84" s="96"/>
      <c r="HG84" s="96"/>
      <c r="HH84" s="96"/>
      <c r="HI84" s="96"/>
      <c r="HJ84" s="96"/>
      <c r="HK84" s="96"/>
      <c r="HL84" s="96"/>
      <c r="HM84" s="96"/>
      <c r="HN84" s="96"/>
      <c r="HO84" s="96"/>
      <c r="HP84" s="96"/>
      <c r="HQ84" s="96"/>
      <c r="HR84" s="96"/>
      <c r="HS84" s="96"/>
      <c r="HT84" s="96"/>
      <c r="HU84" s="96"/>
      <c r="HV84" s="96"/>
      <c r="HW84" s="96"/>
      <c r="HX84" s="96"/>
      <c r="HY84" s="96"/>
      <c r="HZ84" s="96"/>
      <c r="IA84" s="96"/>
      <c r="IB84" s="96"/>
      <c r="IC84" s="96"/>
      <c r="ID84" s="96"/>
      <c r="IE84" s="96"/>
      <c r="IF84" s="96"/>
      <c r="IG84" s="96"/>
      <c r="IH84" s="96"/>
      <c r="II84" s="96"/>
      <c r="IJ84" s="96"/>
      <c r="IK84" s="96"/>
      <c r="IL84" s="96"/>
      <c r="IM84" s="96"/>
      <c r="IN84" s="96"/>
      <c r="IO84" s="96"/>
      <c r="IP84" s="96"/>
      <c r="IQ84" s="96"/>
      <c r="IR84" s="96"/>
      <c r="IS84" s="96"/>
    </row>
    <row r="85" spans="1:253" s="95" customFormat="1" ht="57.75" customHeight="1" outlineLevel="1" x14ac:dyDescent="0.2">
      <c r="A85" s="146" t="s">
        <v>85</v>
      </c>
      <c r="B85" s="137" t="s">
        <v>159</v>
      </c>
      <c r="C85" s="150" t="s">
        <v>71</v>
      </c>
      <c r="D85" s="169">
        <v>4848.95</v>
      </c>
      <c r="E85" s="170"/>
      <c r="F85" s="145">
        <f t="shared" si="4"/>
        <v>0</v>
      </c>
      <c r="G85" s="126"/>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6"/>
      <c r="EO85" s="96"/>
      <c r="EP85" s="96"/>
      <c r="EQ85" s="96"/>
      <c r="ER85" s="96"/>
      <c r="ES85" s="96"/>
      <c r="ET85" s="96"/>
      <c r="EU85" s="96"/>
      <c r="EV85" s="96"/>
      <c r="EW85" s="96"/>
      <c r="EX85" s="96"/>
      <c r="EY85" s="96"/>
      <c r="EZ85" s="96"/>
      <c r="FA85" s="96"/>
      <c r="FB85" s="96"/>
      <c r="FC85" s="96"/>
      <c r="FD85" s="96"/>
      <c r="FE85" s="96"/>
      <c r="FF85" s="96"/>
      <c r="FG85" s="96"/>
      <c r="FH85" s="96"/>
      <c r="FI85" s="96"/>
      <c r="FJ85" s="96"/>
      <c r="FK85" s="96"/>
      <c r="FL85" s="96"/>
      <c r="FM85" s="96"/>
      <c r="FN85" s="96"/>
      <c r="FO85" s="96"/>
      <c r="FP85" s="96"/>
      <c r="FQ85" s="96"/>
      <c r="FR85" s="96"/>
      <c r="FS85" s="96"/>
      <c r="FT85" s="96"/>
      <c r="FU85" s="96"/>
      <c r="FV85" s="96"/>
      <c r="FW85" s="96"/>
      <c r="FX85" s="96"/>
      <c r="FY85" s="96"/>
      <c r="FZ85" s="96"/>
      <c r="GA85" s="96"/>
      <c r="GB85" s="96"/>
      <c r="GC85" s="96"/>
      <c r="GD85" s="96"/>
      <c r="GE85" s="96"/>
      <c r="GF85" s="96"/>
      <c r="GG85" s="96"/>
      <c r="GH85" s="96"/>
      <c r="GI85" s="96"/>
      <c r="GJ85" s="96"/>
      <c r="GK85" s="96"/>
      <c r="GL85" s="96"/>
      <c r="GM85" s="96"/>
      <c r="GN85" s="96"/>
      <c r="GO85" s="96"/>
      <c r="GP85" s="96"/>
      <c r="GQ85" s="96"/>
      <c r="GR85" s="96"/>
      <c r="GS85" s="96"/>
      <c r="GT85" s="96"/>
      <c r="GU85" s="96"/>
      <c r="GV85" s="96"/>
      <c r="GW85" s="96"/>
      <c r="GX85" s="96"/>
      <c r="GY85" s="96"/>
      <c r="GZ85" s="96"/>
      <c r="HA85" s="96"/>
      <c r="HB85" s="96"/>
      <c r="HC85" s="96"/>
      <c r="HD85" s="96"/>
      <c r="HE85" s="96"/>
      <c r="HF85" s="96"/>
      <c r="HG85" s="96"/>
      <c r="HH85" s="96"/>
      <c r="HI85" s="96"/>
      <c r="HJ85" s="96"/>
      <c r="HK85" s="96"/>
      <c r="HL85" s="96"/>
      <c r="HM85" s="96"/>
      <c r="HN85" s="96"/>
      <c r="HO85" s="96"/>
      <c r="HP85" s="96"/>
      <c r="HQ85" s="96"/>
      <c r="HR85" s="96"/>
      <c r="HS85" s="96"/>
      <c r="HT85" s="96"/>
      <c r="HU85" s="96"/>
      <c r="HV85" s="96"/>
      <c r="HW85" s="96"/>
      <c r="HX85" s="96"/>
      <c r="HY85" s="96"/>
      <c r="HZ85" s="96"/>
      <c r="IA85" s="96"/>
      <c r="IB85" s="96"/>
      <c r="IC85" s="96"/>
      <c r="ID85" s="96"/>
      <c r="IE85" s="96"/>
      <c r="IF85" s="96"/>
      <c r="IG85" s="96"/>
      <c r="IH85" s="96"/>
      <c r="II85" s="96"/>
      <c r="IJ85" s="96"/>
      <c r="IK85" s="96"/>
      <c r="IL85" s="96"/>
      <c r="IM85" s="96"/>
      <c r="IN85" s="96"/>
      <c r="IO85" s="96"/>
      <c r="IP85" s="96"/>
      <c r="IQ85" s="96"/>
      <c r="IR85" s="96"/>
      <c r="IS85" s="96"/>
    </row>
    <row r="86" spans="1:253" ht="18.75" x14ac:dyDescent="0.2">
      <c r="A86" s="165"/>
      <c r="B86" s="147" t="s">
        <v>87</v>
      </c>
      <c r="C86" s="166"/>
      <c r="D86" s="167"/>
      <c r="E86" s="168"/>
      <c r="F86" s="148">
        <f>SUM(F87:F87)</f>
        <v>0</v>
      </c>
      <c r="G86" s="127"/>
      <c r="H86" s="110"/>
      <c r="I86" s="110"/>
      <c r="J86" s="112"/>
      <c r="K86" s="110"/>
      <c r="L86" s="110"/>
      <c r="M86" s="110"/>
      <c r="N86" s="110"/>
      <c r="O86" s="110"/>
      <c r="P86" s="110"/>
    </row>
    <row r="87" spans="1:253" s="95" customFormat="1" ht="117" customHeight="1" outlineLevel="1" x14ac:dyDescent="0.2">
      <c r="A87" s="146" t="s">
        <v>88</v>
      </c>
      <c r="B87" s="105" t="s">
        <v>191</v>
      </c>
      <c r="C87" s="149" t="s">
        <v>86</v>
      </c>
      <c r="D87" s="172">
        <v>611.69000000000005</v>
      </c>
      <c r="E87" s="173"/>
      <c r="F87" s="173">
        <f>E87*D87</f>
        <v>0</v>
      </c>
      <c r="G87" s="118"/>
      <c r="H87" s="94"/>
      <c r="I87" s="94"/>
      <c r="J87" s="94"/>
      <c r="K87" s="94"/>
      <c r="L87" s="94"/>
      <c r="M87" s="94"/>
      <c r="N87" s="94"/>
      <c r="O87" s="94"/>
      <c r="P87" s="94"/>
      <c r="DQ87" s="96"/>
      <c r="DR87" s="96"/>
      <c r="DS87" s="96"/>
      <c r="DT87" s="96"/>
      <c r="DU87" s="96"/>
      <c r="DV87" s="96"/>
      <c r="DW87" s="96"/>
      <c r="DX87" s="96"/>
      <c r="DY87" s="96"/>
      <c r="DZ87" s="96"/>
      <c r="EA87" s="96"/>
      <c r="EB87" s="96"/>
      <c r="EC87" s="96"/>
      <c r="ED87" s="96"/>
      <c r="EE87" s="96"/>
      <c r="EF87" s="96"/>
      <c r="EG87" s="96"/>
      <c r="EH87" s="96"/>
      <c r="EI87" s="96"/>
      <c r="EJ87" s="96"/>
      <c r="EK87" s="96"/>
      <c r="EL87" s="96"/>
      <c r="EM87" s="96"/>
      <c r="EN87" s="96"/>
      <c r="EO87" s="96"/>
      <c r="EP87" s="96"/>
      <c r="EQ87" s="96"/>
      <c r="ER87" s="96"/>
      <c r="ES87" s="96"/>
      <c r="ET87" s="96"/>
      <c r="EU87" s="96"/>
      <c r="EV87" s="96"/>
      <c r="EW87" s="96"/>
      <c r="EX87" s="96"/>
      <c r="EY87" s="96"/>
      <c r="EZ87" s="96"/>
      <c r="FA87" s="96"/>
      <c r="FB87" s="96"/>
      <c r="FC87" s="96"/>
      <c r="FD87" s="96"/>
      <c r="FE87" s="96"/>
      <c r="FF87" s="96"/>
      <c r="FG87" s="96"/>
      <c r="FH87" s="96"/>
      <c r="FI87" s="96"/>
      <c r="FJ87" s="96"/>
      <c r="FK87" s="96"/>
      <c r="FL87" s="96"/>
      <c r="FM87" s="96"/>
      <c r="FN87" s="96"/>
      <c r="FO87" s="96"/>
      <c r="FP87" s="96"/>
      <c r="FQ87" s="96"/>
      <c r="FR87" s="96"/>
      <c r="FS87" s="96"/>
      <c r="FT87" s="96"/>
      <c r="FU87" s="96"/>
      <c r="FV87" s="96"/>
      <c r="FW87" s="96"/>
      <c r="FX87" s="96"/>
      <c r="FY87" s="96"/>
      <c r="FZ87" s="96"/>
      <c r="GA87" s="96"/>
      <c r="GB87" s="96"/>
      <c r="GC87" s="96"/>
      <c r="GD87" s="96"/>
      <c r="GE87" s="96"/>
      <c r="GF87" s="96"/>
      <c r="GG87" s="96"/>
      <c r="GH87" s="96"/>
      <c r="GI87" s="96"/>
      <c r="GJ87" s="96"/>
      <c r="GK87" s="96"/>
      <c r="GL87" s="96"/>
      <c r="GM87" s="96"/>
      <c r="GN87" s="96"/>
      <c r="GO87" s="96"/>
      <c r="GP87" s="96"/>
      <c r="GQ87" s="96"/>
      <c r="GR87" s="96"/>
      <c r="GS87" s="96"/>
      <c r="GT87" s="96"/>
      <c r="GU87" s="96"/>
      <c r="GV87" s="96"/>
      <c r="GW87" s="96"/>
      <c r="GX87" s="96"/>
      <c r="GY87" s="96"/>
      <c r="GZ87" s="96"/>
      <c r="HA87" s="96"/>
      <c r="HB87" s="96"/>
      <c r="HC87" s="96"/>
      <c r="HD87" s="96"/>
      <c r="HE87" s="96"/>
      <c r="HF87" s="96"/>
      <c r="HG87" s="96"/>
      <c r="HH87" s="96"/>
      <c r="HI87" s="96"/>
      <c r="HJ87" s="96"/>
      <c r="HK87" s="96"/>
      <c r="HL87" s="96"/>
      <c r="HM87" s="96"/>
      <c r="HN87" s="96"/>
      <c r="HO87" s="96"/>
      <c r="HP87" s="96"/>
      <c r="HQ87" s="96"/>
      <c r="HR87" s="96"/>
      <c r="HS87" s="96"/>
      <c r="HT87" s="96"/>
      <c r="HU87" s="96"/>
      <c r="HV87" s="96"/>
      <c r="HW87" s="96"/>
      <c r="HX87" s="96"/>
      <c r="HY87" s="96"/>
      <c r="HZ87" s="96"/>
      <c r="IA87" s="96"/>
      <c r="IB87" s="96"/>
      <c r="IC87" s="96"/>
      <c r="ID87" s="96"/>
      <c r="IE87" s="96"/>
      <c r="IF87" s="96"/>
      <c r="IG87" s="96"/>
      <c r="IH87" s="96"/>
      <c r="II87" s="96"/>
      <c r="IJ87" s="96"/>
      <c r="IK87" s="96"/>
      <c r="IL87" s="96"/>
      <c r="IM87" s="96"/>
      <c r="IN87" s="96"/>
      <c r="IO87" s="96"/>
      <c r="IP87" s="96"/>
      <c r="IQ87" s="96"/>
      <c r="IR87" s="96"/>
      <c r="IS87" s="96"/>
    </row>
    <row r="88" spans="1:253" ht="18.75" x14ac:dyDescent="0.2">
      <c r="A88" s="165"/>
      <c r="B88" s="147" t="s">
        <v>89</v>
      </c>
      <c r="C88" s="166"/>
      <c r="D88" s="167"/>
      <c r="E88" s="168"/>
      <c r="F88" s="148">
        <f>SUM(F89:F90)</f>
        <v>0</v>
      </c>
      <c r="G88" s="123"/>
      <c r="H88" s="110"/>
      <c r="I88" s="110"/>
      <c r="J88" s="116"/>
      <c r="K88" s="110"/>
      <c r="L88" s="110"/>
      <c r="M88" s="110"/>
      <c r="N88" s="110"/>
      <c r="O88" s="110"/>
      <c r="P88" s="110"/>
    </row>
    <row r="89" spans="1:253" s="95" customFormat="1" ht="210.75" customHeight="1" outlineLevel="1" x14ac:dyDescent="0.2">
      <c r="A89" s="146" t="s">
        <v>90</v>
      </c>
      <c r="B89" s="105" t="s">
        <v>198</v>
      </c>
      <c r="C89" s="149" t="s">
        <v>91</v>
      </c>
      <c r="D89" s="172">
        <v>1530.13</v>
      </c>
      <c r="E89" s="173"/>
      <c r="F89" s="173">
        <f>E89*D89</f>
        <v>0</v>
      </c>
      <c r="G89" s="118"/>
      <c r="H89" s="94"/>
      <c r="I89" s="114"/>
      <c r="J89" s="94"/>
      <c r="K89" s="94"/>
      <c r="L89" s="94"/>
      <c r="M89" s="94"/>
      <c r="N89" s="94"/>
      <c r="O89" s="94"/>
      <c r="P89" s="94"/>
      <c r="DQ89" s="96"/>
      <c r="DR89" s="96"/>
      <c r="DS89" s="96"/>
      <c r="DT89" s="96"/>
      <c r="DU89" s="96"/>
      <c r="DV89" s="96"/>
      <c r="DW89" s="96"/>
      <c r="DX89" s="96"/>
      <c r="DY89" s="96"/>
      <c r="DZ89" s="96"/>
      <c r="EA89" s="96"/>
      <c r="EB89" s="96"/>
      <c r="EC89" s="96"/>
      <c r="ED89" s="96"/>
      <c r="EE89" s="96"/>
      <c r="EF89" s="96"/>
      <c r="EG89" s="96"/>
      <c r="EH89" s="96"/>
      <c r="EI89" s="96"/>
      <c r="EJ89" s="96"/>
      <c r="EK89" s="96"/>
      <c r="EL89" s="96"/>
      <c r="EM89" s="96"/>
      <c r="EN89" s="96"/>
      <c r="EO89" s="96"/>
      <c r="EP89" s="96"/>
      <c r="EQ89" s="96"/>
      <c r="ER89" s="96"/>
      <c r="ES89" s="96"/>
      <c r="ET89" s="96"/>
      <c r="EU89" s="96"/>
      <c r="EV89" s="96"/>
      <c r="EW89" s="96"/>
      <c r="EX89" s="96"/>
      <c r="EY89" s="96"/>
      <c r="EZ89" s="96"/>
      <c r="FA89" s="96"/>
      <c r="FB89" s="96"/>
      <c r="FC89" s="96"/>
      <c r="FD89" s="96"/>
      <c r="FE89" s="96"/>
      <c r="FF89" s="96"/>
      <c r="FG89" s="96"/>
      <c r="FH89" s="96"/>
      <c r="FI89" s="96"/>
      <c r="FJ89" s="96"/>
      <c r="FK89" s="96"/>
      <c r="FL89" s="96"/>
      <c r="FM89" s="96"/>
      <c r="FN89" s="96"/>
      <c r="FO89" s="96"/>
      <c r="FP89" s="96"/>
      <c r="FQ89" s="96"/>
      <c r="FR89" s="96"/>
      <c r="FS89" s="96"/>
      <c r="FT89" s="96"/>
      <c r="FU89" s="96"/>
      <c r="FV89" s="96"/>
      <c r="FW89" s="96"/>
      <c r="FX89" s="96"/>
      <c r="FY89" s="96"/>
      <c r="FZ89" s="96"/>
      <c r="GA89" s="96"/>
      <c r="GB89" s="96"/>
      <c r="GC89" s="96"/>
      <c r="GD89" s="96"/>
      <c r="GE89" s="96"/>
      <c r="GF89" s="96"/>
      <c r="GG89" s="96"/>
      <c r="GH89" s="96"/>
      <c r="GI89" s="96"/>
      <c r="GJ89" s="96"/>
      <c r="GK89" s="96"/>
      <c r="GL89" s="96"/>
      <c r="GM89" s="96"/>
      <c r="GN89" s="96"/>
      <c r="GO89" s="96"/>
      <c r="GP89" s="96"/>
      <c r="GQ89" s="96"/>
      <c r="GR89" s="96"/>
      <c r="GS89" s="96"/>
      <c r="GT89" s="96"/>
      <c r="GU89" s="96"/>
      <c r="GV89" s="96"/>
      <c r="GW89" s="96"/>
      <c r="GX89" s="96"/>
      <c r="GY89" s="96"/>
      <c r="GZ89" s="96"/>
      <c r="HA89" s="96"/>
      <c r="HB89" s="96"/>
      <c r="HC89" s="96"/>
      <c r="HD89" s="96"/>
      <c r="HE89" s="96"/>
      <c r="HF89" s="96"/>
      <c r="HG89" s="96"/>
      <c r="HH89" s="96"/>
      <c r="HI89" s="96"/>
      <c r="HJ89" s="96"/>
      <c r="HK89" s="96"/>
      <c r="HL89" s="96"/>
      <c r="HM89" s="96"/>
      <c r="HN89" s="96"/>
      <c r="HO89" s="96"/>
      <c r="HP89" s="96"/>
      <c r="HQ89" s="96"/>
      <c r="HR89" s="96"/>
      <c r="HS89" s="96"/>
      <c r="HT89" s="96"/>
      <c r="HU89" s="96"/>
      <c r="HV89" s="96"/>
      <c r="HW89" s="96"/>
      <c r="HX89" s="96"/>
      <c r="HY89" s="96"/>
      <c r="HZ89" s="96"/>
      <c r="IA89" s="96"/>
      <c r="IB89" s="96"/>
      <c r="IC89" s="96"/>
      <c r="ID89" s="96"/>
      <c r="IE89" s="96"/>
      <c r="IF89" s="96"/>
      <c r="IG89" s="96"/>
      <c r="IH89" s="96"/>
      <c r="II89" s="96"/>
      <c r="IJ89" s="96"/>
      <c r="IK89" s="96"/>
      <c r="IL89" s="96"/>
      <c r="IM89" s="96"/>
      <c r="IN89" s="96"/>
      <c r="IO89" s="96"/>
      <c r="IP89" s="96"/>
      <c r="IQ89" s="96"/>
      <c r="IR89" s="96"/>
      <c r="IS89" s="96"/>
    </row>
    <row r="90" spans="1:253" s="95" customFormat="1" ht="156.75" customHeight="1" outlineLevel="1" x14ac:dyDescent="0.2">
      <c r="A90" s="146" t="s">
        <v>92</v>
      </c>
      <c r="B90" s="105" t="s">
        <v>192</v>
      </c>
      <c r="C90" s="149" t="s">
        <v>91</v>
      </c>
      <c r="D90" s="172">
        <v>431.76</v>
      </c>
      <c r="E90" s="173"/>
      <c r="F90" s="173">
        <f>E90*D90</f>
        <v>0</v>
      </c>
      <c r="G90" s="118"/>
      <c r="H90" s="94"/>
      <c r="I90" s="94"/>
      <c r="J90" s="94"/>
      <c r="K90" s="114"/>
      <c r="L90" s="94"/>
      <c r="M90" s="94"/>
      <c r="N90" s="94"/>
      <c r="O90" s="94"/>
      <c r="P90" s="94"/>
      <c r="DQ90" s="96"/>
      <c r="DR90" s="96"/>
      <c r="DS90" s="96"/>
      <c r="DT90" s="96"/>
      <c r="DU90" s="96"/>
      <c r="DV90" s="96"/>
      <c r="DW90" s="96"/>
      <c r="DX90" s="96"/>
      <c r="DY90" s="96"/>
      <c r="DZ90" s="96"/>
      <c r="EA90" s="96"/>
      <c r="EB90" s="96"/>
      <c r="EC90" s="96"/>
      <c r="ED90" s="96"/>
      <c r="EE90" s="96"/>
      <c r="EF90" s="96"/>
      <c r="EG90" s="96"/>
      <c r="EH90" s="96"/>
      <c r="EI90" s="96"/>
      <c r="EJ90" s="96"/>
      <c r="EK90" s="96"/>
      <c r="EL90" s="96"/>
      <c r="EM90" s="96"/>
      <c r="EN90" s="96"/>
      <c r="EO90" s="96"/>
      <c r="EP90" s="96"/>
      <c r="EQ90" s="96"/>
      <c r="ER90" s="96"/>
      <c r="ES90" s="96"/>
      <c r="ET90" s="96"/>
      <c r="EU90" s="96"/>
      <c r="EV90" s="96"/>
      <c r="EW90" s="96"/>
      <c r="EX90" s="96"/>
      <c r="EY90" s="96"/>
      <c r="EZ90" s="96"/>
      <c r="FA90" s="96"/>
      <c r="FB90" s="96"/>
      <c r="FC90" s="96"/>
      <c r="FD90" s="96"/>
      <c r="FE90" s="96"/>
      <c r="FF90" s="96"/>
      <c r="FG90" s="96"/>
      <c r="FH90" s="96"/>
      <c r="FI90" s="96"/>
      <c r="FJ90" s="96"/>
      <c r="FK90" s="96"/>
      <c r="FL90" s="96"/>
      <c r="FM90" s="96"/>
      <c r="FN90" s="96"/>
      <c r="FO90" s="96"/>
      <c r="FP90" s="96"/>
      <c r="FQ90" s="96"/>
      <c r="FR90" s="96"/>
      <c r="FS90" s="96"/>
      <c r="FT90" s="96"/>
      <c r="FU90" s="96"/>
      <c r="FV90" s="96"/>
      <c r="FW90" s="96"/>
      <c r="FX90" s="96"/>
      <c r="FY90" s="96"/>
      <c r="FZ90" s="96"/>
      <c r="GA90" s="96"/>
      <c r="GB90" s="96"/>
      <c r="GC90" s="96"/>
      <c r="GD90" s="96"/>
      <c r="GE90" s="96"/>
      <c r="GF90" s="96"/>
      <c r="GG90" s="96"/>
      <c r="GH90" s="96"/>
      <c r="GI90" s="96"/>
      <c r="GJ90" s="96"/>
      <c r="GK90" s="96"/>
      <c r="GL90" s="96"/>
      <c r="GM90" s="96"/>
      <c r="GN90" s="96"/>
      <c r="GO90" s="96"/>
      <c r="GP90" s="96"/>
      <c r="GQ90" s="96"/>
      <c r="GR90" s="96"/>
      <c r="GS90" s="96"/>
      <c r="GT90" s="96"/>
      <c r="GU90" s="96"/>
      <c r="GV90" s="96"/>
      <c r="GW90" s="96"/>
      <c r="GX90" s="96"/>
      <c r="GY90" s="96"/>
      <c r="GZ90" s="96"/>
      <c r="HA90" s="96"/>
      <c r="HB90" s="96"/>
      <c r="HC90" s="96"/>
      <c r="HD90" s="96"/>
      <c r="HE90" s="96"/>
      <c r="HF90" s="96"/>
      <c r="HG90" s="96"/>
      <c r="HH90" s="96"/>
      <c r="HI90" s="96"/>
      <c r="HJ90" s="96"/>
      <c r="HK90" s="96"/>
      <c r="HL90" s="96"/>
      <c r="HM90" s="96"/>
      <c r="HN90" s="96"/>
      <c r="HO90" s="96"/>
      <c r="HP90" s="96"/>
      <c r="HQ90" s="96"/>
      <c r="HR90" s="96"/>
      <c r="HS90" s="96"/>
      <c r="HT90" s="96"/>
      <c r="HU90" s="96"/>
      <c r="HV90" s="96"/>
      <c r="HW90" s="96"/>
      <c r="HX90" s="96"/>
      <c r="HY90" s="96"/>
      <c r="HZ90" s="96"/>
      <c r="IA90" s="96"/>
      <c r="IB90" s="96"/>
      <c r="IC90" s="96"/>
      <c r="ID90" s="96"/>
      <c r="IE90" s="96"/>
      <c r="IF90" s="96"/>
      <c r="IG90" s="96"/>
      <c r="IH90" s="96"/>
      <c r="II90" s="96"/>
      <c r="IJ90" s="96"/>
      <c r="IK90" s="96"/>
      <c r="IL90" s="96"/>
      <c r="IM90" s="96"/>
      <c r="IN90" s="96"/>
      <c r="IO90" s="96"/>
      <c r="IP90" s="96"/>
      <c r="IQ90" s="96"/>
      <c r="IR90" s="96"/>
      <c r="IS90" s="96"/>
    </row>
    <row r="91" spans="1:253" ht="18.75" x14ac:dyDescent="0.2">
      <c r="A91" s="165"/>
      <c r="B91" s="147" t="s">
        <v>93</v>
      </c>
      <c r="C91" s="166"/>
      <c r="D91" s="167"/>
      <c r="E91" s="168"/>
      <c r="F91" s="148">
        <f>SUM(F92:F101)</f>
        <v>0</v>
      </c>
      <c r="G91" s="123"/>
      <c r="H91" s="110"/>
      <c r="I91" s="110"/>
      <c r="J91" s="110"/>
      <c r="K91" s="110"/>
      <c r="L91" s="110"/>
      <c r="M91" s="110"/>
      <c r="N91" s="110"/>
      <c r="O91" s="110"/>
      <c r="P91" s="110"/>
    </row>
    <row r="92" spans="1:253" ht="66.75" customHeight="1" outlineLevel="1" x14ac:dyDescent="0.2">
      <c r="A92" s="146" t="s">
        <v>94</v>
      </c>
      <c r="B92" s="105" t="s">
        <v>193</v>
      </c>
      <c r="C92" s="149" t="s">
        <v>86</v>
      </c>
      <c r="D92" s="172">
        <v>611.69000000000005</v>
      </c>
      <c r="E92" s="173"/>
      <c r="F92" s="173">
        <f t="shared" ref="F92:F101" si="5">E92*D92</f>
        <v>0</v>
      </c>
      <c r="G92" s="128"/>
      <c r="H92" s="110"/>
      <c r="I92" s="110"/>
      <c r="J92" s="110"/>
      <c r="K92" s="110"/>
      <c r="L92" s="110"/>
      <c r="M92" s="110"/>
      <c r="N92" s="110"/>
      <c r="O92" s="110"/>
      <c r="P92" s="110"/>
    </row>
    <row r="93" spans="1:253" ht="106.5" customHeight="1" outlineLevel="1" x14ac:dyDescent="0.2">
      <c r="A93" s="146" t="s">
        <v>95</v>
      </c>
      <c r="B93" s="105" t="s">
        <v>194</v>
      </c>
      <c r="C93" s="149" t="s">
        <v>71</v>
      </c>
      <c r="D93" s="172">
        <v>184.44</v>
      </c>
      <c r="E93" s="173"/>
      <c r="F93" s="173">
        <f t="shared" si="5"/>
        <v>0</v>
      </c>
      <c r="G93" s="129"/>
      <c r="H93" s="110"/>
      <c r="I93" s="110"/>
      <c r="J93" s="116"/>
      <c r="K93" s="116"/>
      <c r="L93" s="116"/>
      <c r="M93" s="110"/>
      <c r="N93" s="116"/>
      <c r="O93" s="110"/>
    </row>
    <row r="94" spans="1:253" ht="106.5" customHeight="1" outlineLevel="1" x14ac:dyDescent="0.2">
      <c r="A94" s="146" t="s">
        <v>96</v>
      </c>
      <c r="B94" s="105" t="s">
        <v>195</v>
      </c>
      <c r="C94" s="149" t="s">
        <v>1</v>
      </c>
      <c r="D94" s="172">
        <v>718.65</v>
      </c>
      <c r="E94" s="173"/>
      <c r="F94" s="173">
        <f t="shared" si="5"/>
        <v>0</v>
      </c>
      <c r="G94" s="129"/>
      <c r="H94" s="110"/>
      <c r="I94" s="110"/>
      <c r="J94" s="110"/>
      <c r="K94" s="110"/>
      <c r="L94" s="110"/>
      <c r="M94" s="110"/>
      <c r="N94" s="110"/>
      <c r="O94" s="110"/>
    </row>
    <row r="95" spans="1:253" ht="93.75" customHeight="1" outlineLevel="1" x14ac:dyDescent="0.2">
      <c r="A95" s="146" t="s">
        <v>97</v>
      </c>
      <c r="B95" s="105" t="s">
        <v>163</v>
      </c>
      <c r="C95" s="149" t="s">
        <v>83</v>
      </c>
      <c r="D95" s="172">
        <v>7</v>
      </c>
      <c r="E95" s="173"/>
      <c r="F95" s="173">
        <f t="shared" si="5"/>
        <v>0</v>
      </c>
      <c r="G95" s="129"/>
    </row>
    <row r="96" spans="1:253" ht="93.75" customHeight="1" outlineLevel="1" x14ac:dyDescent="0.2">
      <c r="A96" s="146" t="s">
        <v>98</v>
      </c>
      <c r="B96" s="105" t="s">
        <v>161</v>
      </c>
      <c r="C96" s="149" t="s">
        <v>83</v>
      </c>
      <c r="D96" s="172">
        <v>11</v>
      </c>
      <c r="E96" s="173"/>
      <c r="F96" s="173">
        <f t="shared" si="5"/>
        <v>0</v>
      </c>
      <c r="G96" s="129"/>
    </row>
    <row r="97" spans="1:117" ht="81.75" customHeight="1" outlineLevel="1" x14ac:dyDescent="0.2">
      <c r="A97" s="146" t="s">
        <v>99</v>
      </c>
      <c r="B97" s="105" t="s">
        <v>160</v>
      </c>
      <c r="C97" s="149" t="s">
        <v>71</v>
      </c>
      <c r="D97" s="172">
        <v>37.67</v>
      </c>
      <c r="E97" s="173"/>
      <c r="F97" s="173">
        <f t="shared" si="5"/>
        <v>0</v>
      </c>
      <c r="G97" s="128"/>
    </row>
    <row r="98" spans="1:117" ht="69" customHeight="1" outlineLevel="1" x14ac:dyDescent="0.2">
      <c r="A98" s="146" t="s">
        <v>100</v>
      </c>
      <c r="B98" s="105" t="s">
        <v>196</v>
      </c>
      <c r="C98" s="149" t="s">
        <v>83</v>
      </c>
      <c r="D98" s="172">
        <v>5</v>
      </c>
      <c r="E98" s="173"/>
      <c r="F98" s="173">
        <f t="shared" si="5"/>
        <v>0</v>
      </c>
      <c r="G98" s="129"/>
    </row>
    <row r="99" spans="1:117" ht="69" customHeight="1" outlineLevel="1" x14ac:dyDescent="0.2">
      <c r="A99" s="146" t="s">
        <v>101</v>
      </c>
      <c r="B99" s="105" t="s">
        <v>197</v>
      </c>
      <c r="C99" s="149" t="s">
        <v>83</v>
      </c>
      <c r="D99" s="172">
        <v>4</v>
      </c>
      <c r="E99" s="173"/>
      <c r="F99" s="173">
        <f t="shared" si="5"/>
        <v>0</v>
      </c>
      <c r="G99" s="129"/>
    </row>
    <row r="100" spans="1:117" ht="96" customHeight="1" outlineLevel="1" x14ac:dyDescent="0.2">
      <c r="A100" s="146" t="s">
        <v>170</v>
      </c>
      <c r="B100" s="105" t="s">
        <v>162</v>
      </c>
      <c r="C100" s="150" t="s">
        <v>83</v>
      </c>
      <c r="D100" s="169">
        <v>5</v>
      </c>
      <c r="E100" s="170"/>
      <c r="F100" s="171">
        <f t="shared" si="5"/>
        <v>0</v>
      </c>
      <c r="G100" s="129"/>
    </row>
    <row r="101" spans="1:117" ht="96" customHeight="1" outlineLevel="1" x14ac:dyDescent="0.2">
      <c r="A101" s="146" t="s">
        <v>173</v>
      </c>
      <c r="B101" s="105" t="s">
        <v>174</v>
      </c>
      <c r="C101" s="150" t="s">
        <v>2</v>
      </c>
      <c r="D101" s="169">
        <v>6</v>
      </c>
      <c r="E101" s="170"/>
      <c r="F101" s="171">
        <f t="shared" si="5"/>
        <v>0</v>
      </c>
      <c r="G101" s="129"/>
      <c r="L101" s="164"/>
      <c r="S101" s="97"/>
      <c r="U101" s="97"/>
    </row>
    <row r="102" spans="1:117" ht="18.75" x14ac:dyDescent="0.2">
      <c r="A102" s="165"/>
      <c r="B102" s="147" t="s">
        <v>199</v>
      </c>
      <c r="C102" s="166"/>
      <c r="D102" s="167"/>
      <c r="E102" s="168"/>
      <c r="F102" s="148">
        <f>SUM(F103)</f>
        <v>0</v>
      </c>
      <c r="G102" s="123"/>
      <c r="H102" s="110"/>
      <c r="I102" s="110"/>
      <c r="J102" s="110"/>
      <c r="K102" s="110"/>
      <c r="L102" s="110"/>
      <c r="M102" s="110"/>
      <c r="N102" s="110"/>
      <c r="O102" s="110"/>
      <c r="P102" s="110"/>
    </row>
    <row r="103" spans="1:117" ht="66.75" customHeight="1" outlineLevel="1" x14ac:dyDescent="0.2">
      <c r="A103" s="146" t="s">
        <v>171</v>
      </c>
      <c r="B103" s="105" t="s">
        <v>172</v>
      </c>
      <c r="C103" s="149" t="s">
        <v>2</v>
      </c>
      <c r="D103" s="172">
        <v>16</v>
      </c>
      <c r="E103" s="173"/>
      <c r="F103" s="173">
        <f>E103*D103</f>
        <v>0</v>
      </c>
      <c r="G103" s="128"/>
      <c r="H103" s="110"/>
      <c r="I103" s="110"/>
      <c r="J103" s="110"/>
      <c r="K103" s="110"/>
      <c r="L103" s="163"/>
      <c r="M103" s="110"/>
      <c r="N103" s="110"/>
      <c r="O103" s="110"/>
      <c r="P103" s="110"/>
      <c r="S103" s="97"/>
      <c r="U103" s="97"/>
    </row>
    <row r="104" spans="1:117" s="96" customFormat="1" ht="21" x14ac:dyDescent="0.2">
      <c r="A104" s="160"/>
      <c r="B104" s="160"/>
      <c r="C104" s="160"/>
      <c r="D104" s="160"/>
      <c r="E104" s="161" t="s">
        <v>107</v>
      </c>
      <c r="F104" s="162">
        <f>F91+F88+F86+F79+F64+F102+F71</f>
        <v>0</v>
      </c>
      <c r="G104" s="118"/>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row>
    <row r="105" spans="1:117" s="96" customFormat="1" ht="5.0999999999999996" customHeight="1" x14ac:dyDescent="0.2">
      <c r="A105" s="154"/>
      <c r="B105" s="154"/>
      <c r="C105" s="154"/>
      <c r="D105" s="155"/>
      <c r="E105" s="156"/>
      <c r="F105" s="156"/>
      <c r="G105" s="120"/>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row>
    <row r="106" spans="1:117" s="96" customFormat="1" ht="5.0999999999999996" customHeight="1" x14ac:dyDescent="0.2">
      <c r="A106" s="174"/>
      <c r="B106" s="174"/>
      <c r="C106" s="174"/>
      <c r="D106" s="175"/>
      <c r="E106" s="176"/>
      <c r="F106" s="176"/>
      <c r="G106" s="118"/>
      <c r="H106" s="94"/>
      <c r="I106" s="94"/>
      <c r="J106" s="94"/>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row>
    <row r="107" spans="1:117" ht="24.75" customHeight="1" x14ac:dyDescent="0.2">
      <c r="A107" s="177"/>
      <c r="B107" s="178"/>
      <c r="C107" s="178"/>
      <c r="D107" s="178"/>
      <c r="E107" s="179" t="s">
        <v>108</v>
      </c>
      <c r="F107" s="180">
        <f>F39+F61+F104</f>
        <v>0</v>
      </c>
      <c r="G107" s="130"/>
      <c r="H107" s="99"/>
      <c r="I107" s="99"/>
      <c r="J107" s="100"/>
      <c r="L107" s="104"/>
      <c r="M107" s="102"/>
    </row>
    <row r="108" spans="1:117" ht="25.5" customHeight="1" x14ac:dyDescent="0.2">
      <c r="A108" s="183" t="s">
        <v>202</v>
      </c>
      <c r="B108" s="184"/>
      <c r="C108" s="184"/>
      <c r="D108" s="187" t="s">
        <v>36</v>
      </c>
      <c r="E108" s="187"/>
      <c r="F108" s="181">
        <f>ROUND((F107*0.16),2)</f>
        <v>0</v>
      </c>
      <c r="G108" s="131"/>
      <c r="H108" s="101"/>
      <c r="I108" s="101"/>
      <c r="J108" s="101"/>
      <c r="L108" s="104"/>
      <c r="M108" s="103"/>
    </row>
    <row r="109" spans="1:117" ht="28.5" customHeight="1" x14ac:dyDescent="0.2">
      <c r="A109" s="185"/>
      <c r="B109" s="186"/>
      <c r="C109" s="186"/>
      <c r="D109" s="188" t="s">
        <v>37</v>
      </c>
      <c r="E109" s="188"/>
      <c r="F109" s="182">
        <f>F107+F108</f>
        <v>0</v>
      </c>
      <c r="G109" s="130"/>
      <c r="H109" s="99"/>
      <c r="I109" s="99"/>
      <c r="J109" s="100"/>
      <c r="L109" s="104"/>
      <c r="M109" s="102"/>
    </row>
    <row r="110" spans="1:117" x14ac:dyDescent="0.2">
      <c r="G110" s="120"/>
      <c r="H110" s="95"/>
      <c r="I110" s="95"/>
      <c r="J110" s="95"/>
    </row>
    <row r="111" spans="1:117" x14ac:dyDescent="0.2">
      <c r="G111" s="120"/>
      <c r="H111" s="95"/>
      <c r="I111" s="95"/>
      <c r="J111" s="95"/>
    </row>
    <row r="114" spans="5:10" x14ac:dyDescent="0.2">
      <c r="F114" s="107"/>
    </row>
    <row r="115" spans="5:10" ht="18" x14ac:dyDescent="0.2">
      <c r="F115" s="109"/>
    </row>
    <row r="116" spans="5:10" ht="14.25" x14ac:dyDescent="0.2">
      <c r="E116" s="132"/>
      <c r="F116" s="132"/>
      <c r="G116" s="133"/>
      <c r="H116" s="134"/>
      <c r="I116" s="134"/>
      <c r="J116" s="134"/>
    </row>
    <row r="117" spans="5:10" ht="15" x14ac:dyDescent="0.2">
      <c r="E117" s="132"/>
      <c r="F117" s="135"/>
      <c r="G117" s="133"/>
      <c r="H117" s="134"/>
      <c r="I117" s="134"/>
      <c r="J117" s="134"/>
    </row>
    <row r="118" spans="5:10" ht="14.25" x14ac:dyDescent="0.2">
      <c r="E118" s="132"/>
      <c r="F118" s="132"/>
      <c r="G118" s="133"/>
      <c r="H118" s="134"/>
      <c r="I118" s="134"/>
      <c r="J118" s="134"/>
    </row>
    <row r="119" spans="5:10" ht="14.25" x14ac:dyDescent="0.2">
      <c r="E119" s="132"/>
      <c r="F119" s="132"/>
      <c r="G119" s="136"/>
      <c r="H119" s="134"/>
      <c r="I119" s="134"/>
      <c r="J119" s="134"/>
    </row>
    <row r="120" spans="5:10" ht="14.25" x14ac:dyDescent="0.2">
      <c r="E120" s="132"/>
      <c r="F120" s="132"/>
      <c r="G120" s="133"/>
      <c r="H120" s="134"/>
      <c r="I120" s="134"/>
      <c r="J120" s="134"/>
    </row>
    <row r="121" spans="5:10" ht="14.25" x14ac:dyDescent="0.2">
      <c r="E121" s="132"/>
      <c r="F121" s="132"/>
      <c r="G121" s="133"/>
      <c r="H121" s="134"/>
      <c r="I121" s="134"/>
      <c r="J121" s="134"/>
    </row>
    <row r="122" spans="5:10" ht="14.25" x14ac:dyDescent="0.2">
      <c r="E122" s="132"/>
      <c r="F122" s="132"/>
      <c r="G122" s="133"/>
      <c r="H122" s="134"/>
      <c r="I122" s="134"/>
      <c r="J122" s="134"/>
    </row>
    <row r="123" spans="5:10" ht="14.25" x14ac:dyDescent="0.2">
      <c r="E123" s="132"/>
      <c r="F123" s="132"/>
      <c r="G123" s="133"/>
      <c r="H123" s="134"/>
      <c r="I123" s="134"/>
      <c r="J123" s="134"/>
    </row>
    <row r="124" spans="5:10" ht="14.25" x14ac:dyDescent="0.2">
      <c r="E124" s="132"/>
      <c r="F124" s="132"/>
      <c r="G124" s="133"/>
      <c r="H124" s="134"/>
      <c r="I124" s="134"/>
      <c r="J124" s="134"/>
    </row>
    <row r="125" spans="5:10" ht="14.25" x14ac:dyDescent="0.2">
      <c r="E125" s="132"/>
      <c r="F125" s="132"/>
      <c r="G125" s="133"/>
      <c r="H125" s="134"/>
      <c r="I125" s="134"/>
      <c r="J125" s="134"/>
    </row>
    <row r="126" spans="5:10" ht="14.25" x14ac:dyDescent="0.2">
      <c r="E126" s="132"/>
      <c r="F126" s="132"/>
      <c r="G126" s="133"/>
      <c r="H126" s="134"/>
      <c r="I126" s="134"/>
      <c r="J126" s="134"/>
    </row>
    <row r="127" spans="5:10" ht="14.25" x14ac:dyDescent="0.2">
      <c r="E127" s="132"/>
      <c r="F127" s="132"/>
      <c r="G127" s="133"/>
      <c r="H127" s="134"/>
      <c r="I127" s="134"/>
      <c r="J127" s="134"/>
    </row>
    <row r="128" spans="5:10" ht="14.25" x14ac:dyDescent="0.2">
      <c r="E128" s="132"/>
      <c r="F128" s="132"/>
      <c r="G128" s="133"/>
      <c r="H128" s="134"/>
      <c r="I128" s="134"/>
      <c r="J128" s="134"/>
    </row>
    <row r="129" spans="5:10" ht="14.25" x14ac:dyDescent="0.2">
      <c r="E129" s="132"/>
      <c r="F129" s="132"/>
      <c r="G129" s="133"/>
      <c r="H129" s="134"/>
      <c r="I129" s="134"/>
      <c r="J129" s="134"/>
    </row>
    <row r="130" spans="5:10" ht="14.25" x14ac:dyDescent="0.2">
      <c r="E130" s="132"/>
      <c r="F130" s="132"/>
      <c r="G130" s="133"/>
      <c r="H130" s="134"/>
      <c r="I130" s="134"/>
      <c r="J130" s="134"/>
    </row>
    <row r="131" spans="5:10" ht="14.25" x14ac:dyDescent="0.2">
      <c r="E131" s="132"/>
      <c r="F131" s="132"/>
      <c r="G131" s="133"/>
      <c r="H131" s="134"/>
      <c r="I131" s="134"/>
      <c r="J131" s="134"/>
    </row>
  </sheetData>
  <mergeCells count="14">
    <mergeCell ref="A6:F6"/>
    <mergeCell ref="A1:F1"/>
    <mergeCell ref="A2:F2"/>
    <mergeCell ref="A3:F3"/>
    <mergeCell ref="A4:E4"/>
    <mergeCell ref="A5:F5"/>
    <mergeCell ref="A108:C109"/>
    <mergeCell ref="D108:E108"/>
    <mergeCell ref="D109:E109"/>
    <mergeCell ref="A7:F7"/>
    <mergeCell ref="A8:F8"/>
    <mergeCell ref="A11:F11"/>
    <mergeCell ref="A41:F41"/>
    <mergeCell ref="A63:F63"/>
  </mergeCells>
  <printOptions horizontalCentered="1"/>
  <pageMargins left="0.23622047244094491" right="0.23622047244094491" top="0.74803149606299213" bottom="0.74803149606299213" header="0.31496062992125984" footer="0.31496062992125984"/>
  <pageSetup paperSize="125" scale="10" fitToHeight="0" orientation="portrait" r:id="rId1"/>
  <rowBreaks count="11" manualBreakCount="11">
    <brk id="19" max="5" man="1"/>
    <brk id="32" max="5" man="1"/>
    <brk id="40" max="5" man="1"/>
    <brk id="50" max="5" man="1"/>
    <brk id="62" max="5" man="1"/>
    <brk id="72" max="5" man="1"/>
    <brk id="76" max="5" man="1"/>
    <brk id="81" max="5" man="1"/>
    <brk id="88" max="5" man="1"/>
    <brk id="92" max="5" man="1"/>
    <brk id="10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60"/>
  <sheetViews>
    <sheetView topLeftCell="A5" zoomScaleNormal="100" zoomScaleSheetLayoutView="40" workbookViewId="0">
      <selection activeCell="F26" sqref="F26:F32"/>
    </sheetView>
  </sheetViews>
  <sheetFormatPr baseColWidth="10" defaultColWidth="11.42578125" defaultRowHeight="12.75" x14ac:dyDescent="0.2"/>
  <cols>
    <col min="1" max="1" width="8.5703125" style="93" customWidth="1"/>
    <col min="2" max="2" width="71.42578125" style="93" customWidth="1"/>
    <col min="3" max="3" width="10.28515625" style="93" customWidth="1"/>
    <col min="4" max="4" width="12.28515625" style="97" bestFit="1" customWidth="1"/>
    <col min="5" max="5" width="15.5703125" style="98" customWidth="1"/>
    <col min="6" max="6" width="23.42578125" style="98" customWidth="1"/>
    <col min="7" max="7" width="15.140625" style="103" customWidth="1"/>
    <col min="8" max="8" width="0" style="93" hidden="1" customWidth="1"/>
    <col min="9" max="9" width="12.28515625" style="93" bestFit="1" customWidth="1"/>
    <col min="10" max="10" width="22.140625" style="93" bestFit="1" customWidth="1"/>
    <col min="11" max="11" width="16.28515625" style="93" bestFit="1" customWidth="1"/>
    <col min="12" max="12" width="20.85546875" style="93" customWidth="1"/>
    <col min="13" max="13" width="18.5703125" style="93" customWidth="1"/>
    <col min="14" max="16384" width="11.42578125" style="93"/>
  </cols>
  <sheetData>
    <row r="1" spans="1:117" s="92" customFormat="1" ht="24.75" customHeight="1" x14ac:dyDescent="0.2">
      <c r="A1" s="201" t="s">
        <v>125</v>
      </c>
      <c r="B1" s="202"/>
      <c r="C1" s="202"/>
      <c r="D1" s="202"/>
      <c r="E1" s="202"/>
      <c r="F1" s="203"/>
      <c r="G1" s="117"/>
    </row>
    <row r="2" spans="1:117" s="92" customFormat="1" ht="24.75" customHeight="1" x14ac:dyDescent="0.2">
      <c r="A2" s="204" t="s">
        <v>126</v>
      </c>
      <c r="B2" s="205"/>
      <c r="C2" s="205"/>
      <c r="D2" s="205"/>
      <c r="E2" s="205"/>
      <c r="F2" s="206"/>
      <c r="G2" s="117"/>
    </row>
    <row r="3" spans="1:117" s="92" customFormat="1" ht="24.75" customHeight="1" x14ac:dyDescent="0.2">
      <c r="A3" s="207" t="s">
        <v>201</v>
      </c>
      <c r="B3" s="208"/>
      <c r="C3" s="208"/>
      <c r="D3" s="208"/>
      <c r="E3" s="208"/>
      <c r="F3" s="209"/>
      <c r="G3" s="117"/>
    </row>
    <row r="4" spans="1:117" ht="24.75" customHeight="1" thickBot="1" x14ac:dyDescent="0.25">
      <c r="A4" s="210" t="s">
        <v>127</v>
      </c>
      <c r="B4" s="211"/>
      <c r="C4" s="211"/>
      <c r="D4" s="211"/>
      <c r="E4" s="211"/>
      <c r="F4" s="144" t="s">
        <v>200</v>
      </c>
    </row>
    <row r="5" spans="1:117" s="96" customFormat="1" ht="16.5" customHeight="1" x14ac:dyDescent="0.2">
      <c r="A5" s="212" t="s">
        <v>30</v>
      </c>
      <c r="B5" s="213"/>
      <c r="C5" s="213"/>
      <c r="D5" s="213"/>
      <c r="E5" s="213"/>
      <c r="F5" s="214"/>
      <c r="G5" s="11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row>
    <row r="6" spans="1:117" s="96" customFormat="1" ht="33" customHeight="1" collapsed="1" x14ac:dyDescent="0.2">
      <c r="A6" s="198" t="s">
        <v>128</v>
      </c>
      <c r="B6" s="199"/>
      <c r="C6" s="199"/>
      <c r="D6" s="199"/>
      <c r="E6" s="199"/>
      <c r="F6" s="200"/>
      <c r="G6" s="119"/>
    </row>
    <row r="7" spans="1:117" s="96" customFormat="1" ht="15.75" customHeight="1" x14ac:dyDescent="0.2">
      <c r="A7" s="215" t="s">
        <v>31</v>
      </c>
      <c r="B7" s="216"/>
      <c r="C7" s="216"/>
      <c r="D7" s="216"/>
      <c r="E7" s="216"/>
      <c r="F7" s="217"/>
      <c r="G7" s="119"/>
    </row>
    <row r="8" spans="1:117" s="96" customFormat="1" ht="33" customHeight="1" x14ac:dyDescent="0.2">
      <c r="A8" s="192" t="s">
        <v>204</v>
      </c>
      <c r="B8" s="193"/>
      <c r="C8" s="193"/>
      <c r="D8" s="193"/>
      <c r="E8" s="193"/>
      <c r="F8" s="194"/>
      <c r="G8" s="119"/>
    </row>
    <row r="9" spans="1:117" s="96" customFormat="1" ht="14.25" customHeight="1" x14ac:dyDescent="0.2">
      <c r="A9" s="138" t="s">
        <v>3</v>
      </c>
      <c r="B9" s="138" t="s">
        <v>32</v>
      </c>
      <c r="C9" s="138" t="s">
        <v>33</v>
      </c>
      <c r="D9" s="139" t="s">
        <v>34</v>
      </c>
      <c r="E9" s="140" t="s">
        <v>35</v>
      </c>
      <c r="F9" s="140" t="s">
        <v>0</v>
      </c>
      <c r="G9" s="119"/>
    </row>
    <row r="10" spans="1:117" s="96" customFormat="1" ht="5.0999999999999996" customHeight="1" x14ac:dyDescent="0.2">
      <c r="A10" s="141"/>
      <c r="B10" s="141"/>
      <c r="C10" s="141"/>
      <c r="D10" s="142"/>
      <c r="E10" s="143"/>
      <c r="F10" s="143"/>
      <c r="G10" s="120"/>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row>
    <row r="11" spans="1:117" s="96" customFormat="1" ht="21" x14ac:dyDescent="0.2">
      <c r="A11" s="195" t="s">
        <v>9</v>
      </c>
      <c r="B11" s="195"/>
      <c r="C11" s="195"/>
      <c r="D11" s="195"/>
      <c r="E11" s="195"/>
      <c r="F11" s="195"/>
      <c r="G11" s="118"/>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row>
    <row r="12" spans="1:117" ht="18.75" x14ac:dyDescent="0.2">
      <c r="A12" s="165"/>
      <c r="B12" s="147" t="s">
        <v>38</v>
      </c>
      <c r="C12" s="166"/>
      <c r="D12" s="167"/>
      <c r="E12" s="168"/>
      <c r="F12" s="148"/>
    </row>
    <row r="13" spans="1:117" ht="18.75" x14ac:dyDescent="0.2">
      <c r="A13" s="165"/>
      <c r="B13" s="147" t="s">
        <v>47</v>
      </c>
      <c r="C13" s="166"/>
      <c r="D13" s="167"/>
      <c r="E13" s="168"/>
      <c r="F13" s="148"/>
    </row>
    <row r="14" spans="1:117" ht="18.75" x14ac:dyDescent="0.2">
      <c r="A14" s="165"/>
      <c r="B14" s="147" t="s">
        <v>55</v>
      </c>
      <c r="C14" s="166"/>
      <c r="D14" s="167"/>
      <c r="E14" s="168"/>
      <c r="F14" s="148"/>
    </row>
    <row r="15" spans="1:117" ht="18.75" x14ac:dyDescent="0.2">
      <c r="A15" s="165"/>
      <c r="B15" s="147" t="s">
        <v>58</v>
      </c>
      <c r="C15" s="166"/>
      <c r="D15" s="167"/>
      <c r="E15" s="168"/>
      <c r="F15" s="148"/>
    </row>
    <row r="16" spans="1:117" s="96" customFormat="1" ht="21" x14ac:dyDescent="0.2">
      <c r="A16" s="151"/>
      <c r="B16" s="151"/>
      <c r="C16" s="151"/>
      <c r="D16" s="151"/>
      <c r="E16" s="152" t="s">
        <v>103</v>
      </c>
      <c r="F16" s="153">
        <f>F15+F14+F13+F12</f>
        <v>0</v>
      </c>
      <c r="G16" s="122"/>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row>
    <row r="17" spans="1:117" s="96" customFormat="1" ht="5.0999999999999996" customHeight="1" x14ac:dyDescent="0.2">
      <c r="A17" s="154"/>
      <c r="B17" s="154"/>
      <c r="C17" s="154"/>
      <c r="D17" s="155"/>
      <c r="E17" s="156"/>
      <c r="F17" s="156"/>
      <c r="G17" s="120"/>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row>
    <row r="18" spans="1:117" s="96" customFormat="1" ht="21" x14ac:dyDescent="0.2">
      <c r="A18" s="196" t="s">
        <v>104</v>
      </c>
      <c r="B18" s="196"/>
      <c r="C18" s="196"/>
      <c r="D18" s="196"/>
      <c r="E18" s="196"/>
      <c r="F18" s="196"/>
      <c r="G18" s="118"/>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row>
    <row r="19" spans="1:117" ht="18.75" x14ac:dyDescent="0.2">
      <c r="A19" s="165"/>
      <c r="B19" s="147" t="s">
        <v>38</v>
      </c>
      <c r="C19" s="166"/>
      <c r="D19" s="167"/>
      <c r="E19" s="168"/>
      <c r="F19" s="148"/>
    </row>
    <row r="20" spans="1:117" ht="18.75" x14ac:dyDescent="0.2">
      <c r="A20" s="165"/>
      <c r="B20" s="147" t="s">
        <v>47</v>
      </c>
      <c r="C20" s="166"/>
      <c r="D20" s="167"/>
      <c r="E20" s="168"/>
      <c r="F20" s="148"/>
    </row>
    <row r="21" spans="1:117" ht="18.75" x14ac:dyDescent="0.2">
      <c r="A21" s="165"/>
      <c r="B21" s="147" t="s">
        <v>64</v>
      </c>
      <c r="C21" s="166"/>
      <c r="D21" s="167"/>
      <c r="E21" s="168"/>
      <c r="F21" s="148"/>
    </row>
    <row r="22" spans="1:117" ht="18.75" x14ac:dyDescent="0.2">
      <c r="A22" s="165"/>
      <c r="B22" s="147" t="s">
        <v>66</v>
      </c>
      <c r="C22" s="166"/>
      <c r="D22" s="167"/>
      <c r="E22" s="168"/>
      <c r="F22" s="148"/>
    </row>
    <row r="23" spans="1:117" s="96" customFormat="1" ht="21" x14ac:dyDescent="0.2">
      <c r="A23" s="157"/>
      <c r="B23" s="157"/>
      <c r="C23" s="157"/>
      <c r="D23" s="157"/>
      <c r="E23" s="158" t="s">
        <v>105</v>
      </c>
      <c r="F23" s="159">
        <f>F22+F21+F20+F19</f>
        <v>0</v>
      </c>
      <c r="G23" s="122"/>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row>
    <row r="24" spans="1:117" s="96" customFormat="1" ht="5.0999999999999996" customHeight="1" x14ac:dyDescent="0.2">
      <c r="A24" s="154"/>
      <c r="B24" s="154"/>
      <c r="C24" s="154"/>
      <c r="D24" s="155"/>
      <c r="E24" s="156"/>
      <c r="F24" s="156"/>
      <c r="G24" s="120"/>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row>
    <row r="25" spans="1:117" s="96" customFormat="1" ht="21" x14ac:dyDescent="0.2">
      <c r="A25" s="197" t="s">
        <v>106</v>
      </c>
      <c r="B25" s="197"/>
      <c r="C25" s="197"/>
      <c r="D25" s="197"/>
      <c r="E25" s="197"/>
      <c r="F25" s="197"/>
      <c r="G25" s="118"/>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row>
    <row r="26" spans="1:117" ht="18.75" x14ac:dyDescent="0.2">
      <c r="A26" s="165"/>
      <c r="B26" s="147" t="s">
        <v>137</v>
      </c>
      <c r="C26" s="166"/>
      <c r="D26" s="167"/>
      <c r="E26" s="168"/>
      <c r="F26" s="148"/>
      <c r="G26" s="123"/>
      <c r="H26" s="110"/>
      <c r="I26" s="110"/>
      <c r="J26" s="110"/>
      <c r="K26" s="110"/>
      <c r="L26" s="110"/>
      <c r="M26" s="110"/>
      <c r="N26" s="110"/>
      <c r="O26" s="110"/>
    </row>
    <row r="27" spans="1:117" ht="18.75" x14ac:dyDescent="0.2">
      <c r="A27" s="165"/>
      <c r="B27" s="147" t="s">
        <v>38</v>
      </c>
      <c r="C27" s="166"/>
      <c r="D27" s="167"/>
      <c r="E27" s="168"/>
      <c r="F27" s="148"/>
      <c r="G27" s="123"/>
      <c r="H27" s="110"/>
      <c r="I27" s="110"/>
      <c r="J27" s="110"/>
      <c r="K27" s="110"/>
      <c r="L27" s="110"/>
      <c r="M27" s="110"/>
      <c r="N27" s="110"/>
      <c r="O27" s="110"/>
    </row>
    <row r="28" spans="1:117" ht="18.75" x14ac:dyDescent="0.2">
      <c r="A28" s="165"/>
      <c r="B28" s="147" t="s">
        <v>79</v>
      </c>
      <c r="C28" s="166"/>
      <c r="D28" s="167"/>
      <c r="E28" s="168"/>
      <c r="F28" s="148"/>
      <c r="G28" s="123"/>
      <c r="H28" s="110"/>
      <c r="I28" s="110"/>
      <c r="J28" s="110"/>
      <c r="K28" s="110"/>
      <c r="L28" s="110"/>
      <c r="M28" s="110"/>
      <c r="N28" s="110"/>
      <c r="O28" s="110"/>
    </row>
    <row r="29" spans="1:117" ht="18.75" x14ac:dyDescent="0.2">
      <c r="A29" s="165"/>
      <c r="B29" s="147" t="s">
        <v>87</v>
      </c>
      <c r="C29" s="166"/>
      <c r="D29" s="167"/>
      <c r="E29" s="168"/>
      <c r="F29" s="148"/>
      <c r="G29" s="127"/>
      <c r="H29" s="110"/>
      <c r="I29" s="110"/>
      <c r="J29" s="112"/>
      <c r="K29" s="110"/>
      <c r="L29" s="110"/>
      <c r="M29" s="110"/>
      <c r="N29" s="110"/>
      <c r="O29" s="110"/>
      <c r="P29" s="110"/>
    </row>
    <row r="30" spans="1:117" ht="18.75" x14ac:dyDescent="0.2">
      <c r="A30" s="165"/>
      <c r="B30" s="147" t="s">
        <v>89</v>
      </c>
      <c r="C30" s="166"/>
      <c r="D30" s="167"/>
      <c r="E30" s="168"/>
      <c r="F30" s="148"/>
      <c r="G30" s="123"/>
      <c r="H30" s="110"/>
      <c r="I30" s="110"/>
      <c r="J30" s="116"/>
      <c r="K30" s="110"/>
      <c r="L30" s="110"/>
      <c r="M30" s="110"/>
      <c r="N30" s="110"/>
      <c r="O30" s="110"/>
      <c r="P30" s="110"/>
    </row>
    <row r="31" spans="1:117" ht="18.75" x14ac:dyDescent="0.2">
      <c r="A31" s="165"/>
      <c r="B31" s="147" t="s">
        <v>93</v>
      </c>
      <c r="C31" s="166"/>
      <c r="D31" s="167"/>
      <c r="E31" s="168"/>
      <c r="F31" s="148"/>
      <c r="G31" s="123"/>
      <c r="H31" s="110"/>
      <c r="I31" s="110"/>
      <c r="J31" s="110"/>
      <c r="K31" s="110"/>
      <c r="L31" s="110"/>
      <c r="M31" s="110"/>
      <c r="N31" s="110"/>
      <c r="O31" s="110"/>
      <c r="P31" s="110"/>
    </row>
    <row r="32" spans="1:117" ht="18.75" x14ac:dyDescent="0.2">
      <c r="A32" s="165"/>
      <c r="B32" s="147" t="s">
        <v>203</v>
      </c>
      <c r="C32" s="166"/>
      <c r="D32" s="167"/>
      <c r="E32" s="168"/>
      <c r="F32" s="148"/>
      <c r="G32" s="123"/>
      <c r="H32" s="110"/>
      <c r="I32" s="110"/>
      <c r="J32" s="110"/>
      <c r="K32" s="110"/>
      <c r="L32" s="110"/>
      <c r="M32" s="110"/>
      <c r="N32" s="110"/>
      <c r="O32" s="110"/>
      <c r="P32" s="110"/>
    </row>
    <row r="33" spans="1:117" s="96" customFormat="1" ht="21" x14ac:dyDescent="0.2">
      <c r="A33" s="160"/>
      <c r="B33" s="160"/>
      <c r="C33" s="160"/>
      <c r="D33" s="160"/>
      <c r="E33" s="161" t="s">
        <v>107</v>
      </c>
      <c r="F33" s="162">
        <f>F31+F30+F29+F28+F26+F32+F27</f>
        <v>0</v>
      </c>
      <c r="G33" s="118"/>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row>
    <row r="34" spans="1:117" s="96" customFormat="1" ht="5.0999999999999996" customHeight="1" x14ac:dyDescent="0.2">
      <c r="A34" s="154"/>
      <c r="B34" s="154"/>
      <c r="C34" s="154"/>
      <c r="D34" s="155"/>
      <c r="E34" s="156"/>
      <c r="F34" s="156"/>
      <c r="G34" s="120"/>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row>
    <row r="35" spans="1:117" s="96" customFormat="1" ht="5.0999999999999996" customHeight="1" x14ac:dyDescent="0.2">
      <c r="A35" s="174"/>
      <c r="B35" s="174"/>
      <c r="C35" s="174"/>
      <c r="D35" s="175"/>
      <c r="E35" s="176"/>
      <c r="F35" s="176"/>
      <c r="G35" s="118"/>
      <c r="H35" s="94"/>
      <c r="I35" s="94"/>
      <c r="J35" s="94"/>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row>
    <row r="36" spans="1:117" ht="24.75" customHeight="1" x14ac:dyDescent="0.2">
      <c r="A36" s="177"/>
      <c r="B36" s="178"/>
      <c r="C36" s="178"/>
      <c r="D36" s="178"/>
      <c r="E36" s="179" t="s">
        <v>108</v>
      </c>
      <c r="F36" s="180">
        <f>F16+F23+F33</f>
        <v>0</v>
      </c>
      <c r="G36" s="130"/>
      <c r="H36" s="99"/>
      <c r="I36" s="99"/>
      <c r="J36" s="100"/>
      <c r="L36" s="104"/>
      <c r="M36" s="102"/>
    </row>
    <row r="37" spans="1:117" ht="25.5" customHeight="1" x14ac:dyDescent="0.2">
      <c r="A37" s="183" t="s">
        <v>202</v>
      </c>
      <c r="B37" s="184"/>
      <c r="C37" s="184"/>
      <c r="D37" s="187" t="s">
        <v>36</v>
      </c>
      <c r="E37" s="187"/>
      <c r="F37" s="181">
        <f>ROUND((F36*0.16),2)</f>
        <v>0</v>
      </c>
      <c r="G37" s="131"/>
      <c r="H37" s="101"/>
      <c r="I37" s="101"/>
      <c r="J37" s="101"/>
      <c r="L37" s="104"/>
      <c r="M37" s="103"/>
    </row>
    <row r="38" spans="1:117" ht="28.5" customHeight="1" x14ac:dyDescent="0.2">
      <c r="A38" s="185"/>
      <c r="B38" s="186"/>
      <c r="C38" s="186"/>
      <c r="D38" s="188" t="s">
        <v>37</v>
      </c>
      <c r="E38" s="188"/>
      <c r="F38" s="182">
        <f>F36+F37</f>
        <v>0</v>
      </c>
      <c r="G38" s="130"/>
      <c r="H38" s="99"/>
      <c r="I38" s="99"/>
      <c r="J38" s="100"/>
      <c r="L38" s="104"/>
      <c r="M38" s="102"/>
    </row>
    <row r="39" spans="1:117" x14ac:dyDescent="0.2">
      <c r="G39" s="120"/>
      <c r="H39" s="95"/>
      <c r="I39" s="95"/>
      <c r="J39" s="95"/>
    </row>
    <row r="40" spans="1:117" x14ac:dyDescent="0.2">
      <c r="G40" s="120"/>
      <c r="H40" s="95"/>
      <c r="I40" s="95"/>
      <c r="J40" s="95"/>
    </row>
    <row r="43" spans="1:117" x14ac:dyDescent="0.2">
      <c r="F43" s="107"/>
    </row>
    <row r="44" spans="1:117" ht="18" x14ac:dyDescent="0.2">
      <c r="F44" s="109"/>
    </row>
    <row r="45" spans="1:117" ht="14.25" x14ac:dyDescent="0.2">
      <c r="E45" s="132"/>
      <c r="F45" s="132"/>
      <c r="G45" s="133"/>
      <c r="H45" s="134"/>
      <c r="I45" s="134"/>
      <c r="J45" s="134"/>
    </row>
    <row r="46" spans="1:117" ht="15" x14ac:dyDescent="0.2">
      <c r="E46" s="132"/>
      <c r="F46" s="135"/>
      <c r="G46" s="133"/>
      <c r="H46" s="134"/>
      <c r="I46" s="134"/>
      <c r="J46" s="134"/>
    </row>
    <row r="47" spans="1:117" ht="14.25" x14ac:dyDescent="0.2">
      <c r="E47" s="132"/>
      <c r="F47" s="132"/>
      <c r="G47" s="133"/>
      <c r="H47" s="134"/>
      <c r="I47" s="134"/>
      <c r="J47" s="134"/>
    </row>
    <row r="48" spans="1:117" ht="14.25" x14ac:dyDescent="0.2">
      <c r="E48" s="132"/>
      <c r="F48" s="132"/>
      <c r="G48" s="136"/>
      <c r="H48" s="134"/>
      <c r="I48" s="134"/>
      <c r="J48" s="134"/>
    </row>
    <row r="49" spans="5:10" ht="14.25" x14ac:dyDescent="0.2">
      <c r="E49" s="132"/>
      <c r="F49" s="132"/>
      <c r="G49" s="133"/>
      <c r="H49" s="134"/>
      <c r="I49" s="134"/>
      <c r="J49" s="134"/>
    </row>
    <row r="50" spans="5:10" ht="14.25" x14ac:dyDescent="0.2">
      <c r="E50" s="132"/>
      <c r="F50" s="132"/>
      <c r="G50" s="133"/>
      <c r="H50" s="134"/>
      <c r="I50" s="134"/>
      <c r="J50" s="134"/>
    </row>
    <row r="51" spans="5:10" ht="14.25" x14ac:dyDescent="0.2">
      <c r="E51" s="132"/>
      <c r="F51" s="132"/>
      <c r="G51" s="133"/>
      <c r="H51" s="134"/>
      <c r="I51" s="134"/>
      <c r="J51" s="134"/>
    </row>
    <row r="52" spans="5:10" ht="14.25" x14ac:dyDescent="0.2">
      <c r="E52" s="132"/>
      <c r="F52" s="132"/>
      <c r="G52" s="133"/>
      <c r="H52" s="134"/>
      <c r="I52" s="134"/>
      <c r="J52" s="134"/>
    </row>
    <row r="53" spans="5:10" ht="14.25" x14ac:dyDescent="0.2">
      <c r="E53" s="132"/>
      <c r="F53" s="132"/>
      <c r="G53" s="133"/>
      <c r="H53" s="134"/>
      <c r="I53" s="134"/>
      <c r="J53" s="134"/>
    </row>
    <row r="54" spans="5:10" ht="14.25" x14ac:dyDescent="0.2">
      <c r="E54" s="132"/>
      <c r="F54" s="132"/>
      <c r="G54" s="133"/>
      <c r="H54" s="134"/>
      <c r="I54" s="134"/>
      <c r="J54" s="134"/>
    </row>
    <row r="55" spans="5:10" ht="14.25" x14ac:dyDescent="0.2">
      <c r="E55" s="132"/>
      <c r="F55" s="132"/>
      <c r="G55" s="133"/>
      <c r="H55" s="134"/>
      <c r="I55" s="134"/>
      <c r="J55" s="134"/>
    </row>
    <row r="56" spans="5:10" ht="14.25" x14ac:dyDescent="0.2">
      <c r="E56" s="132"/>
      <c r="F56" s="132"/>
      <c r="G56" s="133"/>
      <c r="H56" s="134"/>
      <c r="I56" s="134"/>
      <c r="J56" s="134"/>
    </row>
    <row r="57" spans="5:10" ht="14.25" x14ac:dyDescent="0.2">
      <c r="E57" s="132"/>
      <c r="F57" s="132"/>
      <c r="G57" s="133"/>
      <c r="H57" s="134"/>
      <c r="I57" s="134"/>
      <c r="J57" s="134"/>
    </row>
    <row r="58" spans="5:10" ht="14.25" x14ac:dyDescent="0.2">
      <c r="E58" s="132"/>
      <c r="F58" s="132"/>
      <c r="G58" s="133"/>
      <c r="H58" s="134"/>
      <c r="I58" s="134"/>
      <c r="J58" s="134"/>
    </row>
    <row r="59" spans="5:10" ht="14.25" x14ac:dyDescent="0.2">
      <c r="E59" s="132"/>
      <c r="F59" s="132"/>
      <c r="G59" s="133"/>
      <c r="H59" s="134"/>
      <c r="I59" s="134"/>
      <c r="J59" s="134"/>
    </row>
    <row r="60" spans="5:10" ht="14.25" x14ac:dyDescent="0.2">
      <c r="E60" s="132"/>
      <c r="F60" s="132"/>
      <c r="G60" s="133"/>
      <c r="H60" s="134"/>
      <c r="I60" s="134"/>
      <c r="J60" s="134"/>
    </row>
  </sheetData>
  <mergeCells count="14">
    <mergeCell ref="A6:F6"/>
    <mergeCell ref="A1:F1"/>
    <mergeCell ref="A2:F2"/>
    <mergeCell ref="A3:F3"/>
    <mergeCell ref="A4:E4"/>
    <mergeCell ref="A5:F5"/>
    <mergeCell ref="A37:C38"/>
    <mergeCell ref="D37:E37"/>
    <mergeCell ref="D38:E38"/>
    <mergeCell ref="A7:F7"/>
    <mergeCell ref="A8:F8"/>
    <mergeCell ref="A11:F11"/>
    <mergeCell ref="A18:F18"/>
    <mergeCell ref="A25:F25"/>
  </mergeCells>
  <printOptions horizontalCentered="1"/>
  <pageMargins left="0.23622047244094491" right="0.23622047244094491" top="0.74803149606299213" bottom="0.74803149606299213" header="0.31496062992125984" footer="0.31496062992125984"/>
  <pageSetup paperSize="125" scale="10" fitToHeight="0" orientation="portrait" r:id="rId1"/>
  <rowBreaks count="2" manualBreakCount="2">
    <brk id="17" max="5" man="1"/>
    <brk id="2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workbookViewId="0">
      <selection activeCell="G26" sqref="G26"/>
    </sheetView>
  </sheetViews>
  <sheetFormatPr baseColWidth="10" defaultRowHeight="12.75" x14ac:dyDescent="0.2"/>
  <cols>
    <col min="1" max="1" width="4.5703125" customWidth="1"/>
    <col min="2" max="2" width="11.5703125" customWidth="1"/>
    <col min="3" max="3" width="12.85546875" customWidth="1"/>
    <col min="4" max="4" width="25.42578125" customWidth="1"/>
    <col min="5" max="5" width="0.85546875" customWidth="1"/>
    <col min="6" max="6" width="12.28515625" customWidth="1"/>
    <col min="7" max="7" width="11.5703125" customWidth="1"/>
    <col min="8" max="9" width="11.7109375" customWidth="1"/>
    <col min="10" max="10" width="12.28515625" customWidth="1"/>
    <col min="11" max="11" width="12.7109375" bestFit="1" customWidth="1"/>
    <col min="12" max="12" width="19.85546875" bestFit="1" customWidth="1"/>
    <col min="13" max="13" width="10.5703125" customWidth="1"/>
    <col min="14" max="14" width="10.7109375" bestFit="1" customWidth="1"/>
    <col min="15" max="15" width="8.28515625" customWidth="1"/>
    <col min="16" max="16" width="9.85546875" customWidth="1"/>
    <col min="17" max="17" width="7.5703125" customWidth="1"/>
    <col min="18" max="18" width="7" customWidth="1"/>
    <col min="19" max="19" width="16.5703125" customWidth="1"/>
    <col min="20" max="20" width="6.42578125" customWidth="1"/>
    <col min="21" max="21" width="3.85546875" customWidth="1"/>
    <col min="22" max="23" width="14.5703125" bestFit="1" customWidth="1"/>
    <col min="24" max="24" width="12.5703125" bestFit="1" customWidth="1"/>
  </cols>
  <sheetData>
    <row r="1" spans="1:22" ht="18.75" x14ac:dyDescent="0.2">
      <c r="B1" s="5"/>
      <c r="C1" s="6"/>
      <c r="D1" s="6"/>
      <c r="E1" s="6"/>
      <c r="F1" s="6"/>
    </row>
    <row r="2" spans="1:22" ht="18.75" x14ac:dyDescent="0.2">
      <c r="B2" s="5"/>
      <c r="C2" s="6"/>
      <c r="D2" s="6"/>
      <c r="E2" s="6"/>
      <c r="F2" s="6"/>
    </row>
    <row r="3" spans="1:22" ht="18.75" x14ac:dyDescent="0.2">
      <c r="A3" s="7"/>
      <c r="B3" s="7"/>
      <c r="C3" s="7"/>
      <c r="D3" s="7"/>
      <c r="E3" s="7"/>
      <c r="F3" s="7"/>
    </row>
    <row r="4" spans="1:22" ht="16.5" x14ac:dyDescent="0.2">
      <c r="C4" s="232" t="s">
        <v>16</v>
      </c>
      <c r="D4" s="232"/>
      <c r="E4" s="232"/>
      <c r="F4" s="232"/>
      <c r="G4" s="232"/>
      <c r="H4" s="232"/>
      <c r="I4" s="232"/>
      <c r="J4" s="232"/>
      <c r="K4" s="232"/>
      <c r="L4" s="232"/>
    </row>
    <row r="5" spans="1:22" x14ac:dyDescent="0.2">
      <c r="A5" s="8"/>
      <c r="C5" s="13"/>
      <c r="E5" s="10"/>
      <c r="F5" s="10"/>
      <c r="K5" s="11" t="s">
        <v>17</v>
      </c>
      <c r="L5" s="14" t="str">
        <f>F12</f>
        <v>SEPTIEMBRE</v>
      </c>
    </row>
    <row r="6" spans="1:22" x14ac:dyDescent="0.2">
      <c r="A6" s="8"/>
      <c r="C6" s="9" t="s">
        <v>5</v>
      </c>
      <c r="D6" s="233" t="e">
        <f>#REF!</f>
        <v>#REF!</v>
      </c>
      <c r="E6" s="233"/>
      <c r="F6" s="233"/>
      <c r="G6" s="233"/>
      <c r="H6" s="233"/>
      <c r="I6" s="233"/>
      <c r="K6" s="11"/>
      <c r="L6" s="14"/>
    </row>
    <row r="7" spans="1:22" x14ac:dyDescent="0.2">
      <c r="A7" s="8"/>
      <c r="C7" s="9"/>
      <c r="D7" s="233"/>
      <c r="E7" s="233"/>
      <c r="F7" s="233"/>
      <c r="G7" s="233"/>
      <c r="H7" s="233"/>
      <c r="I7" s="233"/>
      <c r="K7" s="11"/>
      <c r="L7" s="14"/>
    </row>
    <row r="8" spans="1:22" x14ac:dyDescent="0.2">
      <c r="C8" s="9" t="s">
        <v>6</v>
      </c>
      <c r="D8" s="15" t="e">
        <f>#REF!</f>
        <v>#REF!</v>
      </c>
      <c r="E8" s="10"/>
      <c r="F8" s="10"/>
    </row>
    <row r="9" spans="1:22" x14ac:dyDescent="0.2">
      <c r="C9" s="9" t="s">
        <v>7</v>
      </c>
      <c r="D9" t="e">
        <f>#REF!</f>
        <v>#REF!</v>
      </c>
      <c r="K9" s="11" t="s">
        <v>18</v>
      </c>
      <c r="L9" s="14" t="str">
        <f>J12</f>
        <v>NOVIEMBRE</v>
      </c>
    </row>
    <row r="10" spans="1:22" ht="7.5" customHeight="1" thickBot="1" x14ac:dyDescent="0.25">
      <c r="A10" s="2" t="s">
        <v>4</v>
      </c>
      <c r="V10" s="4"/>
    </row>
    <row r="11" spans="1:22" x14ac:dyDescent="0.2">
      <c r="A11" s="16" t="s">
        <v>19</v>
      </c>
      <c r="B11" s="234" t="s">
        <v>20</v>
      </c>
      <c r="C11" s="234"/>
      <c r="D11" s="234"/>
      <c r="E11" s="235"/>
      <c r="F11" s="236" t="s">
        <v>21</v>
      </c>
      <c r="G11" s="237"/>
      <c r="H11" s="237"/>
      <c r="I11" s="237"/>
      <c r="J11" s="237"/>
      <c r="K11" s="237"/>
      <c r="L11" s="17" t="s">
        <v>0</v>
      </c>
      <c r="M11" s="18"/>
      <c r="N11" s="19"/>
      <c r="O11" s="19"/>
      <c r="P11" s="19"/>
      <c r="Q11" s="19"/>
      <c r="R11" s="19"/>
      <c r="U11" s="2"/>
      <c r="V11" s="2"/>
    </row>
    <row r="12" spans="1:22" x14ac:dyDescent="0.2">
      <c r="A12" s="20"/>
      <c r="B12" s="21"/>
      <c r="C12" s="21"/>
      <c r="D12" s="21"/>
      <c r="E12" s="22"/>
      <c r="F12" s="238" t="s">
        <v>22</v>
      </c>
      <c r="G12" s="239"/>
      <c r="H12" s="238" t="s">
        <v>23</v>
      </c>
      <c r="I12" s="239"/>
      <c r="J12" s="238" t="s">
        <v>24</v>
      </c>
      <c r="K12" s="239"/>
      <c r="L12" s="23"/>
      <c r="M12" s="19"/>
      <c r="N12" s="19"/>
      <c r="O12" s="19"/>
      <c r="P12" s="19"/>
      <c r="Q12" s="19"/>
      <c r="R12" s="19"/>
      <c r="U12" s="2"/>
      <c r="V12" s="2"/>
    </row>
    <row r="13" spans="1:22" x14ac:dyDescent="0.2">
      <c r="A13" s="20"/>
      <c r="B13" s="240"/>
      <c r="C13" s="240"/>
      <c r="D13" s="240"/>
      <c r="E13" s="240"/>
      <c r="F13" s="24"/>
      <c r="G13" s="25"/>
      <c r="H13" s="25"/>
      <c r="I13" s="25"/>
      <c r="J13" s="25"/>
      <c r="K13" s="25"/>
      <c r="L13" s="23" t="s">
        <v>25</v>
      </c>
      <c r="N13" s="2"/>
      <c r="O13" s="2"/>
    </row>
    <row r="14" spans="1:22" ht="26.25" customHeight="1" x14ac:dyDescent="0.2">
      <c r="A14" s="26" t="s">
        <v>8</v>
      </c>
      <c r="B14" s="241" t="e">
        <f>D6</f>
        <v>#REF!</v>
      </c>
      <c r="C14" s="242"/>
      <c r="D14" s="242"/>
      <c r="E14" s="243"/>
      <c r="F14" s="27"/>
      <c r="G14" s="28"/>
      <c r="H14" s="28"/>
      <c r="I14" s="28"/>
      <c r="J14" s="28"/>
      <c r="K14" s="29"/>
      <c r="L14" s="30" t="e">
        <f>L17+L19+L21+L23</f>
        <v>#REF!</v>
      </c>
      <c r="N14" s="31"/>
      <c r="O14" s="32"/>
      <c r="P14" s="33"/>
    </row>
    <row r="15" spans="1:22" x14ac:dyDescent="0.2">
      <c r="A15" s="34" t="s">
        <v>8</v>
      </c>
      <c r="B15" s="244" t="s">
        <v>9</v>
      </c>
      <c r="C15" s="245"/>
      <c r="D15" s="245"/>
      <c r="E15" s="246"/>
      <c r="F15" s="35"/>
      <c r="G15" s="28"/>
      <c r="H15" s="28"/>
      <c r="I15" s="28"/>
      <c r="J15" s="28"/>
      <c r="K15" s="28"/>
      <c r="L15" s="36"/>
      <c r="N15" s="31"/>
      <c r="O15" s="32"/>
      <c r="P15" s="33"/>
    </row>
    <row r="16" spans="1:22" x14ac:dyDescent="0.2">
      <c r="A16" s="37"/>
      <c r="B16" s="247"/>
      <c r="C16" s="248"/>
      <c r="D16" s="248"/>
      <c r="E16" s="249"/>
      <c r="F16" s="27"/>
      <c r="G16" s="28"/>
      <c r="H16" s="28"/>
      <c r="I16" s="28"/>
      <c r="J16" s="28"/>
      <c r="K16" s="29"/>
      <c r="L16" s="36"/>
      <c r="N16" s="31"/>
      <c r="O16" s="32"/>
      <c r="P16" s="33"/>
    </row>
    <row r="17" spans="1:17" ht="15.75" hidden="1" customHeight="1" x14ac:dyDescent="0.2">
      <c r="A17" s="38" t="s">
        <v>14</v>
      </c>
      <c r="B17" s="226" t="s">
        <v>10</v>
      </c>
      <c r="C17" s="227"/>
      <c r="D17" s="227"/>
      <c r="E17" s="228"/>
      <c r="F17" s="91" t="e">
        <f>F18/L14</f>
        <v>#REF!</v>
      </c>
      <c r="G17" s="39" t="e">
        <f>G18/L14</f>
        <v>#REF!</v>
      </c>
      <c r="H17" s="39" t="e">
        <f>H18/L14</f>
        <v>#REF!</v>
      </c>
      <c r="I17" s="39" t="e">
        <f>I18/L14</f>
        <v>#REF!</v>
      </c>
      <c r="J17" s="39" t="e">
        <f>J18/L14</f>
        <v>#REF!</v>
      </c>
      <c r="L17" s="219" t="e">
        <f>#REF!</f>
        <v>#REF!</v>
      </c>
      <c r="N17" s="31"/>
      <c r="O17" s="32"/>
      <c r="P17" s="33"/>
    </row>
    <row r="18" spans="1:17" ht="15.75" hidden="1" customHeight="1" x14ac:dyDescent="0.2">
      <c r="A18" s="40"/>
      <c r="B18" s="229"/>
      <c r="C18" s="230"/>
      <c r="D18" s="230"/>
      <c r="E18" s="231"/>
      <c r="F18" s="28" t="e">
        <f>L17/5</f>
        <v>#REF!</v>
      </c>
      <c r="G18" s="28" t="e">
        <f>L17/5</f>
        <v>#REF!</v>
      </c>
      <c r="H18" s="28" t="e">
        <f>L17/5</f>
        <v>#REF!</v>
      </c>
      <c r="I18" s="28" t="e">
        <f>L17/5</f>
        <v>#REF!</v>
      </c>
      <c r="J18" s="28" t="e">
        <f>L17/5</f>
        <v>#REF!</v>
      </c>
      <c r="K18" s="41"/>
      <c r="L18" s="220"/>
      <c r="N18" s="31"/>
      <c r="O18" s="32"/>
      <c r="P18" s="33"/>
    </row>
    <row r="19" spans="1:17" ht="15.75" hidden="1" customHeight="1" x14ac:dyDescent="0.2">
      <c r="A19" s="38" t="s">
        <v>15</v>
      </c>
      <c r="B19" s="226" t="s">
        <v>11</v>
      </c>
      <c r="C19" s="227"/>
      <c r="D19" s="227"/>
      <c r="E19" s="228"/>
      <c r="F19" s="42"/>
      <c r="G19" s="39" t="e">
        <f>G20/L14</f>
        <v>#REF!</v>
      </c>
      <c r="H19" s="39" t="e">
        <f>H20/L14</f>
        <v>#REF!</v>
      </c>
      <c r="I19" s="39" t="e">
        <f>I20/L14</f>
        <v>#REF!</v>
      </c>
      <c r="J19" s="43"/>
      <c r="K19" s="43"/>
      <c r="L19" s="219" t="e">
        <f>#REF!</f>
        <v>#REF!</v>
      </c>
      <c r="N19" s="31"/>
      <c r="O19" s="32"/>
      <c r="P19" s="33"/>
    </row>
    <row r="20" spans="1:17" ht="15.75" hidden="1" customHeight="1" x14ac:dyDescent="0.2">
      <c r="A20" s="44"/>
      <c r="B20" s="229"/>
      <c r="C20" s="230"/>
      <c r="D20" s="230"/>
      <c r="E20" s="231"/>
      <c r="F20" s="28"/>
      <c r="G20" s="28" t="e">
        <f>L19/3</f>
        <v>#REF!</v>
      </c>
      <c r="H20" s="28" t="e">
        <f>L19/3</f>
        <v>#REF!</v>
      </c>
      <c r="I20" s="28" t="e">
        <f>L19/3</f>
        <v>#REF!</v>
      </c>
      <c r="J20" s="43"/>
      <c r="K20" s="41"/>
      <c r="L20" s="220"/>
      <c r="N20" s="31"/>
      <c r="O20" s="32"/>
      <c r="P20" s="33"/>
    </row>
    <row r="21" spans="1:17" ht="15.75" customHeight="1" x14ac:dyDescent="0.2">
      <c r="A21" s="38" t="s">
        <v>14</v>
      </c>
      <c r="B21" s="218" t="s">
        <v>12</v>
      </c>
      <c r="C21" s="218"/>
      <c r="D21" s="218"/>
      <c r="E21" s="218"/>
      <c r="F21" s="42"/>
      <c r="G21" s="45"/>
      <c r="H21" s="46" t="e">
        <f>H22/L14</f>
        <v>#REF!</v>
      </c>
      <c r="I21" s="46" t="e">
        <f>I22/L14</f>
        <v>#REF!</v>
      </c>
      <c r="J21" s="46" t="e">
        <f>J22/L14</f>
        <v>#REF!</v>
      </c>
      <c r="K21" s="41"/>
      <c r="L21" s="219" t="e">
        <f>#REF!</f>
        <v>#REF!</v>
      </c>
      <c r="N21" s="31"/>
      <c r="O21" s="32"/>
      <c r="P21" s="3"/>
    </row>
    <row r="22" spans="1:17" ht="15.75" customHeight="1" x14ac:dyDescent="0.2">
      <c r="A22" s="47"/>
      <c r="B22" s="218"/>
      <c r="C22" s="218"/>
      <c r="D22" s="218"/>
      <c r="E22" s="218"/>
      <c r="F22" s="48"/>
      <c r="G22" s="49"/>
      <c r="H22" s="28" t="e">
        <f>L21/3</f>
        <v>#REF!</v>
      </c>
      <c r="I22" s="28" t="e">
        <f>L21/3</f>
        <v>#REF!</v>
      </c>
      <c r="J22" s="28" t="e">
        <f>L21/3</f>
        <v>#REF!</v>
      </c>
      <c r="K22" s="41"/>
      <c r="L22" s="220"/>
      <c r="N22" s="31"/>
      <c r="O22" s="32"/>
    </row>
    <row r="23" spans="1:17" ht="15.75" customHeight="1" x14ac:dyDescent="0.2">
      <c r="A23" s="38" t="s">
        <v>15</v>
      </c>
      <c r="B23" s="218" t="s">
        <v>13</v>
      </c>
      <c r="C23" s="218"/>
      <c r="D23" s="218"/>
      <c r="E23" s="218"/>
      <c r="F23" s="42"/>
      <c r="G23" s="50"/>
      <c r="H23" s="51"/>
      <c r="I23" s="46" t="e">
        <f>I24/L14</f>
        <v>#REF!</v>
      </c>
      <c r="J23" s="46" t="e">
        <f>J24/L14</f>
        <v>#REF!</v>
      </c>
      <c r="K23" s="41"/>
      <c r="L23" s="219" t="e">
        <f>#REF!</f>
        <v>#REF!</v>
      </c>
      <c r="N23" s="31"/>
      <c r="O23" s="32"/>
    </row>
    <row r="24" spans="1:17" ht="15.75" customHeight="1" x14ac:dyDescent="0.2">
      <c r="A24" s="47"/>
      <c r="B24" s="218"/>
      <c r="C24" s="218"/>
      <c r="D24" s="218"/>
      <c r="E24" s="218"/>
      <c r="F24" s="48"/>
      <c r="G24" s="28"/>
      <c r="H24" s="28"/>
      <c r="I24" s="29" t="e">
        <f>L23/2</f>
        <v>#REF!</v>
      </c>
      <c r="J24" s="29" t="e">
        <f>L23/2</f>
        <v>#REF!</v>
      </c>
      <c r="K24" s="41"/>
      <c r="L24" s="220"/>
      <c r="N24" s="31"/>
      <c r="O24" s="32"/>
      <c r="P24" s="3"/>
    </row>
    <row r="25" spans="1:17" ht="15.75" customHeight="1" x14ac:dyDescent="0.2">
      <c r="A25" s="38"/>
      <c r="B25" s="218"/>
      <c r="C25" s="218"/>
      <c r="D25" s="218"/>
      <c r="E25" s="218"/>
      <c r="F25" s="42"/>
      <c r="G25" s="50"/>
      <c r="H25" s="50"/>
      <c r="I25" s="50"/>
      <c r="J25" s="50"/>
      <c r="K25" s="50"/>
      <c r="L25" s="219"/>
      <c r="N25" s="31"/>
      <c r="O25" s="32"/>
      <c r="P25" s="3"/>
      <c r="Q25" s="3"/>
    </row>
    <row r="26" spans="1:17" ht="15.75" customHeight="1" x14ac:dyDescent="0.2">
      <c r="A26" s="47"/>
      <c r="B26" s="218"/>
      <c r="C26" s="218"/>
      <c r="D26" s="218"/>
      <c r="E26" s="218"/>
      <c r="F26" s="42"/>
      <c r="G26" s="50"/>
      <c r="H26" s="50"/>
      <c r="I26" s="50"/>
      <c r="J26" s="50"/>
      <c r="K26" s="28"/>
      <c r="L26" s="220"/>
      <c r="N26" s="31"/>
      <c r="O26" s="31"/>
      <c r="P26" s="3"/>
    </row>
    <row r="27" spans="1:17" ht="15.75" customHeight="1" x14ac:dyDescent="0.2">
      <c r="A27" s="38"/>
      <c r="B27" s="218"/>
      <c r="C27" s="218"/>
      <c r="D27" s="218"/>
      <c r="E27" s="218"/>
      <c r="F27" s="42"/>
      <c r="G27" s="50"/>
      <c r="H27" s="50"/>
      <c r="I27" s="50"/>
      <c r="J27" s="50"/>
      <c r="K27" s="45" t="s">
        <v>4</v>
      </c>
      <c r="L27" s="219"/>
      <c r="N27" s="31"/>
      <c r="O27" s="31"/>
      <c r="P27" s="3"/>
    </row>
    <row r="28" spans="1:17" ht="15.75" customHeight="1" x14ac:dyDescent="0.2">
      <c r="A28" s="47"/>
      <c r="B28" s="218"/>
      <c r="C28" s="218"/>
      <c r="D28" s="218"/>
      <c r="E28" s="218"/>
      <c r="F28" s="42"/>
      <c r="G28" s="50"/>
      <c r="H28" s="50"/>
      <c r="I28" s="50"/>
      <c r="J28" s="50"/>
      <c r="K28" s="45"/>
      <c r="L28" s="220"/>
      <c r="N28" s="31"/>
      <c r="O28" s="31"/>
    </row>
    <row r="29" spans="1:17" s="55" customFormat="1" ht="15.75" customHeight="1" x14ac:dyDescent="0.2">
      <c r="A29" s="52"/>
      <c r="B29" s="221"/>
      <c r="C29" s="221"/>
      <c r="D29" s="221"/>
      <c r="E29" s="221"/>
      <c r="F29" s="53"/>
      <c r="G29" s="54"/>
      <c r="H29" s="54"/>
      <c r="I29" s="54"/>
      <c r="J29" s="54"/>
      <c r="K29" s="54"/>
      <c r="L29" s="222"/>
      <c r="N29" s="56"/>
      <c r="O29" s="56"/>
    </row>
    <row r="30" spans="1:17" s="55" customFormat="1" ht="15.75" customHeight="1" x14ac:dyDescent="0.2">
      <c r="A30" s="52"/>
      <c r="B30" s="221"/>
      <c r="C30" s="221"/>
      <c r="D30" s="221"/>
      <c r="E30" s="221"/>
      <c r="F30" s="53"/>
      <c r="G30" s="49"/>
      <c r="H30" s="49"/>
      <c r="I30" s="49"/>
      <c r="J30" s="49"/>
      <c r="K30" s="49"/>
      <c r="L30" s="223"/>
      <c r="N30" s="56"/>
      <c r="O30" s="56"/>
    </row>
    <row r="31" spans="1:17" s="55" customFormat="1" ht="15.75" customHeight="1" x14ac:dyDescent="0.2">
      <c r="A31" s="57"/>
      <c r="B31" s="221"/>
      <c r="C31" s="221"/>
      <c r="D31" s="221"/>
      <c r="E31" s="221"/>
      <c r="F31" s="53"/>
      <c r="G31" s="54"/>
      <c r="H31" s="54"/>
      <c r="I31" s="54"/>
      <c r="J31" s="54"/>
      <c r="K31" s="54"/>
      <c r="L31" s="222"/>
      <c r="N31" s="56"/>
      <c r="O31" s="56"/>
    </row>
    <row r="32" spans="1:17" s="55" customFormat="1" ht="15.75" customHeight="1" thickBot="1" x14ac:dyDescent="0.25">
      <c r="A32" s="58"/>
      <c r="B32" s="224"/>
      <c r="C32" s="224"/>
      <c r="D32" s="224"/>
      <c r="E32" s="224"/>
      <c r="F32" s="59"/>
      <c r="G32" s="60"/>
      <c r="H32" s="60"/>
      <c r="I32" s="60"/>
      <c r="J32" s="60"/>
      <c r="K32" s="60"/>
      <c r="L32" s="225"/>
      <c r="N32" s="56"/>
      <c r="O32" s="56"/>
      <c r="P32" s="56"/>
    </row>
    <row r="33" spans="1:21" ht="6" customHeight="1" thickBot="1" x14ac:dyDescent="0.25">
      <c r="A33" s="61"/>
      <c r="B33" s="62"/>
      <c r="C33" s="62"/>
      <c r="D33" s="62"/>
      <c r="E33" s="63"/>
      <c r="F33" s="63"/>
      <c r="G33" s="64"/>
      <c r="H33" s="64"/>
      <c r="I33" s="64"/>
      <c r="J33" s="64"/>
      <c r="K33" s="65"/>
      <c r="L33" s="64"/>
      <c r="N33" s="31"/>
      <c r="O33" s="2"/>
    </row>
    <row r="34" spans="1:21" ht="15.75" customHeight="1" x14ac:dyDescent="0.2">
      <c r="A34" s="66"/>
      <c r="B34" s="67"/>
      <c r="C34" s="67"/>
      <c r="D34" s="68" t="s">
        <v>26</v>
      </c>
      <c r="E34" s="69"/>
      <c r="F34" s="70" t="e">
        <f>SUM(F20+F22+F18)</f>
        <v>#REF!</v>
      </c>
      <c r="G34" s="70" t="e">
        <f>G20+G22+G24+G26+G18</f>
        <v>#REF!</v>
      </c>
      <c r="H34" s="70" t="e">
        <f>H20+H24+H22+H18</f>
        <v>#REF!</v>
      </c>
      <c r="I34" s="70" t="e">
        <f>I20+I22+I24+I26+I18</f>
        <v>#REF!</v>
      </c>
      <c r="J34" s="70" t="e">
        <f>J20+J22+J24+J26+J18</f>
        <v>#REF!</v>
      </c>
      <c r="K34" s="70"/>
      <c r="L34" s="71" t="e">
        <f>SUM(F34:J34)</f>
        <v>#REF!</v>
      </c>
      <c r="N34" s="2"/>
      <c r="O34" s="2"/>
    </row>
    <row r="35" spans="1:21" ht="15.75" customHeight="1" thickBot="1" x14ac:dyDescent="0.25">
      <c r="A35" s="72"/>
      <c r="B35" s="73"/>
      <c r="C35" s="73"/>
      <c r="D35" s="74" t="s">
        <v>27</v>
      </c>
      <c r="E35" s="63"/>
      <c r="F35" s="75" t="e">
        <f>F34</f>
        <v>#REF!</v>
      </c>
      <c r="G35" s="76" t="e">
        <f>G34+F34</f>
        <v>#REF!</v>
      </c>
      <c r="H35" s="76" t="e">
        <f>G35+H34</f>
        <v>#REF!</v>
      </c>
      <c r="I35" s="76" t="e">
        <f>H35+I34</f>
        <v>#REF!</v>
      </c>
      <c r="J35" s="76" t="e">
        <f>I35+J34</f>
        <v>#REF!</v>
      </c>
      <c r="K35" s="76"/>
      <c r="L35" s="77"/>
      <c r="N35" s="2"/>
      <c r="O35" s="1"/>
      <c r="P35" s="3"/>
    </row>
    <row r="36" spans="1:21" ht="13.5" x14ac:dyDescent="0.25">
      <c r="A36" s="78"/>
      <c r="B36" s="10"/>
      <c r="C36" s="10"/>
      <c r="D36" s="79" t="s">
        <v>28</v>
      </c>
      <c r="E36" s="12"/>
      <c r="F36" s="80" t="e">
        <f>F34/L34</f>
        <v>#REF!</v>
      </c>
      <c r="G36" s="80" t="e">
        <f>G34/L34</f>
        <v>#REF!</v>
      </c>
      <c r="H36" s="80" t="e">
        <f>H34/L34</f>
        <v>#REF!</v>
      </c>
      <c r="I36" s="80" t="e">
        <f>I34/L34</f>
        <v>#REF!</v>
      </c>
      <c r="J36" s="80" t="e">
        <f>J34/L34</f>
        <v>#REF!</v>
      </c>
      <c r="K36" s="80"/>
      <c r="L36" s="71"/>
      <c r="N36" s="2"/>
      <c r="O36" s="2"/>
    </row>
    <row r="37" spans="1:21" ht="13.5" x14ac:dyDescent="0.25">
      <c r="A37" s="78"/>
      <c r="B37" s="10"/>
      <c r="C37" s="10"/>
      <c r="D37" s="81" t="s">
        <v>29</v>
      </c>
      <c r="E37" s="12"/>
      <c r="F37" s="82" t="e">
        <f>F36</f>
        <v>#REF!</v>
      </c>
      <c r="G37" s="82" t="e">
        <f>F37+G36</f>
        <v>#REF!</v>
      </c>
      <c r="H37" s="82" t="e">
        <f>G37+H36</f>
        <v>#REF!</v>
      </c>
      <c r="I37" s="82" t="e">
        <f>H37+I36</f>
        <v>#REF!</v>
      </c>
      <c r="J37" s="82" t="e">
        <f>I37+J36</f>
        <v>#REF!</v>
      </c>
      <c r="K37" s="82"/>
      <c r="L37" s="83"/>
    </row>
    <row r="38" spans="1:21" x14ac:dyDescent="0.2">
      <c r="A38" s="78"/>
      <c r="B38" s="10"/>
      <c r="C38" s="10"/>
      <c r="D38" s="10"/>
      <c r="E38" s="10"/>
      <c r="F38" s="10"/>
      <c r="G38" s="84"/>
      <c r="H38" s="84"/>
      <c r="I38" s="84"/>
      <c r="J38" s="85"/>
      <c r="K38" s="85"/>
      <c r="L38" s="83"/>
    </row>
    <row r="39" spans="1:21" x14ac:dyDescent="0.2">
      <c r="A39" s="78"/>
      <c r="B39" s="10"/>
      <c r="C39" s="10"/>
      <c r="D39" s="10"/>
      <c r="E39" s="10"/>
      <c r="F39" s="10"/>
      <c r="G39" s="84"/>
      <c r="H39" s="84"/>
      <c r="I39" s="84"/>
      <c r="J39" s="85"/>
      <c r="K39" s="85"/>
      <c r="L39" s="83"/>
    </row>
    <row r="40" spans="1:21" x14ac:dyDescent="0.2">
      <c r="A40" s="78"/>
      <c r="B40" s="10"/>
      <c r="C40" s="10"/>
      <c r="D40" s="10"/>
      <c r="E40" s="10"/>
      <c r="F40" s="10"/>
      <c r="G40" s="84"/>
      <c r="H40" s="84"/>
      <c r="I40" s="84"/>
      <c r="J40" s="85"/>
      <c r="K40" s="85"/>
      <c r="L40" s="83"/>
    </row>
    <row r="41" spans="1:21" ht="9.75" customHeight="1" thickBot="1" x14ac:dyDescent="0.25">
      <c r="A41" s="86"/>
      <c r="B41" s="87"/>
      <c r="C41" s="87"/>
      <c r="D41" s="87"/>
      <c r="E41" s="87"/>
      <c r="F41" s="87"/>
      <c r="G41" s="88"/>
      <c r="H41" s="88"/>
      <c r="I41" s="88"/>
      <c r="J41" s="89"/>
      <c r="K41" s="89"/>
      <c r="L41" s="90"/>
    </row>
    <row r="42" spans="1:21" ht="6.75" customHeight="1" x14ac:dyDescent="0.2">
      <c r="U42" s="4"/>
    </row>
    <row r="43" spans="1:21" ht="9.75" customHeight="1" x14ac:dyDescent="0.2">
      <c r="U43" s="4"/>
    </row>
    <row r="44" spans="1:21" ht="9.75" customHeight="1" x14ac:dyDescent="0.2">
      <c r="U44" s="4"/>
    </row>
    <row r="45" spans="1:21" ht="9.75" customHeight="1" x14ac:dyDescent="0.2">
      <c r="U45" s="4"/>
    </row>
    <row r="46" spans="1:21" ht="9.75" customHeight="1" x14ac:dyDescent="0.2">
      <c r="U46" s="4"/>
    </row>
    <row r="47" spans="1:21" ht="9.75" customHeight="1" x14ac:dyDescent="0.2">
      <c r="U47" s="4"/>
    </row>
    <row r="48" spans="1:21" ht="9.75" customHeight="1" x14ac:dyDescent="0.2">
      <c r="U48" s="4"/>
    </row>
    <row r="49" spans="21:21" ht="9.75" customHeight="1" x14ac:dyDescent="0.2">
      <c r="U49" s="4"/>
    </row>
  </sheetData>
  <mergeCells count="26">
    <mergeCell ref="B19:E20"/>
    <mergeCell ref="L19:L20"/>
    <mergeCell ref="C4:L4"/>
    <mergeCell ref="D6:I7"/>
    <mergeCell ref="B11:E11"/>
    <mergeCell ref="F11:K11"/>
    <mergeCell ref="F12:G12"/>
    <mergeCell ref="H12:I12"/>
    <mergeCell ref="J12:K12"/>
    <mergeCell ref="B13:E13"/>
    <mergeCell ref="B14:E14"/>
    <mergeCell ref="B15:E16"/>
    <mergeCell ref="B17:E18"/>
    <mergeCell ref="L17:L18"/>
    <mergeCell ref="B21:E22"/>
    <mergeCell ref="L21:L22"/>
    <mergeCell ref="B23:E24"/>
    <mergeCell ref="L23:L24"/>
    <mergeCell ref="B25:E26"/>
    <mergeCell ref="L25:L26"/>
    <mergeCell ref="B27:E28"/>
    <mergeCell ref="L27:L28"/>
    <mergeCell ref="B29:E30"/>
    <mergeCell ref="L29:L30"/>
    <mergeCell ref="B31:E32"/>
    <mergeCell ref="L31:L32"/>
  </mergeCells>
  <printOptions horizontalCentered="1"/>
  <pageMargins left="0.39370078740157483" right="0.23622047244094491" top="0.78740157480314965" bottom="0.59055118110236227" header="0" footer="0"/>
  <pageSetup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CATALOGO DE CONCEPTOS</vt:lpstr>
      <vt:lpstr>RESUMEN DE OBRA</vt:lpstr>
      <vt:lpstr>PROGRAMA DE OBRA EXP AGUA</vt:lpstr>
    </vt:vector>
  </TitlesOfParts>
  <Company>S.A.P.A. Los Cabos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Gcia. Desarrollo Hidraulico</dc:creator>
  <cp:lastModifiedBy>Alejandro Cano</cp:lastModifiedBy>
  <cp:lastPrinted>2020-07-06T17:02:54Z</cp:lastPrinted>
  <dcterms:created xsi:type="dcterms:W3CDTF">2001-02-06T20:08:23Z</dcterms:created>
  <dcterms:modified xsi:type="dcterms:W3CDTF">2020-10-05T20:18:54Z</dcterms:modified>
</cp:coreProperties>
</file>